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hss0279\Desktop\"/>
    </mc:Choice>
  </mc:AlternateContent>
  <xr:revisionPtr revIDLastSave="0" documentId="13_ncr:1_{D3F23409-BCF9-4A1D-8689-1A45DA270F31}" xr6:coauthVersionLast="47" xr6:coauthVersionMax="47" xr10:uidLastSave="{00000000-0000-0000-0000-000000000000}"/>
  <workbookProtection workbookAlgorithmName="SHA-512" workbookHashValue="PYTFNPlJMqf/JCyw9tp1ioEhVG+kNiQoim3kEb6x8OsuJ01DnsuucM/l66ERg8j6ifqhv5FF0NNaUc/nB0vt1g==" workbookSaltValue="3BBuduWGkeZYjCTRHQHF1g==" workbookSpinCount="100000" lockStructure="1"/>
  <bookViews>
    <workbookView xWindow="-110" yWindow="-110" windowWidth="19420" windowHeight="11500" tabRatio="634" xr2:uid="{AA33737A-7F22-4EA5-9A5F-38733DE5FFDC}"/>
  </bookViews>
  <sheets>
    <sheet name="ご注文に際して" sheetId="16" r:id="rId1"/>
    <sheet name="お客様情報" sheetId="21" r:id="rId2"/>
    <sheet name="塩基・修飾表記の定義" sheetId="17" r:id="rId3"/>
    <sheet name="配列情報" sheetId="2" r:id="rId4"/>
    <sheet name="配列情報の記入方法" sheetId="20" r:id="rId5"/>
    <sheet name="HSS確認用 " sheetId="8" r:id="rId6"/>
    <sheet name="プルダウン用" sheetId="19" state="hidden" r:id="rId7"/>
    <sheet name="Sheet1" sheetId="5" state="hidden" r:id="rId8"/>
    <sheet name="Sheet2" sheetId="6" state="hidden" r:id="rId9"/>
  </sheets>
  <externalReferences>
    <externalReference r:id="rId10"/>
  </externalReferences>
  <definedNames>
    <definedName name="_xlnm._FilterDatabase" localSheetId="6" hidden="1">プルダウン用!$A$1:$J$1</definedName>
    <definedName name="_xlnm.Print_Area" localSheetId="5">'HSS確認用 '!$A$1:$V$292</definedName>
    <definedName name="_xlnm.Print_Area" localSheetId="7">Sheet1!$A$1:$GJ$31</definedName>
    <definedName name="_xlnm.Print_Area" localSheetId="1">お客様情報!$A$3:$E$28</definedName>
    <definedName name="_xlnm.Print_Area" localSheetId="2">塩基・修飾表記の定義!$A$33:$N$76</definedName>
    <definedName name="_xlnm.Print_Area" localSheetId="3">配列情報!$A$6:$K$102</definedName>
    <definedName name="_xlnm.Print_Area" localSheetId="4">配列情報の記入方法!$A$1:$V$25</definedName>
    <definedName name="_xlnm.Print_Titles" localSheetId="5">'HSS確認用 '!$1:$4</definedName>
    <definedName name="_xlnm.Print_Titles" localSheetId="3">配列情報!$6:$6</definedName>
    <definedName name="ご氏名" localSheetId="1">お客様情報!$B$11</definedName>
    <definedName name="ご氏名" localSheetId="6">[1]お客様情報!$B$11</definedName>
    <definedName name="ご氏名">#REF!</definedName>
    <definedName name="ご所属" localSheetId="1">お客様情報!$B$12</definedName>
    <definedName name="ご所属" localSheetId="6">[1]お客様情報!$B$12</definedName>
    <definedName name="ご所属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6" i="17" l="1"/>
  <c r="R87" i="17"/>
  <c r="D54" i="6"/>
  <c r="NF54" i="6" s="1"/>
  <c r="D55" i="6"/>
  <c r="NF55" i="6" s="1"/>
  <c r="A93" i="6"/>
  <c r="A92" i="6"/>
  <c r="A91" i="6"/>
  <c r="A90" i="6"/>
  <c r="A89" i="6"/>
  <c r="A88" i="6"/>
  <c r="A87" i="6"/>
  <c r="A86" i="6"/>
  <c r="A85" i="6"/>
  <c r="A84" i="6"/>
  <c r="D43" i="6"/>
  <c r="BR43" i="6" s="1"/>
  <c r="D45" i="6"/>
  <c r="JJ45" i="6" s="1"/>
  <c r="JR54" i="6" l="1"/>
  <c r="LN54" i="6"/>
  <c r="NJ54" i="6"/>
  <c r="AL54" i="6"/>
  <c r="CH54" i="6"/>
  <c r="CI54" i="6" s="1"/>
  <c r="ED54" i="6"/>
  <c r="FZ54" i="6"/>
  <c r="HV54" i="6"/>
  <c r="LO54" i="6"/>
  <c r="NK54" i="6"/>
  <c r="J54" i="6"/>
  <c r="BF54" i="6"/>
  <c r="DB54" i="6"/>
  <c r="EX54" i="6"/>
  <c r="GT54" i="6"/>
  <c r="IP54" i="6"/>
  <c r="KL54" i="6"/>
  <c r="MH54" i="6"/>
  <c r="J55" i="6"/>
  <c r="BF55" i="6"/>
  <c r="DB55" i="6"/>
  <c r="EX55" i="6"/>
  <c r="GT55" i="6"/>
  <c r="IP55" i="6"/>
  <c r="KL55" i="6"/>
  <c r="MH55" i="6"/>
  <c r="AL55" i="6"/>
  <c r="HV55" i="6"/>
  <c r="NJ55" i="6"/>
  <c r="HZ54" i="6"/>
  <c r="JV54" i="6"/>
  <c r="CL55" i="6"/>
  <c r="LR55" i="6"/>
  <c r="EL54" i="6"/>
  <c r="EM54" i="6" s="1"/>
  <c r="ID54" i="6"/>
  <c r="AT55" i="6"/>
  <c r="GH55" i="6"/>
  <c r="NR55" i="6"/>
  <c r="E54" i="6"/>
  <c r="NG54" i="6" s="1"/>
  <c r="IH54" i="6"/>
  <c r="II54" i="6" s="1"/>
  <c r="AX55" i="6"/>
  <c r="GL55" i="6"/>
  <c r="LZ55" i="6"/>
  <c r="CX54" i="6"/>
  <c r="CY54" i="6" s="1"/>
  <c r="GP54" i="6"/>
  <c r="GQ54" i="6" s="1"/>
  <c r="MD54" i="6"/>
  <c r="ME54" i="6" s="1"/>
  <c r="CX55" i="6"/>
  <c r="IL55" i="6"/>
  <c r="N54" i="6"/>
  <c r="BJ54" i="6"/>
  <c r="DF54" i="6"/>
  <c r="DG54" i="6" s="1"/>
  <c r="FB54" i="6"/>
  <c r="FC54" i="6" s="1"/>
  <c r="GX54" i="6"/>
  <c r="IT54" i="6"/>
  <c r="KP54" i="6"/>
  <c r="ML54" i="6"/>
  <c r="MM54" i="6" s="1"/>
  <c r="N55" i="6"/>
  <c r="BJ55" i="6"/>
  <c r="DF55" i="6"/>
  <c r="FB55" i="6"/>
  <c r="GX55" i="6"/>
  <c r="IT55" i="6"/>
  <c r="KP55" i="6"/>
  <c r="KQ55" i="6" s="1"/>
  <c r="ML55" i="6"/>
  <c r="R54" i="6"/>
  <c r="BN54" i="6"/>
  <c r="DJ54" i="6"/>
  <c r="FF54" i="6"/>
  <c r="FG54" i="6" s="1"/>
  <c r="HB54" i="6"/>
  <c r="HC54" i="6" s="1"/>
  <c r="IX54" i="6"/>
  <c r="IY54" i="6" s="1"/>
  <c r="KT54" i="6"/>
  <c r="MP54" i="6"/>
  <c r="R55" i="6"/>
  <c r="BN55" i="6"/>
  <c r="DJ55" i="6"/>
  <c r="DK55" i="6" s="1"/>
  <c r="FF55" i="6"/>
  <c r="FG55" i="6" s="1"/>
  <c r="HB55" i="6"/>
  <c r="IX55" i="6"/>
  <c r="KT55" i="6"/>
  <c r="MP55" i="6"/>
  <c r="AP54" i="6"/>
  <c r="AQ54" i="6" s="1"/>
  <c r="GD54" i="6"/>
  <c r="GE54" i="6" s="1"/>
  <c r="LR54" i="6"/>
  <c r="EH55" i="6"/>
  <c r="JV55" i="6"/>
  <c r="E55" i="6"/>
  <c r="NG55" i="6" s="1"/>
  <c r="GH54" i="6"/>
  <c r="GI54" i="6" s="1"/>
  <c r="LV54" i="6"/>
  <c r="LW54" i="6" s="1"/>
  <c r="EL55" i="6"/>
  <c r="LV55" i="6"/>
  <c r="EP54" i="6"/>
  <c r="LZ54" i="6"/>
  <c r="MA54" i="6" s="1"/>
  <c r="CT55" i="6"/>
  <c r="KD55" i="6"/>
  <c r="F54" i="6"/>
  <c r="ET54" i="6"/>
  <c r="F55" i="6"/>
  <c r="ET55" i="6"/>
  <c r="EU55" i="6" s="1"/>
  <c r="MD55" i="6"/>
  <c r="ME55" i="6" s="1"/>
  <c r="V54" i="6"/>
  <c r="W54" i="6" s="1"/>
  <c r="BR54" i="6"/>
  <c r="DN54" i="6"/>
  <c r="FJ54" i="6"/>
  <c r="HF54" i="6"/>
  <c r="HG54" i="6" s="1"/>
  <c r="JB54" i="6"/>
  <c r="JC54" i="6" s="1"/>
  <c r="KX54" i="6"/>
  <c r="KY54" i="6" s="1"/>
  <c r="MT54" i="6"/>
  <c r="V55" i="6"/>
  <c r="BR55" i="6"/>
  <c r="DN55" i="6"/>
  <c r="DO55" i="6" s="1"/>
  <c r="FJ55" i="6"/>
  <c r="FK55" i="6" s="1"/>
  <c r="HF55" i="6"/>
  <c r="HG55" i="6" s="1"/>
  <c r="JB55" i="6"/>
  <c r="KX55" i="6"/>
  <c r="MT55" i="6"/>
  <c r="CH55" i="6"/>
  <c r="FZ55" i="6"/>
  <c r="JR55" i="6"/>
  <c r="CL54" i="6"/>
  <c r="NN54" i="6"/>
  <c r="GD55" i="6"/>
  <c r="NN55" i="6"/>
  <c r="NO55" i="6" s="1"/>
  <c r="AT54" i="6"/>
  <c r="AU54" i="6" s="1"/>
  <c r="JZ54" i="6"/>
  <c r="KA54" i="6" s="1"/>
  <c r="CP55" i="6"/>
  <c r="ID55" i="6"/>
  <c r="AX54" i="6"/>
  <c r="GL54" i="6"/>
  <c r="GM54" i="6" s="1"/>
  <c r="NV54" i="6"/>
  <c r="NW54" i="6" s="1"/>
  <c r="EP55" i="6"/>
  <c r="NV55" i="6"/>
  <c r="BB54" i="6"/>
  <c r="IL54" i="6"/>
  <c r="BB55" i="6"/>
  <c r="BC55" i="6" s="1"/>
  <c r="GP55" i="6"/>
  <c r="GQ55" i="6" s="1"/>
  <c r="Z54" i="6"/>
  <c r="AA54" i="6" s="1"/>
  <c r="BV54" i="6"/>
  <c r="DR54" i="6"/>
  <c r="FN54" i="6"/>
  <c r="HJ54" i="6"/>
  <c r="HK54" i="6" s="1"/>
  <c r="JF54" i="6"/>
  <c r="JG54" i="6" s="1"/>
  <c r="LB54" i="6"/>
  <c r="LC54" i="6" s="1"/>
  <c r="MX54" i="6"/>
  <c r="Z55" i="6"/>
  <c r="BV55" i="6"/>
  <c r="DR55" i="6"/>
  <c r="DS55" i="6" s="1"/>
  <c r="FN55" i="6"/>
  <c r="FO55" i="6" s="1"/>
  <c r="HJ55" i="6"/>
  <c r="HK55" i="6" s="1"/>
  <c r="JF55" i="6"/>
  <c r="LB55" i="6"/>
  <c r="MX55" i="6"/>
  <c r="ED55" i="6"/>
  <c r="LN55" i="6"/>
  <c r="EH54" i="6"/>
  <c r="EI54" i="6" s="1"/>
  <c r="AP55" i="6"/>
  <c r="HZ55" i="6"/>
  <c r="CP54" i="6"/>
  <c r="NR54" i="6"/>
  <c r="JZ55" i="6"/>
  <c r="KA55" i="6" s="1"/>
  <c r="CT54" i="6"/>
  <c r="CU54" i="6" s="1"/>
  <c r="KD54" i="6"/>
  <c r="IH55" i="6"/>
  <c r="KH54" i="6"/>
  <c r="KH55" i="6"/>
  <c r="AD54" i="6"/>
  <c r="AE54" i="6" s="1"/>
  <c r="BZ54" i="6"/>
  <c r="CA54" i="6" s="1"/>
  <c r="DV54" i="6"/>
  <c r="FR54" i="6"/>
  <c r="HN54" i="6"/>
  <c r="JJ54" i="6"/>
  <c r="LF54" i="6"/>
  <c r="LG54" i="6" s="1"/>
  <c r="NB54" i="6"/>
  <c r="NC54" i="6" s="1"/>
  <c r="AD55" i="6"/>
  <c r="BZ55" i="6"/>
  <c r="DV55" i="6"/>
  <c r="FR55" i="6"/>
  <c r="HN55" i="6"/>
  <c r="JJ55" i="6"/>
  <c r="LF55" i="6"/>
  <c r="NB55" i="6"/>
  <c r="AH54" i="6"/>
  <c r="CD54" i="6"/>
  <c r="DZ54" i="6"/>
  <c r="EA54" i="6" s="1"/>
  <c r="FV54" i="6"/>
  <c r="FW54" i="6" s="1"/>
  <c r="HR54" i="6"/>
  <c r="JN54" i="6"/>
  <c r="LJ54" i="6"/>
  <c r="AH55" i="6"/>
  <c r="CD55" i="6"/>
  <c r="DZ55" i="6"/>
  <c r="FV55" i="6"/>
  <c r="HR55" i="6"/>
  <c r="JN55" i="6"/>
  <c r="LJ55" i="6"/>
  <c r="LK55" i="6" s="1"/>
  <c r="JR43" i="6"/>
  <c r="KH45" i="6"/>
  <c r="MP45" i="6"/>
  <c r="LR45" i="6"/>
  <c r="LB43" i="6"/>
  <c r="JB43" i="6"/>
  <c r="JV45" i="6"/>
  <c r="JV43" i="6"/>
  <c r="KP45" i="6"/>
  <c r="LF45" i="6"/>
  <c r="KP43" i="6"/>
  <c r="MX43" i="6"/>
  <c r="NV43" i="6"/>
  <c r="JN45" i="6"/>
  <c r="KD43" i="6"/>
  <c r="KT45" i="6"/>
  <c r="LN43" i="6"/>
  <c r="AD45" i="6"/>
  <c r="NB45" i="6"/>
  <c r="JR45" i="6"/>
  <c r="LJ45" i="6"/>
  <c r="AP45" i="6"/>
  <c r="NN45" i="6"/>
  <c r="N43" i="6"/>
  <c r="JZ43" i="6"/>
  <c r="JF43" i="6"/>
  <c r="LZ43" i="6"/>
  <c r="LN45" i="6"/>
  <c r="LV43" i="6"/>
  <c r="NJ45" i="6"/>
  <c r="NR43" i="6"/>
  <c r="LR43" i="6"/>
  <c r="NF45" i="6"/>
  <c r="NN43" i="6"/>
  <c r="NJ43" i="6"/>
  <c r="JF45" i="6"/>
  <c r="JN43" i="6"/>
  <c r="LB45" i="6"/>
  <c r="LJ43" i="6"/>
  <c r="MX45" i="6"/>
  <c r="NF43" i="6"/>
  <c r="JB45" i="6"/>
  <c r="JJ43" i="6"/>
  <c r="KX45" i="6"/>
  <c r="LF43" i="6"/>
  <c r="MT45" i="6"/>
  <c r="NB43" i="6"/>
  <c r="KX43" i="6"/>
  <c r="ML45" i="6"/>
  <c r="MT43" i="6"/>
  <c r="KL45" i="6"/>
  <c r="KT43" i="6"/>
  <c r="MH45" i="6"/>
  <c r="MP43" i="6"/>
  <c r="MD45" i="6"/>
  <c r="ML43" i="6"/>
  <c r="KD45" i="6"/>
  <c r="KL43" i="6"/>
  <c r="LZ45" i="6"/>
  <c r="MH43" i="6"/>
  <c r="NV45" i="6"/>
  <c r="JZ45" i="6"/>
  <c r="KH43" i="6"/>
  <c r="LV45" i="6"/>
  <c r="MD43" i="6"/>
  <c r="NR45" i="6"/>
  <c r="J43" i="6"/>
  <c r="AX45" i="6"/>
  <c r="Z45" i="6"/>
  <c r="BN45" i="6"/>
  <c r="Z43" i="6"/>
  <c r="IX43" i="6"/>
  <c r="IT43" i="6"/>
  <c r="IH43" i="6"/>
  <c r="HV43" i="6"/>
  <c r="HJ43" i="6"/>
  <c r="IP43" i="6"/>
  <c r="IL43" i="6"/>
  <c r="HN43" i="6"/>
  <c r="GX43" i="6"/>
  <c r="HZ43" i="6"/>
  <c r="ID43" i="6"/>
  <c r="FZ43" i="6"/>
  <c r="GT43" i="6"/>
  <c r="HR43" i="6"/>
  <c r="GP43" i="6"/>
  <c r="HF43" i="6"/>
  <c r="GH43" i="6"/>
  <c r="GD43" i="6"/>
  <c r="EH43" i="6"/>
  <c r="DV43" i="6"/>
  <c r="DJ43" i="6"/>
  <c r="HB43" i="6"/>
  <c r="FJ43" i="6"/>
  <c r="FB43" i="6"/>
  <c r="GL43" i="6"/>
  <c r="ET43" i="6"/>
  <c r="EP43" i="6"/>
  <c r="FF43" i="6"/>
  <c r="DR43" i="6"/>
  <c r="DN43" i="6"/>
  <c r="FV43" i="6"/>
  <c r="DZ43" i="6"/>
  <c r="EL43" i="6"/>
  <c r="FR43" i="6"/>
  <c r="FN43" i="6"/>
  <c r="CX43" i="6"/>
  <c r="CL43" i="6"/>
  <c r="BZ43" i="6"/>
  <c r="BN43" i="6"/>
  <c r="BB43" i="6"/>
  <c r="DB43" i="6"/>
  <c r="BJ43" i="6"/>
  <c r="BF43" i="6"/>
  <c r="CD43" i="6"/>
  <c r="CP43" i="6"/>
  <c r="ED43" i="6"/>
  <c r="BV43" i="6"/>
  <c r="AH43" i="6"/>
  <c r="V43" i="6"/>
  <c r="EX43" i="6"/>
  <c r="DF43" i="6"/>
  <c r="CH43" i="6"/>
  <c r="CT43" i="6"/>
  <c r="AX43" i="6"/>
  <c r="AP43" i="6"/>
  <c r="F43" i="6"/>
  <c r="R43" i="6"/>
  <c r="AD43" i="6"/>
  <c r="IX45" i="6"/>
  <c r="IT45" i="6"/>
  <c r="IH45" i="6"/>
  <c r="HR45" i="6"/>
  <c r="GX45" i="6"/>
  <c r="GL45" i="6"/>
  <c r="HV45" i="6"/>
  <c r="HZ45" i="6"/>
  <c r="HB45" i="6"/>
  <c r="GD45" i="6"/>
  <c r="FR45" i="6"/>
  <c r="FF45" i="6"/>
  <c r="ET45" i="6"/>
  <c r="HJ45" i="6"/>
  <c r="IL45" i="6"/>
  <c r="ID45" i="6"/>
  <c r="GT45" i="6"/>
  <c r="HN45" i="6"/>
  <c r="GP45" i="6"/>
  <c r="HF45" i="6"/>
  <c r="EL45" i="6"/>
  <c r="IP45" i="6"/>
  <c r="GH45" i="6"/>
  <c r="EH45" i="6"/>
  <c r="DV45" i="6"/>
  <c r="FZ45" i="6"/>
  <c r="ED45" i="6"/>
  <c r="DZ45" i="6"/>
  <c r="EP45" i="6"/>
  <c r="EX45" i="6"/>
  <c r="FV45" i="6"/>
  <c r="DN45" i="6"/>
  <c r="FN45" i="6"/>
  <c r="FJ45" i="6"/>
  <c r="DJ45" i="6"/>
  <c r="FB45" i="6"/>
  <c r="CX45" i="6"/>
  <c r="CL45" i="6"/>
  <c r="BZ45" i="6"/>
  <c r="CT45" i="6"/>
  <c r="BF45" i="6"/>
  <c r="CD45" i="6"/>
  <c r="BJ45" i="6"/>
  <c r="DR45" i="6"/>
  <c r="CP45" i="6"/>
  <c r="DB45" i="6"/>
  <c r="BV45" i="6"/>
  <c r="AH45" i="6"/>
  <c r="V45" i="6"/>
  <c r="DF45" i="6"/>
  <c r="CH45" i="6"/>
  <c r="BR45" i="6"/>
  <c r="AT45" i="6"/>
  <c r="J45" i="6"/>
  <c r="BB45" i="6"/>
  <c r="N45" i="6"/>
  <c r="AL45" i="6"/>
  <c r="R45" i="6"/>
  <c r="AL43" i="6"/>
  <c r="AT43" i="6"/>
  <c r="F45" i="6"/>
  <c r="D31" i="6"/>
  <c r="D29" i="6"/>
  <c r="IQ54" i="6" l="1"/>
  <c r="JS54" i="6"/>
  <c r="FS54" i="6"/>
  <c r="BC54" i="6"/>
  <c r="NO54" i="6"/>
  <c r="EU54" i="6"/>
  <c r="MQ54" i="6"/>
  <c r="BG54" i="6"/>
  <c r="DW54" i="6"/>
  <c r="MY54" i="6"/>
  <c r="CM54" i="6"/>
  <c r="MU54" i="6"/>
  <c r="G54" i="6"/>
  <c r="LS54" i="6"/>
  <c r="KU54" i="6"/>
  <c r="IE54" i="6"/>
  <c r="K54" i="6"/>
  <c r="MM55" i="6"/>
  <c r="HW55" i="6"/>
  <c r="AM55" i="6"/>
  <c r="HS55" i="6"/>
  <c r="NC55" i="6"/>
  <c r="IA55" i="6"/>
  <c r="AA55" i="6"/>
  <c r="W55" i="6"/>
  <c r="EI55" i="6"/>
  <c r="FC55" i="6"/>
  <c r="IM55" i="6"/>
  <c r="AU55" i="6"/>
  <c r="IQ55" i="6"/>
  <c r="FW55" i="6"/>
  <c r="LG55" i="6"/>
  <c r="AQ55" i="6"/>
  <c r="NW55" i="6"/>
  <c r="DG55" i="6"/>
  <c r="CY55" i="6"/>
  <c r="GU55" i="6"/>
  <c r="EA55" i="6"/>
  <c r="JK55" i="6"/>
  <c r="EQ55" i="6"/>
  <c r="JS55" i="6"/>
  <c r="KE55" i="6"/>
  <c r="BK55" i="6"/>
  <c r="EY55" i="6"/>
  <c r="CE55" i="6"/>
  <c r="HO55" i="6"/>
  <c r="LO55" i="6"/>
  <c r="GA55" i="6"/>
  <c r="CU55" i="6"/>
  <c r="O55" i="6"/>
  <c r="LS55" i="6"/>
  <c r="DC55" i="6"/>
  <c r="AI55" i="6"/>
  <c r="FS55" i="6"/>
  <c r="KI55" i="6"/>
  <c r="EE55" i="6"/>
  <c r="CI55" i="6"/>
  <c r="MQ55" i="6"/>
  <c r="CM55" i="6"/>
  <c r="BG55" i="6"/>
  <c r="DW55" i="6"/>
  <c r="MY55" i="6"/>
  <c r="MU55" i="6"/>
  <c r="KU55" i="6"/>
  <c r="MA55" i="6"/>
  <c r="K55" i="6"/>
  <c r="AY54" i="6"/>
  <c r="FK54" i="6"/>
  <c r="JW54" i="6"/>
  <c r="HW54" i="6"/>
  <c r="JO54" i="6"/>
  <c r="CA55" i="6"/>
  <c r="II55" i="6"/>
  <c r="LC55" i="6"/>
  <c r="DS54" i="6"/>
  <c r="IE55" i="6"/>
  <c r="KY55" i="6"/>
  <c r="DO54" i="6"/>
  <c r="LW55" i="6"/>
  <c r="IY55" i="6"/>
  <c r="BO54" i="6"/>
  <c r="IU54" i="6"/>
  <c r="GM55" i="6"/>
  <c r="IA54" i="6"/>
  <c r="MI54" i="6"/>
  <c r="GA54" i="6"/>
  <c r="LK54" i="6"/>
  <c r="KI54" i="6"/>
  <c r="FO54" i="6"/>
  <c r="EQ54" i="6"/>
  <c r="DK54" i="6"/>
  <c r="KQ54" i="6"/>
  <c r="HS54" i="6"/>
  <c r="AE55" i="6"/>
  <c r="KE54" i="6"/>
  <c r="JG55" i="6"/>
  <c r="BW54" i="6"/>
  <c r="CQ55" i="6"/>
  <c r="JC55" i="6"/>
  <c r="BS54" i="6"/>
  <c r="EM55" i="6"/>
  <c r="HC55" i="6"/>
  <c r="S54" i="6"/>
  <c r="GY54" i="6"/>
  <c r="AY55" i="6"/>
  <c r="NK55" i="6"/>
  <c r="KM54" i="6"/>
  <c r="EE54" i="6"/>
  <c r="AM54" i="6"/>
  <c r="JK54" i="6"/>
  <c r="NS54" i="6"/>
  <c r="BO55" i="6"/>
  <c r="IU55" i="6"/>
  <c r="BK54" i="6"/>
  <c r="NS55" i="6"/>
  <c r="MI55" i="6"/>
  <c r="EY54" i="6"/>
  <c r="GU54" i="6"/>
  <c r="CE54" i="6"/>
  <c r="JO55" i="6"/>
  <c r="AI54" i="6"/>
  <c r="HO54" i="6"/>
  <c r="CQ54" i="6"/>
  <c r="BW55" i="6"/>
  <c r="IM54" i="6"/>
  <c r="GE55" i="6"/>
  <c r="BS55" i="6"/>
  <c r="G55" i="6"/>
  <c r="JW55" i="6"/>
  <c r="S55" i="6"/>
  <c r="GY55" i="6"/>
  <c r="O54" i="6"/>
  <c r="GI55" i="6"/>
  <c r="KM55" i="6"/>
  <c r="DC54" i="6"/>
  <c r="MX29" i="6"/>
  <c r="LV29" i="6"/>
  <c r="JN29" i="6"/>
  <c r="JB29" i="6"/>
  <c r="MH29" i="6"/>
  <c r="KT29" i="6"/>
  <c r="KH29" i="6"/>
  <c r="LR29" i="6"/>
  <c r="LF29" i="6"/>
  <c r="NJ29" i="6"/>
  <c r="JV29" i="6"/>
  <c r="NV29" i="6"/>
  <c r="MT29" i="6"/>
  <c r="NR29" i="6"/>
  <c r="LN29" i="6"/>
  <c r="LJ29" i="6"/>
  <c r="JF29" i="6"/>
  <c r="JR29" i="6"/>
  <c r="NB29" i="6"/>
  <c r="JJ29" i="6"/>
  <c r="LZ29" i="6"/>
  <c r="NF29" i="6"/>
  <c r="MD29" i="6"/>
  <c r="KD29" i="6"/>
  <c r="JZ29" i="6"/>
  <c r="KL29" i="6"/>
  <c r="NN29" i="6"/>
  <c r="KX29" i="6"/>
  <c r="KP29" i="6"/>
  <c r="MP29" i="6"/>
  <c r="LB29" i="6"/>
  <c r="ML29" i="6"/>
  <c r="MH31" i="6"/>
  <c r="LZ31" i="6"/>
  <c r="KX31" i="6"/>
  <c r="JV31" i="6"/>
  <c r="LR31" i="6"/>
  <c r="KP31" i="6"/>
  <c r="NR31" i="6"/>
  <c r="KH31" i="6"/>
  <c r="NJ31" i="6"/>
  <c r="NB31" i="6"/>
  <c r="LJ31" i="6"/>
  <c r="JN31" i="6"/>
  <c r="LB31" i="6"/>
  <c r="JZ31" i="6"/>
  <c r="MT31" i="6"/>
  <c r="ML31" i="6"/>
  <c r="MD31" i="6"/>
  <c r="KT31" i="6"/>
  <c r="JF31" i="6"/>
  <c r="LN31" i="6"/>
  <c r="NV31" i="6"/>
  <c r="LV31" i="6"/>
  <c r="JR31" i="6"/>
  <c r="NN31" i="6"/>
  <c r="NF31" i="6"/>
  <c r="KL31" i="6"/>
  <c r="MX31" i="6"/>
  <c r="LF31" i="6"/>
  <c r="KD31" i="6"/>
  <c r="MP31" i="6"/>
  <c r="JJ31" i="6"/>
  <c r="JB31" i="6"/>
  <c r="IX29" i="6"/>
  <c r="IT29" i="6"/>
  <c r="IP29" i="6"/>
  <c r="ID29" i="6"/>
  <c r="HN29" i="6"/>
  <c r="GT29" i="6"/>
  <c r="HR29" i="6"/>
  <c r="HV29" i="6"/>
  <c r="IL29" i="6"/>
  <c r="GL29" i="6"/>
  <c r="FZ29" i="6"/>
  <c r="FN29" i="6"/>
  <c r="FB29" i="6"/>
  <c r="EP29" i="6"/>
  <c r="HF29" i="6"/>
  <c r="IH29" i="6"/>
  <c r="HJ29" i="6"/>
  <c r="HB29" i="6"/>
  <c r="GX29" i="6"/>
  <c r="HZ29" i="6"/>
  <c r="GH29" i="6"/>
  <c r="GD29" i="6"/>
  <c r="ED29" i="6"/>
  <c r="GP29" i="6"/>
  <c r="EH29" i="6"/>
  <c r="DZ29" i="6"/>
  <c r="DV29" i="6"/>
  <c r="FJ29" i="6"/>
  <c r="DN29" i="6"/>
  <c r="FF29" i="6"/>
  <c r="DR29" i="6"/>
  <c r="EX29" i="6"/>
  <c r="ET29" i="6"/>
  <c r="DB29" i="6"/>
  <c r="EL29" i="6"/>
  <c r="DJ29" i="6"/>
  <c r="CT29" i="6"/>
  <c r="CH29" i="6"/>
  <c r="BV29" i="6"/>
  <c r="FV29" i="6"/>
  <c r="FR29" i="6"/>
  <c r="DF29" i="6"/>
  <c r="CX29" i="6"/>
  <c r="BF29" i="6"/>
  <c r="CD29" i="6"/>
  <c r="CP29" i="6"/>
  <c r="BZ29" i="6"/>
  <c r="AP29" i="6"/>
  <c r="AD29" i="6"/>
  <c r="CL29" i="6"/>
  <c r="AT29" i="6"/>
  <c r="AH29" i="6"/>
  <c r="AX29" i="6"/>
  <c r="BJ29" i="6"/>
  <c r="BR29" i="6"/>
  <c r="BN29" i="6"/>
  <c r="AL29" i="6"/>
  <c r="R29" i="6"/>
  <c r="BB29" i="6"/>
  <c r="Z29" i="6"/>
  <c r="V29" i="6"/>
  <c r="J29" i="6"/>
  <c r="F29" i="6"/>
  <c r="N29" i="6"/>
  <c r="IX31" i="6"/>
  <c r="IT31" i="6"/>
  <c r="IH31" i="6"/>
  <c r="HV31" i="6"/>
  <c r="HJ31" i="6"/>
  <c r="IL31" i="6"/>
  <c r="IP31" i="6"/>
  <c r="HR31" i="6"/>
  <c r="HB31" i="6"/>
  <c r="GT31" i="6"/>
  <c r="HF31" i="6"/>
  <c r="GL31" i="6"/>
  <c r="FZ31" i="6"/>
  <c r="ID31" i="6"/>
  <c r="GP31" i="6"/>
  <c r="HN31" i="6"/>
  <c r="GX31" i="6"/>
  <c r="FV31" i="6"/>
  <c r="FN31" i="6"/>
  <c r="EX31" i="6"/>
  <c r="EL31" i="6"/>
  <c r="EH31" i="6"/>
  <c r="DV31" i="6"/>
  <c r="DJ31" i="6"/>
  <c r="FF31" i="6"/>
  <c r="HZ31" i="6"/>
  <c r="FB31" i="6"/>
  <c r="GD31" i="6"/>
  <c r="EP31" i="6"/>
  <c r="FJ31" i="6"/>
  <c r="DN31" i="6"/>
  <c r="GH31" i="6"/>
  <c r="DZ31" i="6"/>
  <c r="CX31" i="6"/>
  <c r="CL31" i="6"/>
  <c r="BZ31" i="6"/>
  <c r="BN31" i="6"/>
  <c r="BB31" i="6"/>
  <c r="DR31" i="6"/>
  <c r="ET31" i="6"/>
  <c r="ED31" i="6"/>
  <c r="DB31" i="6"/>
  <c r="AT31" i="6"/>
  <c r="CH31" i="6"/>
  <c r="DF31" i="6"/>
  <c r="CT31" i="6"/>
  <c r="CD31" i="6"/>
  <c r="AH31" i="6"/>
  <c r="V31" i="6"/>
  <c r="CP31" i="6"/>
  <c r="BR31" i="6"/>
  <c r="FR31" i="6"/>
  <c r="J31" i="6"/>
  <c r="BV31" i="6"/>
  <c r="AD31" i="6"/>
  <c r="AX31" i="6"/>
  <c r="BJ31" i="6"/>
  <c r="Z31" i="6"/>
  <c r="BF31" i="6"/>
  <c r="AL31" i="6"/>
  <c r="F31" i="6"/>
  <c r="N31" i="6"/>
  <c r="AP31" i="6"/>
  <c r="R31" i="6"/>
  <c r="E29" i="6"/>
  <c r="E31" i="6"/>
  <c r="E43" i="6"/>
  <c r="EE43" i="6" s="1"/>
  <c r="E45" i="6"/>
  <c r="EM45" i="6" s="1"/>
  <c r="AY31" i="6" l="1"/>
  <c r="CI31" i="6"/>
  <c r="GI31" i="6"/>
  <c r="EY31" i="6"/>
  <c r="HS31" i="6"/>
  <c r="LK43" i="6"/>
  <c r="ME29" i="6"/>
  <c r="JW29" i="6"/>
  <c r="O29" i="6"/>
  <c r="KE29" i="6"/>
  <c r="NW29" i="6"/>
  <c r="NG29" i="6"/>
  <c r="NK29" i="6"/>
  <c r="W45" i="6"/>
  <c r="GI43" i="6"/>
  <c r="DK43" i="6"/>
  <c r="BS29" i="6"/>
  <c r="CY29" i="6"/>
  <c r="DS29" i="6"/>
  <c r="GY29" i="6"/>
  <c r="HS29" i="6"/>
  <c r="HO45" i="6"/>
  <c r="DC43" i="6"/>
  <c r="EM43" i="6"/>
  <c r="KM31" i="6"/>
  <c r="KA31" i="6"/>
  <c r="MA31" i="6"/>
  <c r="BW43" i="6"/>
  <c r="CU43" i="6"/>
  <c r="EU45" i="6"/>
  <c r="MA29" i="6"/>
  <c r="LG29" i="6"/>
  <c r="IQ45" i="6"/>
  <c r="DS43" i="6"/>
  <c r="JG45" i="6"/>
  <c r="CM43" i="6"/>
  <c r="FK43" i="6"/>
  <c r="MQ43" i="6"/>
  <c r="W43" i="6"/>
  <c r="BK43" i="6"/>
  <c r="IA43" i="6"/>
  <c r="O31" i="6"/>
  <c r="CQ31" i="6"/>
  <c r="BC31" i="6"/>
  <c r="IA31" i="6"/>
  <c r="IE31" i="6"/>
  <c r="IU31" i="6"/>
  <c r="BK29" i="6"/>
  <c r="DG29" i="6"/>
  <c r="FG29" i="6"/>
  <c r="HC29" i="6"/>
  <c r="GU29" i="6"/>
  <c r="BS45" i="6"/>
  <c r="AY43" i="6"/>
  <c r="HC43" i="6"/>
  <c r="G31" i="6"/>
  <c r="AY29" i="6"/>
  <c r="FS29" i="6"/>
  <c r="DO29" i="6"/>
  <c r="HK29" i="6"/>
  <c r="HO29" i="6"/>
  <c r="BC43" i="6"/>
  <c r="IA45" i="6"/>
  <c r="AE43" i="6"/>
  <c r="O45" i="6"/>
  <c r="G29" i="6"/>
  <c r="AU29" i="6"/>
  <c r="LW43" i="6"/>
  <c r="DC45" i="6"/>
  <c r="FG43" i="6"/>
  <c r="AU45" i="6"/>
  <c r="HG43" i="6"/>
  <c r="JK43" i="6"/>
  <c r="CY43" i="6"/>
  <c r="FW45" i="6"/>
  <c r="AI43" i="6"/>
  <c r="EI43" i="6"/>
  <c r="CM45" i="6"/>
  <c r="DG43" i="6"/>
  <c r="S43" i="6"/>
  <c r="FW43" i="6"/>
  <c r="GM45" i="6"/>
  <c r="IY45" i="6"/>
  <c r="FO43" i="6"/>
  <c r="BO43" i="6"/>
  <c r="GY43" i="6"/>
  <c r="BO29" i="6"/>
  <c r="BG29" i="6"/>
  <c r="EY29" i="6"/>
  <c r="IA29" i="6"/>
  <c r="HW29" i="6"/>
  <c r="CU45" i="6"/>
  <c r="GY45" i="6"/>
  <c r="AM43" i="6"/>
  <c r="FO45" i="6"/>
  <c r="AI29" i="6"/>
  <c r="FW29" i="6"/>
  <c r="FK29" i="6"/>
  <c r="II29" i="6"/>
  <c r="IE29" i="6"/>
  <c r="MM29" i="6"/>
  <c r="JK29" i="6"/>
  <c r="LS29" i="6"/>
  <c r="HG29" i="6"/>
  <c r="NC29" i="6"/>
  <c r="BW29" i="6"/>
  <c r="DW29" i="6"/>
  <c r="IQ29" i="6"/>
  <c r="LC29" i="6"/>
  <c r="KI29" i="6"/>
  <c r="K29" i="6"/>
  <c r="CM29" i="6"/>
  <c r="CI29" i="6"/>
  <c r="EA29" i="6"/>
  <c r="EQ29" i="6"/>
  <c r="IU29" i="6"/>
  <c r="MQ29" i="6"/>
  <c r="JS29" i="6"/>
  <c r="KU29" i="6"/>
  <c r="W29" i="6"/>
  <c r="AE29" i="6"/>
  <c r="CU29" i="6"/>
  <c r="EI29" i="6"/>
  <c r="FC29" i="6"/>
  <c r="IY29" i="6"/>
  <c r="KQ29" i="6"/>
  <c r="JG29" i="6"/>
  <c r="MI29" i="6"/>
  <c r="AA29" i="6"/>
  <c r="AQ29" i="6"/>
  <c r="DK29" i="6"/>
  <c r="GQ29" i="6"/>
  <c r="FO29" i="6"/>
  <c r="II45" i="6"/>
  <c r="KY29" i="6"/>
  <c r="LK29" i="6"/>
  <c r="JC29" i="6"/>
  <c r="BC29" i="6"/>
  <c r="CA29" i="6"/>
  <c r="EM29" i="6"/>
  <c r="EE29" i="6"/>
  <c r="GA29" i="6"/>
  <c r="MM43" i="6"/>
  <c r="CI45" i="6"/>
  <c r="CI43" i="6"/>
  <c r="MU43" i="6"/>
  <c r="BG43" i="6"/>
  <c r="NO29" i="6"/>
  <c r="LO29" i="6"/>
  <c r="JO29" i="6"/>
  <c r="S29" i="6"/>
  <c r="CQ29" i="6"/>
  <c r="DC29" i="6"/>
  <c r="GE29" i="6"/>
  <c r="GM29" i="6"/>
  <c r="FC43" i="6"/>
  <c r="NG43" i="6"/>
  <c r="EY45" i="6"/>
  <c r="KM43" i="6"/>
  <c r="AQ43" i="6"/>
  <c r="KM29" i="6"/>
  <c r="NS29" i="6"/>
  <c r="LW29" i="6"/>
  <c r="AM29" i="6"/>
  <c r="CE29" i="6"/>
  <c r="EU29" i="6"/>
  <c r="GI29" i="6"/>
  <c r="IM29" i="6"/>
  <c r="KA29" i="6"/>
  <c r="MU29" i="6"/>
  <c r="MY29" i="6"/>
  <c r="BO31" i="6"/>
  <c r="IY31" i="6"/>
  <c r="AM31" i="6"/>
  <c r="AI31" i="6"/>
  <c r="CA31" i="6"/>
  <c r="DK31" i="6"/>
  <c r="GM31" i="6"/>
  <c r="NO31" i="6"/>
  <c r="JO31" i="6"/>
  <c r="GA31" i="6"/>
  <c r="MI31" i="6"/>
  <c r="BG31" i="6"/>
  <c r="CE31" i="6"/>
  <c r="CM31" i="6"/>
  <c r="DW31" i="6"/>
  <c r="HG31" i="6"/>
  <c r="JS31" i="6"/>
  <c r="LK31" i="6"/>
  <c r="W31" i="6"/>
  <c r="LC31" i="6"/>
  <c r="AA31" i="6"/>
  <c r="CU31" i="6"/>
  <c r="CY31" i="6"/>
  <c r="EI31" i="6"/>
  <c r="GU31" i="6"/>
  <c r="LW31" i="6"/>
  <c r="NC31" i="6"/>
  <c r="FG31" i="6"/>
  <c r="NG31" i="6"/>
  <c r="BK31" i="6"/>
  <c r="DG31" i="6"/>
  <c r="EA31" i="6"/>
  <c r="EM31" i="6"/>
  <c r="HC31" i="6"/>
  <c r="NW31" i="6"/>
  <c r="NK31" i="6"/>
  <c r="JC31" i="6"/>
  <c r="LO31" i="6"/>
  <c r="KI31" i="6"/>
  <c r="AE31" i="6"/>
  <c r="AU31" i="6"/>
  <c r="DO31" i="6"/>
  <c r="FO31" i="6"/>
  <c r="IQ31" i="6"/>
  <c r="JK31" i="6"/>
  <c r="JG31" i="6"/>
  <c r="NS31" i="6"/>
  <c r="DC31" i="6"/>
  <c r="FW31" i="6"/>
  <c r="KQ31" i="6"/>
  <c r="K31" i="6"/>
  <c r="EE31" i="6"/>
  <c r="EQ31" i="6"/>
  <c r="GY31" i="6"/>
  <c r="HK31" i="6"/>
  <c r="KE31" i="6"/>
  <c r="ME31" i="6"/>
  <c r="LS31" i="6"/>
  <c r="FK31" i="6"/>
  <c r="KU31" i="6"/>
  <c r="S31" i="6"/>
  <c r="FS31" i="6"/>
  <c r="EU31" i="6"/>
  <c r="GE31" i="6"/>
  <c r="HO31" i="6"/>
  <c r="HW31" i="6"/>
  <c r="LG31" i="6"/>
  <c r="MM31" i="6"/>
  <c r="JW31" i="6"/>
  <c r="BW31" i="6"/>
  <c r="IM31" i="6"/>
  <c r="MQ31" i="6"/>
  <c r="AQ31" i="6"/>
  <c r="BS31" i="6"/>
  <c r="DS31" i="6"/>
  <c r="FC31" i="6"/>
  <c r="GQ31" i="6"/>
  <c r="II31" i="6"/>
  <c r="MY31" i="6"/>
  <c r="MU31" i="6"/>
  <c r="KY31" i="6"/>
  <c r="AA45" i="6"/>
  <c r="HG45" i="6"/>
  <c r="NW45" i="6"/>
  <c r="AY45" i="6"/>
  <c r="IU45" i="6"/>
  <c r="IM45" i="6"/>
  <c r="GU45" i="6"/>
  <c r="HK45" i="6"/>
  <c r="EE45" i="6"/>
  <c r="CQ43" i="6"/>
  <c r="EQ45" i="6"/>
  <c r="AU43" i="6"/>
  <c r="HW45" i="6"/>
  <c r="DW45" i="6"/>
  <c r="DO45" i="6"/>
  <c r="DK45" i="6"/>
  <c r="HC45" i="6"/>
  <c r="BW45" i="6"/>
  <c r="FS43" i="6"/>
  <c r="K45" i="6"/>
  <c r="CE45" i="6"/>
  <c r="FS45" i="6"/>
  <c r="GI45" i="6"/>
  <c r="GA45" i="6"/>
  <c r="LC45" i="6"/>
  <c r="CA45" i="6"/>
  <c r="NO43" i="6"/>
  <c r="BG45" i="6"/>
  <c r="BO45" i="6"/>
  <c r="GQ45" i="6"/>
  <c r="NS43" i="6"/>
  <c r="DS45" i="6"/>
  <c r="ME45" i="6"/>
  <c r="IE43" i="6"/>
  <c r="G45" i="6"/>
  <c r="NO45" i="6"/>
  <c r="MQ45" i="6"/>
  <c r="JS45" i="6"/>
  <c r="LG45" i="6"/>
  <c r="AQ45" i="6"/>
  <c r="NC45" i="6"/>
  <c r="JW45" i="6"/>
  <c r="KQ45" i="6"/>
  <c r="LS45" i="6"/>
  <c r="KI45" i="6"/>
  <c r="JO45" i="6"/>
  <c r="JK45" i="6"/>
  <c r="AE45" i="6"/>
  <c r="KU45" i="6"/>
  <c r="LK45" i="6"/>
  <c r="LO45" i="6"/>
  <c r="FG45" i="6"/>
  <c r="G43" i="6"/>
  <c r="NW43" i="6"/>
  <c r="KA43" i="6"/>
  <c r="MY43" i="6"/>
  <c r="LC43" i="6"/>
  <c r="O43" i="6"/>
  <c r="LO43" i="6"/>
  <c r="KQ43" i="6"/>
  <c r="JC43" i="6"/>
  <c r="KE43" i="6"/>
  <c r="MA43" i="6"/>
  <c r="JS43" i="6"/>
  <c r="JW43" i="6"/>
  <c r="BS43" i="6"/>
  <c r="JG43" i="6"/>
  <c r="MU45" i="6"/>
  <c r="IU43" i="6"/>
  <c r="NC43" i="6"/>
  <c r="HS43" i="6"/>
  <c r="KA45" i="6"/>
  <c r="NK43" i="6"/>
  <c r="MM45" i="6"/>
  <c r="BC45" i="6"/>
  <c r="ME43" i="6"/>
  <c r="KU43" i="6"/>
  <c r="KM45" i="6"/>
  <c r="JC45" i="6"/>
  <c r="LS43" i="6"/>
  <c r="EI45" i="6"/>
  <c r="DG45" i="6"/>
  <c r="NK45" i="6"/>
  <c r="CY45" i="6"/>
  <c r="CA43" i="6"/>
  <c r="KE45" i="6"/>
  <c r="IQ43" i="6"/>
  <c r="MA45" i="6"/>
  <c r="MI43" i="6"/>
  <c r="FC45" i="6"/>
  <c r="AA43" i="6"/>
  <c r="EY43" i="6"/>
  <c r="GU43" i="6"/>
  <c r="HS45" i="6"/>
  <c r="GQ43" i="6"/>
  <c r="KI43" i="6"/>
  <c r="LW45" i="6"/>
  <c r="S45" i="6"/>
  <c r="GE43" i="6"/>
  <c r="EA43" i="6"/>
  <c r="NS45" i="6"/>
  <c r="DW43" i="6"/>
  <c r="JO43" i="6"/>
  <c r="AI45" i="6"/>
  <c r="MY45" i="6"/>
  <c r="BK45" i="6"/>
  <c r="AM45" i="6"/>
  <c r="CQ45" i="6"/>
  <c r="FK45" i="6"/>
  <c r="EU43" i="6"/>
  <c r="IY43" i="6"/>
  <c r="II43" i="6"/>
  <c r="KY43" i="6"/>
  <c r="HO43" i="6"/>
  <c r="K43" i="6"/>
  <c r="NG45" i="6"/>
  <c r="GA43" i="6"/>
  <c r="IE45" i="6"/>
  <c r="GM43" i="6"/>
  <c r="EA45" i="6"/>
  <c r="EQ43" i="6"/>
  <c r="HW43" i="6"/>
  <c r="HK43" i="6"/>
  <c r="MI45" i="6"/>
  <c r="DO43" i="6"/>
  <c r="GE45" i="6"/>
  <c r="IM43" i="6"/>
  <c r="CE43" i="6"/>
  <c r="KY45" i="6"/>
  <c r="LG43" i="6"/>
  <c r="D9" i="6"/>
  <c r="NR9" i="6" l="1"/>
  <c r="MT9" i="6"/>
  <c r="LV9" i="6"/>
  <c r="NN9" i="6"/>
  <c r="MP9" i="6"/>
  <c r="LR9" i="6"/>
  <c r="NJ9" i="6"/>
  <c r="ML9" i="6"/>
  <c r="LN9" i="6"/>
  <c r="KP9" i="6"/>
  <c r="NF9" i="6"/>
  <c r="LF9" i="6"/>
  <c r="KT9" i="6"/>
  <c r="JF9" i="6"/>
  <c r="MD9" i="6"/>
  <c r="KL9" i="6"/>
  <c r="JZ9" i="6"/>
  <c r="JB9" i="6"/>
  <c r="MH9" i="6"/>
  <c r="MX9" i="6"/>
  <c r="KX9" i="6"/>
  <c r="NB9" i="6"/>
  <c r="JR9" i="6"/>
  <c r="KH9" i="6"/>
  <c r="KD9" i="6"/>
  <c r="JJ9" i="6"/>
  <c r="LJ9" i="6"/>
  <c r="LB9" i="6"/>
  <c r="JN9" i="6"/>
  <c r="LZ9" i="6"/>
  <c r="NV9" i="6"/>
  <c r="JV9" i="6"/>
  <c r="IX9" i="6"/>
  <c r="IT9" i="6"/>
  <c r="IH9" i="6"/>
  <c r="HR9" i="6"/>
  <c r="GX9" i="6"/>
  <c r="GL9" i="6"/>
  <c r="HV9" i="6"/>
  <c r="HZ9" i="6"/>
  <c r="HN9" i="6"/>
  <c r="GD9" i="6"/>
  <c r="FR9" i="6"/>
  <c r="FF9" i="6"/>
  <c r="ET9" i="6"/>
  <c r="ID9" i="6"/>
  <c r="HF9" i="6"/>
  <c r="GP9" i="6"/>
  <c r="IL9" i="6"/>
  <c r="HB9" i="6"/>
  <c r="IP9" i="6"/>
  <c r="HJ9" i="6"/>
  <c r="FB9" i="6"/>
  <c r="EP9" i="6"/>
  <c r="GT9" i="6"/>
  <c r="GH9" i="6"/>
  <c r="FJ9" i="6"/>
  <c r="EH9" i="6"/>
  <c r="DV9" i="6"/>
  <c r="FV9" i="6"/>
  <c r="ED9" i="6"/>
  <c r="DZ9" i="6"/>
  <c r="FN9" i="6"/>
  <c r="DN9" i="6"/>
  <c r="EX9" i="6"/>
  <c r="FZ9" i="6"/>
  <c r="DR9" i="6"/>
  <c r="CL9" i="6"/>
  <c r="BZ9" i="6"/>
  <c r="CX9" i="6"/>
  <c r="BB9" i="6"/>
  <c r="CH9" i="6"/>
  <c r="BF9" i="6"/>
  <c r="EL9" i="6"/>
  <c r="DJ9" i="6"/>
  <c r="DB9" i="6"/>
  <c r="BJ9" i="6"/>
  <c r="DF9" i="6"/>
  <c r="CT9" i="6"/>
  <c r="CD9" i="6"/>
  <c r="BR9" i="6"/>
  <c r="CP9" i="6"/>
  <c r="AX9" i="6"/>
  <c r="AH9" i="6"/>
  <c r="V9" i="6"/>
  <c r="BN9" i="6"/>
  <c r="N9" i="6"/>
  <c r="BV9" i="6"/>
  <c r="AT9" i="6"/>
  <c r="F9" i="6"/>
  <c r="Z9" i="6"/>
  <c r="J9" i="6"/>
  <c r="AL9" i="6"/>
  <c r="AP9" i="6"/>
  <c r="R9" i="6"/>
  <c r="AD9" i="6"/>
  <c r="E9" i="6"/>
  <c r="D16" i="6"/>
  <c r="D17" i="6"/>
  <c r="D18" i="6"/>
  <c r="D19" i="6"/>
  <c r="D20" i="6"/>
  <c r="D21" i="6"/>
  <c r="D22" i="6"/>
  <c r="D23" i="6"/>
  <c r="D24" i="6"/>
  <c r="D25" i="6"/>
  <c r="D15" i="6"/>
  <c r="D27" i="6"/>
  <c r="D26" i="6"/>
  <c r="D12" i="6"/>
  <c r="D13" i="6"/>
  <c r="D14" i="6"/>
  <c r="D11" i="6"/>
  <c r="D10" i="6"/>
  <c r="D4" i="6"/>
  <c r="D5" i="6"/>
  <c r="D6" i="6"/>
  <c r="D7" i="6"/>
  <c r="D8" i="6"/>
  <c r="D3" i="6"/>
  <c r="D28" i="6"/>
  <c r="D85" i="6"/>
  <c r="D86" i="6"/>
  <c r="D87" i="6"/>
  <c r="D88" i="6"/>
  <c r="D89" i="6"/>
  <c r="D90" i="6"/>
  <c r="D91" i="6"/>
  <c r="D92" i="6"/>
  <c r="D93" i="6"/>
  <c r="D84" i="6"/>
  <c r="AE9" i="6" l="1"/>
  <c r="AI9" i="6"/>
  <c r="CI9" i="6"/>
  <c r="FW9" i="6"/>
  <c r="GQ9" i="6"/>
  <c r="HS9" i="6"/>
  <c r="KI9" i="6"/>
  <c r="LG9" i="6"/>
  <c r="S9" i="6"/>
  <c r="BC9" i="6"/>
  <c r="DW9" i="6"/>
  <c r="HG9" i="6"/>
  <c r="II9" i="6"/>
  <c r="JS9" i="6"/>
  <c r="AY9" i="6"/>
  <c r="NR93" i="6"/>
  <c r="MT93" i="6"/>
  <c r="LV93" i="6"/>
  <c r="NN93" i="6"/>
  <c r="MP93" i="6"/>
  <c r="LR93" i="6"/>
  <c r="NJ93" i="6"/>
  <c r="ML93" i="6"/>
  <c r="LN93" i="6"/>
  <c r="KP93" i="6"/>
  <c r="JJ93" i="6"/>
  <c r="MH93" i="6"/>
  <c r="KD93" i="6"/>
  <c r="JF93" i="6"/>
  <c r="NB93" i="6"/>
  <c r="LB93" i="6"/>
  <c r="JB93" i="6"/>
  <c r="LZ93" i="6"/>
  <c r="NV93" i="6"/>
  <c r="KH93" i="6"/>
  <c r="KL93" i="6"/>
  <c r="JN93" i="6"/>
  <c r="JR93" i="6"/>
  <c r="LJ93" i="6"/>
  <c r="JV93" i="6"/>
  <c r="MX93" i="6"/>
  <c r="LF93" i="6"/>
  <c r="MD93" i="6"/>
  <c r="JZ93" i="6"/>
  <c r="KT93" i="6"/>
  <c r="KX93" i="6"/>
  <c r="NF93" i="6"/>
  <c r="NC9" i="6"/>
  <c r="AM9" i="6"/>
  <c r="BS9" i="6"/>
  <c r="CA9" i="6"/>
  <c r="FK9" i="6"/>
  <c r="EU9" i="6"/>
  <c r="IY9" i="6"/>
  <c r="KY9" i="6"/>
  <c r="LO9" i="6"/>
  <c r="NG9" i="6"/>
  <c r="NR92" i="6"/>
  <c r="MT92" i="6"/>
  <c r="LV92" i="6"/>
  <c r="NN92" i="6"/>
  <c r="MP92" i="6"/>
  <c r="NJ92" i="6"/>
  <c r="ML92" i="6"/>
  <c r="LN92" i="6"/>
  <c r="KP92" i="6"/>
  <c r="MH92" i="6"/>
  <c r="KD92" i="6"/>
  <c r="JF92" i="6"/>
  <c r="NB92" i="6"/>
  <c r="LB92" i="6"/>
  <c r="LF92" i="6"/>
  <c r="JB92" i="6"/>
  <c r="NF92" i="6"/>
  <c r="KT92" i="6"/>
  <c r="NV92" i="6"/>
  <c r="LZ92" i="6"/>
  <c r="KH92" i="6"/>
  <c r="JV92" i="6"/>
  <c r="KL92" i="6"/>
  <c r="JN92" i="6"/>
  <c r="KX92" i="6"/>
  <c r="MD92" i="6"/>
  <c r="MX92" i="6"/>
  <c r="LJ92" i="6"/>
  <c r="JR92" i="6"/>
  <c r="JZ92" i="6"/>
  <c r="JJ92" i="6"/>
  <c r="LR92" i="6"/>
  <c r="AQ9" i="6"/>
  <c r="CY9" i="6"/>
  <c r="EI9" i="6"/>
  <c r="KQ9" i="6"/>
  <c r="NN91" i="6"/>
  <c r="MP91" i="6"/>
  <c r="LR91" i="6"/>
  <c r="NJ91" i="6"/>
  <c r="ML91" i="6"/>
  <c r="LN91" i="6"/>
  <c r="NF91" i="6"/>
  <c r="MH91" i="6"/>
  <c r="LJ91" i="6"/>
  <c r="KL91" i="6"/>
  <c r="JF91" i="6"/>
  <c r="JB91" i="6"/>
  <c r="NB91" i="6"/>
  <c r="LB91" i="6"/>
  <c r="KP91" i="6"/>
  <c r="NV91" i="6"/>
  <c r="LZ91" i="6"/>
  <c r="KH91" i="6"/>
  <c r="JV91" i="6"/>
  <c r="KT91" i="6"/>
  <c r="MT91" i="6"/>
  <c r="LF91" i="6"/>
  <c r="LV91" i="6"/>
  <c r="JN91" i="6"/>
  <c r="NR91" i="6"/>
  <c r="JR91" i="6"/>
  <c r="JZ91" i="6"/>
  <c r="JJ91" i="6"/>
  <c r="MX91" i="6"/>
  <c r="MD91" i="6"/>
  <c r="KD91" i="6"/>
  <c r="KX91" i="6"/>
  <c r="K9" i="6"/>
  <c r="CM9" i="6"/>
  <c r="GI9" i="6"/>
  <c r="FG9" i="6"/>
  <c r="MM9" i="6"/>
  <c r="NR10" i="6"/>
  <c r="MT10" i="6"/>
  <c r="LV10" i="6"/>
  <c r="NN10" i="6"/>
  <c r="MP10" i="6"/>
  <c r="LR10" i="6"/>
  <c r="NJ10" i="6"/>
  <c r="ML10" i="6"/>
  <c r="LN10" i="6"/>
  <c r="KP10" i="6"/>
  <c r="JJ10" i="6"/>
  <c r="NF10" i="6"/>
  <c r="LF10" i="6"/>
  <c r="KT10" i="6"/>
  <c r="JF10" i="6"/>
  <c r="MD10" i="6"/>
  <c r="KL10" i="6"/>
  <c r="JZ10" i="6"/>
  <c r="JB10" i="6"/>
  <c r="KX10" i="6"/>
  <c r="MX10" i="6"/>
  <c r="NB10" i="6"/>
  <c r="JR10" i="6"/>
  <c r="KH10" i="6"/>
  <c r="KD10" i="6"/>
  <c r="LJ10" i="6"/>
  <c r="MH10" i="6"/>
  <c r="LB10" i="6"/>
  <c r="JN10" i="6"/>
  <c r="LZ10" i="6"/>
  <c r="NV10" i="6"/>
  <c r="JV10" i="6"/>
  <c r="AA9" i="6"/>
  <c r="DS9" i="6"/>
  <c r="GU9" i="6"/>
  <c r="FS9" i="6"/>
  <c r="NW9" i="6"/>
  <c r="MI9" i="6"/>
  <c r="NK9" i="6"/>
  <c r="NJ88" i="6"/>
  <c r="ML88" i="6"/>
  <c r="NF88" i="6"/>
  <c r="MH88" i="6"/>
  <c r="NB88" i="6"/>
  <c r="MD88" i="6"/>
  <c r="LF88" i="6"/>
  <c r="KH88" i="6"/>
  <c r="NV88" i="6"/>
  <c r="LZ88" i="6"/>
  <c r="LN88" i="6"/>
  <c r="JV88" i="6"/>
  <c r="KX88" i="6"/>
  <c r="KL88" i="6"/>
  <c r="MT88" i="6"/>
  <c r="KT88" i="6"/>
  <c r="JR88" i="6"/>
  <c r="MX88" i="6"/>
  <c r="NN88" i="6"/>
  <c r="LR88" i="6"/>
  <c r="JZ88" i="6"/>
  <c r="JN88" i="6"/>
  <c r="LB88" i="6"/>
  <c r="JF88" i="6"/>
  <c r="KP88" i="6"/>
  <c r="KD88" i="6"/>
  <c r="NR88" i="6"/>
  <c r="LJ88" i="6"/>
  <c r="JJ88" i="6"/>
  <c r="MP88" i="6"/>
  <c r="LV88" i="6"/>
  <c r="JB88" i="6"/>
  <c r="DG9" i="6"/>
  <c r="GA9" i="6"/>
  <c r="EQ9" i="6"/>
  <c r="GE9" i="6"/>
  <c r="MA9" i="6"/>
  <c r="JC9" i="6"/>
  <c r="LS9" i="6"/>
  <c r="NF87" i="6"/>
  <c r="MH87" i="6"/>
  <c r="NB87" i="6"/>
  <c r="MD87" i="6"/>
  <c r="NV87" i="6"/>
  <c r="MX87" i="6"/>
  <c r="LZ87" i="6"/>
  <c r="LB87" i="6"/>
  <c r="KD87" i="6"/>
  <c r="JV87" i="6"/>
  <c r="MT87" i="6"/>
  <c r="KT87" i="6"/>
  <c r="KH87" i="6"/>
  <c r="JR87" i="6"/>
  <c r="NN87" i="6"/>
  <c r="LR87" i="6"/>
  <c r="LF87" i="6"/>
  <c r="JZ87" i="6"/>
  <c r="JN87" i="6"/>
  <c r="KX87" i="6"/>
  <c r="KL87" i="6"/>
  <c r="ML87" i="6"/>
  <c r="LN87" i="6"/>
  <c r="JF87" i="6"/>
  <c r="NJ87" i="6"/>
  <c r="MP87" i="6"/>
  <c r="LJ87" i="6"/>
  <c r="JJ87" i="6"/>
  <c r="JB87" i="6"/>
  <c r="KP87" i="6"/>
  <c r="LV87" i="6"/>
  <c r="NR87" i="6"/>
  <c r="AU9" i="6"/>
  <c r="BK9" i="6"/>
  <c r="EY9" i="6"/>
  <c r="FC9" i="6"/>
  <c r="HO9" i="6"/>
  <c r="JO9" i="6"/>
  <c r="KA9" i="6"/>
  <c r="MQ9" i="6"/>
  <c r="CQ9" i="6"/>
  <c r="IU9" i="6"/>
  <c r="NN90" i="6"/>
  <c r="MP90" i="6"/>
  <c r="NJ90" i="6"/>
  <c r="ML90" i="6"/>
  <c r="NF90" i="6"/>
  <c r="MH90" i="6"/>
  <c r="LJ90" i="6"/>
  <c r="KL90" i="6"/>
  <c r="NB90" i="6"/>
  <c r="LB90" i="6"/>
  <c r="KP90" i="6"/>
  <c r="JB90" i="6"/>
  <c r="MD90" i="6"/>
  <c r="NV90" i="6"/>
  <c r="LZ90" i="6"/>
  <c r="KH90" i="6"/>
  <c r="JV90" i="6"/>
  <c r="LR90" i="6"/>
  <c r="MT90" i="6"/>
  <c r="LF90" i="6"/>
  <c r="KT90" i="6"/>
  <c r="JR90" i="6"/>
  <c r="LV90" i="6"/>
  <c r="JN90" i="6"/>
  <c r="NR90" i="6"/>
  <c r="KD90" i="6"/>
  <c r="JJ90" i="6"/>
  <c r="JF90" i="6"/>
  <c r="MX90" i="6"/>
  <c r="LN90" i="6"/>
  <c r="JZ90" i="6"/>
  <c r="KX90" i="6"/>
  <c r="CE9" i="6"/>
  <c r="JW9" i="6"/>
  <c r="CU9" i="6"/>
  <c r="BW9" i="6"/>
  <c r="DO9" i="6"/>
  <c r="IA9" i="6"/>
  <c r="NO9" i="6"/>
  <c r="NB85" i="6"/>
  <c r="MD85" i="6"/>
  <c r="NV85" i="6"/>
  <c r="MX85" i="6"/>
  <c r="LZ85" i="6"/>
  <c r="NR85" i="6"/>
  <c r="MT85" i="6"/>
  <c r="LV85" i="6"/>
  <c r="KX85" i="6"/>
  <c r="JZ85" i="6"/>
  <c r="JR85" i="6"/>
  <c r="NN85" i="6"/>
  <c r="LR85" i="6"/>
  <c r="LF85" i="6"/>
  <c r="JN85" i="6"/>
  <c r="ML85" i="6"/>
  <c r="LN85" i="6"/>
  <c r="KL85" i="6"/>
  <c r="JJ85" i="6"/>
  <c r="LJ85" i="6"/>
  <c r="NF85" i="6"/>
  <c r="MH85" i="6"/>
  <c r="KH85" i="6"/>
  <c r="KD85" i="6"/>
  <c r="JB85" i="6"/>
  <c r="NJ85" i="6"/>
  <c r="MP85" i="6"/>
  <c r="LB85" i="6"/>
  <c r="KP85" i="6"/>
  <c r="JV85" i="6"/>
  <c r="JF85" i="6"/>
  <c r="KT85" i="6"/>
  <c r="O9" i="6"/>
  <c r="DK9" i="6"/>
  <c r="FO9" i="6"/>
  <c r="IQ9" i="6"/>
  <c r="HW9" i="6"/>
  <c r="LK9" i="6"/>
  <c r="ME9" i="6"/>
  <c r="LW9" i="6"/>
  <c r="IE9" i="6"/>
  <c r="MY9" i="6"/>
  <c r="NJ89" i="6"/>
  <c r="ML89" i="6"/>
  <c r="LN89" i="6"/>
  <c r="NF89" i="6"/>
  <c r="MH89" i="6"/>
  <c r="NB89" i="6"/>
  <c r="MD89" i="6"/>
  <c r="LF89" i="6"/>
  <c r="KH89" i="6"/>
  <c r="JB89" i="6"/>
  <c r="NV89" i="6"/>
  <c r="LZ89" i="6"/>
  <c r="JV89" i="6"/>
  <c r="MT89" i="6"/>
  <c r="KT89" i="6"/>
  <c r="JR89" i="6"/>
  <c r="LR89" i="6"/>
  <c r="JZ89" i="6"/>
  <c r="NN89" i="6"/>
  <c r="NR89" i="6"/>
  <c r="KP89" i="6"/>
  <c r="MX89" i="6"/>
  <c r="JF89" i="6"/>
  <c r="KX89" i="6"/>
  <c r="LB89" i="6"/>
  <c r="KD89" i="6"/>
  <c r="LJ89" i="6"/>
  <c r="JJ89" i="6"/>
  <c r="MP89" i="6"/>
  <c r="LV89" i="6"/>
  <c r="KL89" i="6"/>
  <c r="JN89" i="6"/>
  <c r="NF86" i="6"/>
  <c r="MH86" i="6"/>
  <c r="NB86" i="6"/>
  <c r="MD86" i="6"/>
  <c r="NV86" i="6"/>
  <c r="MX86" i="6"/>
  <c r="LZ86" i="6"/>
  <c r="LB86" i="6"/>
  <c r="KD86" i="6"/>
  <c r="MT86" i="6"/>
  <c r="KT86" i="6"/>
  <c r="KH86" i="6"/>
  <c r="LV86" i="6"/>
  <c r="JR86" i="6"/>
  <c r="NN86" i="6"/>
  <c r="LR86" i="6"/>
  <c r="LF86" i="6"/>
  <c r="JZ86" i="6"/>
  <c r="NR86" i="6"/>
  <c r="JN86" i="6"/>
  <c r="LJ86" i="6"/>
  <c r="ML86" i="6"/>
  <c r="LN86" i="6"/>
  <c r="KX86" i="6"/>
  <c r="KL86" i="6"/>
  <c r="JJ86" i="6"/>
  <c r="JF86" i="6"/>
  <c r="NJ86" i="6"/>
  <c r="MP86" i="6"/>
  <c r="JB86" i="6"/>
  <c r="KP86" i="6"/>
  <c r="JV86" i="6"/>
  <c r="DC9" i="6"/>
  <c r="HK9" i="6"/>
  <c r="LC9" i="6"/>
  <c r="KM9" i="6"/>
  <c r="BO9" i="6"/>
  <c r="EM9" i="6"/>
  <c r="EA9" i="6"/>
  <c r="HC9" i="6"/>
  <c r="GM9" i="6"/>
  <c r="JK9" i="6"/>
  <c r="JG9" i="6"/>
  <c r="MU9" i="6"/>
  <c r="W9" i="6"/>
  <c r="BG9" i="6"/>
  <c r="EE9" i="6"/>
  <c r="IM9" i="6"/>
  <c r="GY9" i="6"/>
  <c r="KE9" i="6"/>
  <c r="KU9" i="6"/>
  <c r="NS9" i="6"/>
  <c r="NV28" i="6"/>
  <c r="MT28" i="6"/>
  <c r="JJ28" i="6"/>
  <c r="NJ28" i="6"/>
  <c r="MH28" i="6"/>
  <c r="KT28" i="6"/>
  <c r="KH28" i="6"/>
  <c r="JV28" i="6"/>
  <c r="LR28" i="6"/>
  <c r="LF28" i="6"/>
  <c r="NF28" i="6"/>
  <c r="LN28" i="6"/>
  <c r="LJ28" i="6"/>
  <c r="MX28" i="6"/>
  <c r="JF28" i="6"/>
  <c r="JB28" i="6"/>
  <c r="JR28" i="6"/>
  <c r="JZ28" i="6"/>
  <c r="NB28" i="6"/>
  <c r="LZ28" i="6"/>
  <c r="LV28" i="6"/>
  <c r="MD28" i="6"/>
  <c r="KP28" i="6"/>
  <c r="LB28" i="6"/>
  <c r="KX28" i="6"/>
  <c r="NR28" i="6"/>
  <c r="JN28" i="6"/>
  <c r="KD28" i="6"/>
  <c r="ML28" i="6"/>
  <c r="KL28" i="6"/>
  <c r="NN28" i="6"/>
  <c r="MP28" i="6"/>
  <c r="ML21" i="6"/>
  <c r="NB21" i="6"/>
  <c r="MT21" i="6"/>
  <c r="KT21" i="6"/>
  <c r="KD21" i="6"/>
  <c r="JV21" i="6"/>
  <c r="LR21" i="6"/>
  <c r="LJ21" i="6"/>
  <c r="LB21" i="6"/>
  <c r="KL21" i="6"/>
  <c r="NJ21" i="6"/>
  <c r="LZ21" i="6"/>
  <c r="JN21" i="6"/>
  <c r="JF21" i="6"/>
  <c r="NR21" i="6"/>
  <c r="MH21" i="6"/>
  <c r="MP21" i="6"/>
  <c r="MX21" i="6"/>
  <c r="KP21" i="6"/>
  <c r="KH21" i="6"/>
  <c r="JZ21" i="6"/>
  <c r="NF21" i="6"/>
  <c r="LN21" i="6"/>
  <c r="LF21" i="6"/>
  <c r="KX21" i="6"/>
  <c r="JR21" i="6"/>
  <c r="NN21" i="6"/>
  <c r="LV21" i="6"/>
  <c r="JJ21" i="6"/>
  <c r="JB21" i="6"/>
  <c r="NV21" i="6"/>
  <c r="MD21" i="6"/>
  <c r="MX26" i="6"/>
  <c r="KP26" i="6"/>
  <c r="KH26" i="6"/>
  <c r="JZ26" i="6"/>
  <c r="NF26" i="6"/>
  <c r="LN26" i="6"/>
  <c r="LF26" i="6"/>
  <c r="KX26" i="6"/>
  <c r="JR26" i="6"/>
  <c r="NN26" i="6"/>
  <c r="LV26" i="6"/>
  <c r="JJ26" i="6"/>
  <c r="JB26" i="6"/>
  <c r="NV26" i="6"/>
  <c r="MD26" i="6"/>
  <c r="ML26" i="6"/>
  <c r="NB26" i="6"/>
  <c r="MT26" i="6"/>
  <c r="KT26" i="6"/>
  <c r="KD26" i="6"/>
  <c r="JV26" i="6"/>
  <c r="LR26" i="6"/>
  <c r="LJ26" i="6"/>
  <c r="LB26" i="6"/>
  <c r="KL26" i="6"/>
  <c r="NJ26" i="6"/>
  <c r="LZ26" i="6"/>
  <c r="JN26" i="6"/>
  <c r="JF26" i="6"/>
  <c r="MP26" i="6"/>
  <c r="NR26" i="6"/>
  <c r="MH26" i="6"/>
  <c r="MP15" i="6"/>
  <c r="MX15" i="6"/>
  <c r="KP15" i="6"/>
  <c r="KH15" i="6"/>
  <c r="JZ15" i="6"/>
  <c r="NF15" i="6"/>
  <c r="LN15" i="6"/>
  <c r="LF15" i="6"/>
  <c r="KX15" i="6"/>
  <c r="JR15" i="6"/>
  <c r="NN15" i="6"/>
  <c r="LV15" i="6"/>
  <c r="JJ15" i="6"/>
  <c r="JB15" i="6"/>
  <c r="NV15" i="6"/>
  <c r="MD15" i="6"/>
  <c r="ML15" i="6"/>
  <c r="NB15" i="6"/>
  <c r="MT15" i="6"/>
  <c r="KT15" i="6"/>
  <c r="KD15" i="6"/>
  <c r="JV15" i="6"/>
  <c r="LR15" i="6"/>
  <c r="LJ15" i="6"/>
  <c r="LB15" i="6"/>
  <c r="KL15" i="6"/>
  <c r="NJ15" i="6"/>
  <c r="LZ15" i="6"/>
  <c r="JN15" i="6"/>
  <c r="JF15" i="6"/>
  <c r="NR15" i="6"/>
  <c r="MH15" i="6"/>
  <c r="NN24" i="6"/>
  <c r="LV24" i="6"/>
  <c r="JJ24" i="6"/>
  <c r="JB24" i="6"/>
  <c r="NV24" i="6"/>
  <c r="MD24" i="6"/>
  <c r="ML24" i="6"/>
  <c r="NB24" i="6"/>
  <c r="MT24" i="6"/>
  <c r="KT24" i="6"/>
  <c r="KD24" i="6"/>
  <c r="JV24" i="6"/>
  <c r="LR24" i="6"/>
  <c r="LJ24" i="6"/>
  <c r="LB24" i="6"/>
  <c r="KL24" i="6"/>
  <c r="NJ24" i="6"/>
  <c r="LZ24" i="6"/>
  <c r="JN24" i="6"/>
  <c r="JF24" i="6"/>
  <c r="NR24" i="6"/>
  <c r="LF24" i="6"/>
  <c r="MH24" i="6"/>
  <c r="JR24" i="6"/>
  <c r="MP24" i="6"/>
  <c r="MX24" i="6"/>
  <c r="KP24" i="6"/>
  <c r="KH24" i="6"/>
  <c r="JZ24" i="6"/>
  <c r="NF24" i="6"/>
  <c r="LN24" i="6"/>
  <c r="KX24" i="6"/>
  <c r="ML22" i="6"/>
  <c r="NB22" i="6"/>
  <c r="MT22" i="6"/>
  <c r="KT22" i="6"/>
  <c r="KD22" i="6"/>
  <c r="JV22" i="6"/>
  <c r="LR22" i="6"/>
  <c r="LJ22" i="6"/>
  <c r="LB22" i="6"/>
  <c r="KL22" i="6"/>
  <c r="NJ22" i="6"/>
  <c r="LZ22" i="6"/>
  <c r="JN22" i="6"/>
  <c r="JF22" i="6"/>
  <c r="NR22" i="6"/>
  <c r="MH22" i="6"/>
  <c r="MP22" i="6"/>
  <c r="MX22" i="6"/>
  <c r="KP22" i="6"/>
  <c r="KH22" i="6"/>
  <c r="JZ22" i="6"/>
  <c r="MD22" i="6"/>
  <c r="NF22" i="6"/>
  <c r="LN22" i="6"/>
  <c r="LF22" i="6"/>
  <c r="KX22" i="6"/>
  <c r="JR22" i="6"/>
  <c r="NN22" i="6"/>
  <c r="LV22" i="6"/>
  <c r="JJ22" i="6"/>
  <c r="JB22" i="6"/>
  <c r="NV22" i="6"/>
  <c r="NB20" i="6"/>
  <c r="MT20" i="6"/>
  <c r="KT20" i="6"/>
  <c r="KD20" i="6"/>
  <c r="JV20" i="6"/>
  <c r="LR20" i="6"/>
  <c r="LJ20" i="6"/>
  <c r="LB20" i="6"/>
  <c r="KL20" i="6"/>
  <c r="NJ20" i="6"/>
  <c r="LZ20" i="6"/>
  <c r="JN20" i="6"/>
  <c r="JF20" i="6"/>
  <c r="NR20" i="6"/>
  <c r="MH20" i="6"/>
  <c r="MP20" i="6"/>
  <c r="MX20" i="6"/>
  <c r="KP20" i="6"/>
  <c r="KH20" i="6"/>
  <c r="JZ20" i="6"/>
  <c r="NF20" i="6"/>
  <c r="LN20" i="6"/>
  <c r="LF20" i="6"/>
  <c r="KX20" i="6"/>
  <c r="JR20" i="6"/>
  <c r="ML20" i="6"/>
  <c r="NN20" i="6"/>
  <c r="LV20" i="6"/>
  <c r="JJ20" i="6"/>
  <c r="JB20" i="6"/>
  <c r="NV20" i="6"/>
  <c r="MD20" i="6"/>
  <c r="NF25" i="6"/>
  <c r="LN25" i="6"/>
  <c r="LF25" i="6"/>
  <c r="KX25" i="6"/>
  <c r="JR25" i="6"/>
  <c r="NN25" i="6"/>
  <c r="LV25" i="6"/>
  <c r="JJ25" i="6"/>
  <c r="JB25" i="6"/>
  <c r="NV25" i="6"/>
  <c r="MD25" i="6"/>
  <c r="ML25" i="6"/>
  <c r="NB25" i="6"/>
  <c r="MT25" i="6"/>
  <c r="KT25" i="6"/>
  <c r="KD25" i="6"/>
  <c r="JV25" i="6"/>
  <c r="LR25" i="6"/>
  <c r="LJ25" i="6"/>
  <c r="LB25" i="6"/>
  <c r="KL25" i="6"/>
  <c r="NJ25" i="6"/>
  <c r="LZ25" i="6"/>
  <c r="JN25" i="6"/>
  <c r="JF25" i="6"/>
  <c r="NR25" i="6"/>
  <c r="MX25" i="6"/>
  <c r="MH25" i="6"/>
  <c r="MP25" i="6"/>
  <c r="KP25" i="6"/>
  <c r="KH25" i="6"/>
  <c r="JZ25" i="6"/>
  <c r="LR19" i="6"/>
  <c r="LJ19" i="6"/>
  <c r="LB19" i="6"/>
  <c r="KL19" i="6"/>
  <c r="NJ19" i="6"/>
  <c r="LZ19" i="6"/>
  <c r="JN19" i="6"/>
  <c r="JF19" i="6"/>
  <c r="NR19" i="6"/>
  <c r="MH19" i="6"/>
  <c r="MP19" i="6"/>
  <c r="MX19" i="6"/>
  <c r="KP19" i="6"/>
  <c r="KH19" i="6"/>
  <c r="JZ19" i="6"/>
  <c r="NF19" i="6"/>
  <c r="LN19" i="6"/>
  <c r="LF19" i="6"/>
  <c r="KX19" i="6"/>
  <c r="JR19" i="6"/>
  <c r="NN19" i="6"/>
  <c r="LV19" i="6"/>
  <c r="JJ19" i="6"/>
  <c r="JB19" i="6"/>
  <c r="MT19" i="6"/>
  <c r="KT19" i="6"/>
  <c r="JV19" i="6"/>
  <c r="NV19" i="6"/>
  <c r="MD19" i="6"/>
  <c r="ML19" i="6"/>
  <c r="NB19" i="6"/>
  <c r="KD19" i="6"/>
  <c r="MH16" i="6"/>
  <c r="MP16" i="6"/>
  <c r="MX16" i="6"/>
  <c r="KP16" i="6"/>
  <c r="KH16" i="6"/>
  <c r="JZ16" i="6"/>
  <c r="NF16" i="6"/>
  <c r="LN16" i="6"/>
  <c r="LF16" i="6"/>
  <c r="KX16" i="6"/>
  <c r="JR16" i="6"/>
  <c r="NN16" i="6"/>
  <c r="LV16" i="6"/>
  <c r="JJ16" i="6"/>
  <c r="JB16" i="6"/>
  <c r="NV16" i="6"/>
  <c r="MD16" i="6"/>
  <c r="NR16" i="6"/>
  <c r="ML16" i="6"/>
  <c r="NB16" i="6"/>
  <c r="MT16" i="6"/>
  <c r="KT16" i="6"/>
  <c r="KD16" i="6"/>
  <c r="JV16" i="6"/>
  <c r="LR16" i="6"/>
  <c r="LJ16" i="6"/>
  <c r="LB16" i="6"/>
  <c r="KL16" i="6"/>
  <c r="NJ16" i="6"/>
  <c r="LZ16" i="6"/>
  <c r="JN16" i="6"/>
  <c r="JF16" i="6"/>
  <c r="NN8" i="6"/>
  <c r="LV8" i="6"/>
  <c r="JJ8" i="6"/>
  <c r="JB8" i="6"/>
  <c r="NV8" i="6"/>
  <c r="MD8" i="6"/>
  <c r="ML8" i="6"/>
  <c r="NB8" i="6"/>
  <c r="MT8" i="6"/>
  <c r="KT8" i="6"/>
  <c r="KD8" i="6"/>
  <c r="JV8" i="6"/>
  <c r="LR8" i="6"/>
  <c r="LJ8" i="6"/>
  <c r="LB8" i="6"/>
  <c r="KL8" i="6"/>
  <c r="LN8" i="6"/>
  <c r="NJ8" i="6"/>
  <c r="LZ8" i="6"/>
  <c r="JN8" i="6"/>
  <c r="JF8" i="6"/>
  <c r="NR8" i="6"/>
  <c r="NF8" i="6"/>
  <c r="JR8" i="6"/>
  <c r="MH8" i="6"/>
  <c r="KX8" i="6"/>
  <c r="MP8" i="6"/>
  <c r="MX8" i="6"/>
  <c r="KP8" i="6"/>
  <c r="KH8" i="6"/>
  <c r="JZ8" i="6"/>
  <c r="LF8" i="6"/>
  <c r="NV23" i="6"/>
  <c r="MD23" i="6"/>
  <c r="ML23" i="6"/>
  <c r="NB23" i="6"/>
  <c r="MT23" i="6"/>
  <c r="KT23" i="6"/>
  <c r="KD23" i="6"/>
  <c r="JV23" i="6"/>
  <c r="LR23" i="6"/>
  <c r="LJ23" i="6"/>
  <c r="LB23" i="6"/>
  <c r="KL23" i="6"/>
  <c r="NJ23" i="6"/>
  <c r="LZ23" i="6"/>
  <c r="JN23" i="6"/>
  <c r="JF23" i="6"/>
  <c r="NR23" i="6"/>
  <c r="MH23" i="6"/>
  <c r="NN23" i="6"/>
  <c r="LV23" i="6"/>
  <c r="MP23" i="6"/>
  <c r="JJ23" i="6"/>
  <c r="MX23" i="6"/>
  <c r="KP23" i="6"/>
  <c r="KH23" i="6"/>
  <c r="JZ23" i="6"/>
  <c r="NF23" i="6"/>
  <c r="LN23" i="6"/>
  <c r="LF23" i="6"/>
  <c r="KX23" i="6"/>
  <c r="JR23" i="6"/>
  <c r="JB23" i="6"/>
  <c r="NJ18" i="6"/>
  <c r="LZ18" i="6"/>
  <c r="JN18" i="6"/>
  <c r="JF18" i="6"/>
  <c r="NR18" i="6"/>
  <c r="MH18" i="6"/>
  <c r="MP18" i="6"/>
  <c r="MX18" i="6"/>
  <c r="KP18" i="6"/>
  <c r="KH18" i="6"/>
  <c r="JZ18" i="6"/>
  <c r="LR18" i="6"/>
  <c r="NF18" i="6"/>
  <c r="LN18" i="6"/>
  <c r="LF18" i="6"/>
  <c r="KX18" i="6"/>
  <c r="JR18" i="6"/>
  <c r="NN18" i="6"/>
  <c r="LV18" i="6"/>
  <c r="JJ18" i="6"/>
  <c r="JB18" i="6"/>
  <c r="NV18" i="6"/>
  <c r="MD18" i="6"/>
  <c r="KL18" i="6"/>
  <c r="ML18" i="6"/>
  <c r="NB18" i="6"/>
  <c r="MT18" i="6"/>
  <c r="KT18" i="6"/>
  <c r="KD18" i="6"/>
  <c r="JV18" i="6"/>
  <c r="LJ18" i="6"/>
  <c r="LB18" i="6"/>
  <c r="NV7" i="6"/>
  <c r="MD7" i="6"/>
  <c r="NN7" i="6"/>
  <c r="ML7" i="6"/>
  <c r="NB7" i="6"/>
  <c r="MT7" i="6"/>
  <c r="KT7" i="6"/>
  <c r="KD7" i="6"/>
  <c r="JV7" i="6"/>
  <c r="LR7" i="6"/>
  <c r="LJ7" i="6"/>
  <c r="LB7" i="6"/>
  <c r="KL7" i="6"/>
  <c r="NJ7" i="6"/>
  <c r="LZ7" i="6"/>
  <c r="JN7" i="6"/>
  <c r="JF7" i="6"/>
  <c r="NR7" i="6"/>
  <c r="MH7" i="6"/>
  <c r="JB7" i="6"/>
  <c r="MP7" i="6"/>
  <c r="MX7" i="6"/>
  <c r="KP7" i="6"/>
  <c r="KH7" i="6"/>
  <c r="JZ7" i="6"/>
  <c r="NF7" i="6"/>
  <c r="LN7" i="6"/>
  <c r="LF7" i="6"/>
  <c r="KX7" i="6"/>
  <c r="JR7" i="6"/>
  <c r="LV7" i="6"/>
  <c r="JJ7" i="6"/>
  <c r="NR17" i="6"/>
  <c r="MH17" i="6"/>
  <c r="MP17" i="6"/>
  <c r="MX17" i="6"/>
  <c r="KP17" i="6"/>
  <c r="KH17" i="6"/>
  <c r="JZ17" i="6"/>
  <c r="NF17" i="6"/>
  <c r="LN17" i="6"/>
  <c r="LF17" i="6"/>
  <c r="KX17" i="6"/>
  <c r="JR17" i="6"/>
  <c r="NN17" i="6"/>
  <c r="LV17" i="6"/>
  <c r="JJ17" i="6"/>
  <c r="JB17" i="6"/>
  <c r="NV17" i="6"/>
  <c r="MD17" i="6"/>
  <c r="NJ17" i="6"/>
  <c r="LZ17" i="6"/>
  <c r="ML17" i="6"/>
  <c r="JN17" i="6"/>
  <c r="NB17" i="6"/>
  <c r="MT17" i="6"/>
  <c r="KT17" i="6"/>
  <c r="KD17" i="6"/>
  <c r="JV17" i="6"/>
  <c r="LR17" i="6"/>
  <c r="LJ17" i="6"/>
  <c r="LB17" i="6"/>
  <c r="KL17" i="6"/>
  <c r="JF17" i="6"/>
  <c r="MH84" i="6"/>
  <c r="NN84" i="6"/>
  <c r="KD84" i="6"/>
  <c r="MT84" i="6"/>
  <c r="LN84" i="6"/>
  <c r="LB84" i="6"/>
  <c r="KP84" i="6"/>
  <c r="NF84" i="6"/>
  <c r="LZ84" i="6"/>
  <c r="JR84" i="6"/>
  <c r="JF84" i="6"/>
  <c r="NR84" i="6"/>
  <c r="ML84" i="6"/>
  <c r="KT84" i="6"/>
  <c r="KH84" i="6"/>
  <c r="LR84" i="6"/>
  <c r="LF84" i="6"/>
  <c r="JV84" i="6"/>
  <c r="MX84" i="6"/>
  <c r="MD84" i="6"/>
  <c r="JJ84" i="6"/>
  <c r="NJ84" i="6"/>
  <c r="NB84" i="6"/>
  <c r="JB84" i="6"/>
  <c r="KX84" i="6"/>
  <c r="KL84" i="6"/>
  <c r="JZ84" i="6"/>
  <c r="NV84" i="6"/>
  <c r="MP84" i="6"/>
  <c r="LV84" i="6"/>
  <c r="LJ84" i="6"/>
  <c r="JN84" i="6"/>
  <c r="NV4" i="6"/>
  <c r="NR4" i="6"/>
  <c r="NN4" i="6"/>
  <c r="NJ4" i="6"/>
  <c r="NF4" i="6"/>
  <c r="NB4" i="6"/>
  <c r="MX4" i="6"/>
  <c r="MT4" i="6"/>
  <c r="MP4" i="6"/>
  <c r="ML4" i="6"/>
  <c r="MH4" i="6"/>
  <c r="MD4" i="6"/>
  <c r="LZ4" i="6"/>
  <c r="LV4" i="6"/>
  <c r="LR4" i="6"/>
  <c r="LN4" i="6"/>
  <c r="LJ4" i="6"/>
  <c r="LF4" i="6"/>
  <c r="LB4" i="6"/>
  <c r="KX4" i="6"/>
  <c r="KT4" i="6"/>
  <c r="KP4" i="6"/>
  <c r="KL4" i="6"/>
  <c r="KH4" i="6"/>
  <c r="KD4" i="6"/>
  <c r="JZ4" i="6"/>
  <c r="JV4" i="6"/>
  <c r="JR4" i="6"/>
  <c r="JN4" i="6"/>
  <c r="JJ4" i="6"/>
  <c r="JF4" i="6"/>
  <c r="JB4" i="6"/>
  <c r="NV27" i="6"/>
  <c r="NR27" i="6"/>
  <c r="NN27" i="6"/>
  <c r="NJ27" i="6"/>
  <c r="NF27" i="6"/>
  <c r="NB27" i="6"/>
  <c r="MX27" i="6"/>
  <c r="MT27" i="6"/>
  <c r="MP27" i="6"/>
  <c r="ML27" i="6"/>
  <c r="MH27" i="6"/>
  <c r="MD27" i="6"/>
  <c r="LZ27" i="6"/>
  <c r="LV27" i="6"/>
  <c r="LR27" i="6"/>
  <c r="LN27" i="6"/>
  <c r="LJ27" i="6"/>
  <c r="LF27" i="6"/>
  <c r="LB27" i="6"/>
  <c r="KX27" i="6"/>
  <c r="KT27" i="6"/>
  <c r="KP27" i="6"/>
  <c r="KL27" i="6"/>
  <c r="KH27" i="6"/>
  <c r="KD27" i="6"/>
  <c r="JZ27" i="6"/>
  <c r="JV27" i="6"/>
  <c r="JR27" i="6"/>
  <c r="JN27" i="6"/>
  <c r="JJ27" i="6"/>
  <c r="JF27" i="6"/>
  <c r="JB27" i="6"/>
  <c r="NV6" i="6"/>
  <c r="NR6" i="6"/>
  <c r="NN6" i="6"/>
  <c r="NJ6" i="6"/>
  <c r="NF6" i="6"/>
  <c r="NB6" i="6"/>
  <c r="MX6" i="6"/>
  <c r="MT6" i="6"/>
  <c r="MP6" i="6"/>
  <c r="ML6" i="6"/>
  <c r="MH6" i="6"/>
  <c r="MD6" i="6"/>
  <c r="LZ6" i="6"/>
  <c r="LV6" i="6"/>
  <c r="LR6" i="6"/>
  <c r="LN6" i="6"/>
  <c r="LJ6" i="6"/>
  <c r="LF6" i="6"/>
  <c r="LB6" i="6"/>
  <c r="KX6" i="6"/>
  <c r="KT6" i="6"/>
  <c r="KP6" i="6"/>
  <c r="KL6" i="6"/>
  <c r="KH6" i="6"/>
  <c r="KD6" i="6"/>
  <c r="JZ6" i="6"/>
  <c r="JV6" i="6"/>
  <c r="JR6" i="6"/>
  <c r="JN6" i="6"/>
  <c r="JJ6" i="6"/>
  <c r="JF6" i="6"/>
  <c r="JB6" i="6"/>
  <c r="NV5" i="6"/>
  <c r="NR5" i="6"/>
  <c r="NN5" i="6"/>
  <c r="NJ5" i="6"/>
  <c r="NF5" i="6"/>
  <c r="NB5" i="6"/>
  <c r="MX5" i="6"/>
  <c r="MT5" i="6"/>
  <c r="MP5" i="6"/>
  <c r="ML5" i="6"/>
  <c r="MH5" i="6"/>
  <c r="MD5" i="6"/>
  <c r="LZ5" i="6"/>
  <c r="LV5" i="6"/>
  <c r="LR5" i="6"/>
  <c r="LN5" i="6"/>
  <c r="LJ5" i="6"/>
  <c r="LF5" i="6"/>
  <c r="LB5" i="6"/>
  <c r="KX5" i="6"/>
  <c r="KT5" i="6"/>
  <c r="KP5" i="6"/>
  <c r="KL5" i="6"/>
  <c r="KH5" i="6"/>
  <c r="KD5" i="6"/>
  <c r="JZ5" i="6"/>
  <c r="JV5" i="6"/>
  <c r="JR5" i="6"/>
  <c r="JN5" i="6"/>
  <c r="JJ5" i="6"/>
  <c r="JF5" i="6"/>
  <c r="JB5" i="6"/>
  <c r="NB14" i="6"/>
  <c r="LF14" i="6"/>
  <c r="JJ14" i="6"/>
  <c r="MX14" i="6"/>
  <c r="LB14" i="6"/>
  <c r="JF14" i="6"/>
  <c r="MT14" i="6"/>
  <c r="KX14" i="6"/>
  <c r="JB14" i="6"/>
  <c r="MP14" i="6"/>
  <c r="KT14" i="6"/>
  <c r="LN14" i="6"/>
  <c r="NF14" i="6"/>
  <c r="JN14" i="6"/>
  <c r="ML14" i="6"/>
  <c r="KP14" i="6"/>
  <c r="MH14" i="6"/>
  <c r="KL14" i="6"/>
  <c r="MD14" i="6"/>
  <c r="KH14" i="6"/>
  <c r="NV14" i="6"/>
  <c r="LZ14" i="6"/>
  <c r="KD14" i="6"/>
  <c r="NR14" i="6"/>
  <c r="LV14" i="6"/>
  <c r="JZ14" i="6"/>
  <c r="NN14" i="6"/>
  <c r="LR14" i="6"/>
  <c r="JV14" i="6"/>
  <c r="NJ14" i="6"/>
  <c r="JR14" i="6"/>
  <c r="LJ14" i="6"/>
  <c r="NJ13" i="6"/>
  <c r="ML13" i="6"/>
  <c r="LN13" i="6"/>
  <c r="KP13" i="6"/>
  <c r="JR13" i="6"/>
  <c r="NF13" i="6"/>
  <c r="MH13" i="6"/>
  <c r="LJ13" i="6"/>
  <c r="KL13" i="6"/>
  <c r="JN13" i="6"/>
  <c r="NB13" i="6"/>
  <c r="MD13" i="6"/>
  <c r="LF13" i="6"/>
  <c r="KH13" i="6"/>
  <c r="JJ13" i="6"/>
  <c r="NV13" i="6"/>
  <c r="MX13" i="6"/>
  <c r="LZ13" i="6"/>
  <c r="LB13" i="6"/>
  <c r="KD13" i="6"/>
  <c r="JF13" i="6"/>
  <c r="NR13" i="6"/>
  <c r="MT13" i="6"/>
  <c r="LV13" i="6"/>
  <c r="KX13" i="6"/>
  <c r="JZ13" i="6"/>
  <c r="JB13" i="6"/>
  <c r="NN13" i="6"/>
  <c r="MP13" i="6"/>
  <c r="LR13" i="6"/>
  <c r="KT13" i="6"/>
  <c r="JV13" i="6"/>
  <c r="JF12" i="6"/>
  <c r="JB12" i="6"/>
  <c r="NN12" i="6"/>
  <c r="MX12" i="6"/>
  <c r="MH12" i="6"/>
  <c r="LR12" i="6"/>
  <c r="LB12" i="6"/>
  <c r="KL12" i="6"/>
  <c r="JV12" i="6"/>
  <c r="LJ12" i="6"/>
  <c r="NJ12" i="6"/>
  <c r="MT12" i="6"/>
  <c r="MD12" i="6"/>
  <c r="LN12" i="6"/>
  <c r="KX12" i="6"/>
  <c r="KH12" i="6"/>
  <c r="JR12" i="6"/>
  <c r="NF12" i="6"/>
  <c r="MP12" i="6"/>
  <c r="LZ12" i="6"/>
  <c r="KT12" i="6"/>
  <c r="NV12" i="6"/>
  <c r="KD12" i="6"/>
  <c r="JN12" i="6"/>
  <c r="NR12" i="6"/>
  <c r="NB12" i="6"/>
  <c r="ML12" i="6"/>
  <c r="LV12" i="6"/>
  <c r="LF12" i="6"/>
  <c r="KP12" i="6"/>
  <c r="JZ12" i="6"/>
  <c r="JJ12" i="6"/>
  <c r="NR11" i="6"/>
  <c r="NF11" i="6"/>
  <c r="MT11" i="6"/>
  <c r="MH11" i="6"/>
  <c r="NN11" i="6"/>
  <c r="NB11" i="6"/>
  <c r="MP11" i="6"/>
  <c r="MD11" i="6"/>
  <c r="NV11" i="6"/>
  <c r="NJ11" i="6"/>
  <c r="MX11" i="6"/>
  <c r="ML11" i="6"/>
  <c r="LZ11" i="6"/>
  <c r="LV11" i="6"/>
  <c r="LJ11" i="6"/>
  <c r="KX11" i="6"/>
  <c r="KL11" i="6"/>
  <c r="LR11" i="6"/>
  <c r="LF11" i="6"/>
  <c r="KT11" i="6"/>
  <c r="KH11" i="6"/>
  <c r="LN11" i="6"/>
  <c r="LB11" i="6"/>
  <c r="JZ11" i="6"/>
  <c r="JN11" i="6"/>
  <c r="JB11" i="6"/>
  <c r="JV11" i="6"/>
  <c r="JJ11" i="6"/>
  <c r="KD11" i="6"/>
  <c r="JR11" i="6"/>
  <c r="JF11" i="6"/>
  <c r="KP11" i="6"/>
  <c r="IX90" i="6"/>
  <c r="IT90" i="6"/>
  <c r="IH90" i="6"/>
  <c r="HV90" i="6"/>
  <c r="HJ90" i="6"/>
  <c r="IP90" i="6"/>
  <c r="ID90" i="6"/>
  <c r="HR90" i="6"/>
  <c r="IL90" i="6"/>
  <c r="HN90" i="6"/>
  <c r="HB90" i="6"/>
  <c r="GP90" i="6"/>
  <c r="HZ90" i="6"/>
  <c r="GX90" i="6"/>
  <c r="HF90" i="6"/>
  <c r="GH90" i="6"/>
  <c r="FV90" i="6"/>
  <c r="FJ90" i="6"/>
  <c r="EX90" i="6"/>
  <c r="FR90" i="6"/>
  <c r="ED90" i="6"/>
  <c r="DR90" i="6"/>
  <c r="DF90" i="6"/>
  <c r="FB90" i="6"/>
  <c r="GT90" i="6"/>
  <c r="ET90" i="6"/>
  <c r="EP90" i="6"/>
  <c r="GL90" i="6"/>
  <c r="GD90" i="6"/>
  <c r="FZ90" i="6"/>
  <c r="CX90" i="6"/>
  <c r="CL90" i="6"/>
  <c r="BZ90" i="6"/>
  <c r="BN90" i="6"/>
  <c r="FN90" i="6"/>
  <c r="EH90" i="6"/>
  <c r="CT90" i="6"/>
  <c r="CH90" i="6"/>
  <c r="BV90" i="6"/>
  <c r="BJ90" i="6"/>
  <c r="AX90" i="6"/>
  <c r="DJ90" i="6"/>
  <c r="FF90" i="6"/>
  <c r="DN90" i="6"/>
  <c r="BB90" i="6"/>
  <c r="AL90" i="6"/>
  <c r="Z90" i="6"/>
  <c r="N90" i="6"/>
  <c r="DZ90" i="6"/>
  <c r="CD90" i="6"/>
  <c r="CP90" i="6"/>
  <c r="EL90" i="6"/>
  <c r="DV90" i="6"/>
  <c r="DB90" i="6"/>
  <c r="AP90" i="6"/>
  <c r="AD90" i="6"/>
  <c r="R90" i="6"/>
  <c r="BR90" i="6"/>
  <c r="BF90" i="6"/>
  <c r="AT90" i="6"/>
  <c r="J90" i="6"/>
  <c r="F90" i="6"/>
  <c r="AH90" i="6"/>
  <c r="V90" i="6"/>
  <c r="E90" i="6"/>
  <c r="IX4" i="6"/>
  <c r="IL4" i="6"/>
  <c r="IT4" i="6"/>
  <c r="IH4" i="6"/>
  <c r="HV4" i="6"/>
  <c r="HJ4" i="6"/>
  <c r="IP4" i="6"/>
  <c r="ID4" i="6"/>
  <c r="HR4" i="6"/>
  <c r="HF4" i="6"/>
  <c r="HB4" i="6"/>
  <c r="GP4" i="6"/>
  <c r="HZ4" i="6"/>
  <c r="GH4" i="6"/>
  <c r="FV4" i="6"/>
  <c r="FJ4" i="6"/>
  <c r="EX4" i="6"/>
  <c r="GX4" i="6"/>
  <c r="GL4" i="6"/>
  <c r="GT4" i="6"/>
  <c r="ED4" i="6"/>
  <c r="DR4" i="6"/>
  <c r="DF4" i="6"/>
  <c r="FR4" i="6"/>
  <c r="ET4" i="6"/>
  <c r="EP4" i="6"/>
  <c r="FN4" i="6"/>
  <c r="EH4" i="6"/>
  <c r="FB4" i="6"/>
  <c r="FF4" i="6"/>
  <c r="DV4" i="6"/>
  <c r="CL4" i="6"/>
  <c r="BZ4" i="6"/>
  <c r="BN4" i="6"/>
  <c r="HN4" i="6"/>
  <c r="FZ4" i="6"/>
  <c r="CT4" i="6"/>
  <c r="CH4" i="6"/>
  <c r="BV4" i="6"/>
  <c r="BJ4" i="6"/>
  <c r="AX4" i="6"/>
  <c r="GD4" i="6"/>
  <c r="DB4" i="6"/>
  <c r="EL4" i="6"/>
  <c r="DN4" i="6"/>
  <c r="DZ4" i="6"/>
  <c r="DJ4" i="6"/>
  <c r="AL4" i="6"/>
  <c r="Z4" i="6"/>
  <c r="N4" i="6"/>
  <c r="CD4" i="6"/>
  <c r="BR4" i="6"/>
  <c r="CP4" i="6"/>
  <c r="AP4" i="6"/>
  <c r="AD4" i="6"/>
  <c r="R4" i="6"/>
  <c r="BF4" i="6"/>
  <c r="BB4" i="6"/>
  <c r="CX4" i="6"/>
  <c r="V4" i="6"/>
  <c r="AH4" i="6"/>
  <c r="AT4" i="6"/>
  <c r="F4" i="6"/>
  <c r="J4" i="6"/>
  <c r="E4" i="6"/>
  <c r="IX22" i="6"/>
  <c r="IT22" i="6"/>
  <c r="IH22" i="6"/>
  <c r="HV22" i="6"/>
  <c r="HJ22" i="6"/>
  <c r="HZ22" i="6"/>
  <c r="IP22" i="6"/>
  <c r="GX22" i="6"/>
  <c r="GL22" i="6"/>
  <c r="ID22" i="6"/>
  <c r="IL22" i="6"/>
  <c r="GP22" i="6"/>
  <c r="GD22" i="6"/>
  <c r="FR22" i="6"/>
  <c r="FF22" i="6"/>
  <c r="ET22" i="6"/>
  <c r="HR22" i="6"/>
  <c r="HF22" i="6"/>
  <c r="HN22" i="6"/>
  <c r="GT22" i="6"/>
  <c r="GH22" i="6"/>
  <c r="FJ22" i="6"/>
  <c r="EP22" i="6"/>
  <c r="HB22" i="6"/>
  <c r="EH22" i="6"/>
  <c r="DV22" i="6"/>
  <c r="EX22" i="6"/>
  <c r="DN22" i="6"/>
  <c r="FZ22" i="6"/>
  <c r="EL22" i="6"/>
  <c r="DZ22" i="6"/>
  <c r="FB22" i="6"/>
  <c r="FV22" i="6"/>
  <c r="ED22" i="6"/>
  <c r="FN22" i="6"/>
  <c r="CX22" i="6"/>
  <c r="CL22" i="6"/>
  <c r="BZ22" i="6"/>
  <c r="BN22" i="6"/>
  <c r="BB22" i="6"/>
  <c r="J22" i="6"/>
  <c r="CD22" i="6"/>
  <c r="BR22" i="6"/>
  <c r="CP22" i="6"/>
  <c r="DJ22" i="6"/>
  <c r="BV22" i="6"/>
  <c r="AX22" i="6"/>
  <c r="DB22" i="6"/>
  <c r="CH22" i="6"/>
  <c r="DF22" i="6"/>
  <c r="BF22" i="6"/>
  <c r="AH22" i="6"/>
  <c r="V22" i="6"/>
  <c r="CT22" i="6"/>
  <c r="AP22" i="6"/>
  <c r="Z22" i="6"/>
  <c r="R22" i="6"/>
  <c r="DR22" i="6"/>
  <c r="BJ22" i="6"/>
  <c r="F22" i="6"/>
  <c r="N22" i="6"/>
  <c r="AL22" i="6"/>
  <c r="AT22" i="6"/>
  <c r="AD22" i="6"/>
  <c r="E22" i="6"/>
  <c r="IX11" i="6"/>
  <c r="IL11" i="6"/>
  <c r="HZ11" i="6"/>
  <c r="HN11" i="6"/>
  <c r="IP11" i="6"/>
  <c r="ID11" i="6"/>
  <c r="IT11" i="6"/>
  <c r="HF11" i="6"/>
  <c r="IH11" i="6"/>
  <c r="HV11" i="6"/>
  <c r="GD11" i="6"/>
  <c r="GP11" i="6"/>
  <c r="HB11" i="6"/>
  <c r="GX11" i="6"/>
  <c r="FZ11" i="6"/>
  <c r="FV11" i="6"/>
  <c r="DZ11" i="6"/>
  <c r="DN11" i="6"/>
  <c r="HJ11" i="6"/>
  <c r="HR11" i="6"/>
  <c r="FR11" i="6"/>
  <c r="FB11" i="6"/>
  <c r="ET11" i="6"/>
  <c r="EP11" i="6"/>
  <c r="GT11" i="6"/>
  <c r="GH11" i="6"/>
  <c r="EX11" i="6"/>
  <c r="EL11" i="6"/>
  <c r="GL11" i="6"/>
  <c r="EH11" i="6"/>
  <c r="DB11" i="6"/>
  <c r="DJ11" i="6"/>
  <c r="FN11" i="6"/>
  <c r="DF11" i="6"/>
  <c r="CP11" i="6"/>
  <c r="CD11" i="6"/>
  <c r="BR11" i="6"/>
  <c r="BF11" i="6"/>
  <c r="DR11" i="6"/>
  <c r="FJ11" i="6"/>
  <c r="CX11" i="6"/>
  <c r="BV11" i="6"/>
  <c r="BB11" i="6"/>
  <c r="FF11" i="6"/>
  <c r="CH11" i="6"/>
  <c r="DV11" i="6"/>
  <c r="CT11" i="6"/>
  <c r="AL11" i="6"/>
  <c r="Z11" i="6"/>
  <c r="N11" i="6"/>
  <c r="BZ11" i="6"/>
  <c r="AX11" i="6"/>
  <c r="ED11" i="6"/>
  <c r="CL11" i="6"/>
  <c r="AH11" i="6"/>
  <c r="BN11" i="6"/>
  <c r="BJ11" i="6"/>
  <c r="AP11" i="6"/>
  <c r="R11" i="6"/>
  <c r="AT11" i="6"/>
  <c r="J11" i="6"/>
  <c r="F11" i="6"/>
  <c r="AD11" i="6"/>
  <c r="V11" i="6"/>
  <c r="E11" i="6"/>
  <c r="IP20" i="6"/>
  <c r="IX20" i="6"/>
  <c r="IL20" i="6"/>
  <c r="HZ20" i="6"/>
  <c r="HN20" i="6"/>
  <c r="IT20" i="6"/>
  <c r="IH20" i="6"/>
  <c r="HV20" i="6"/>
  <c r="HJ20" i="6"/>
  <c r="HF20" i="6"/>
  <c r="GT20" i="6"/>
  <c r="ID20" i="6"/>
  <c r="HB20" i="6"/>
  <c r="GX20" i="6"/>
  <c r="FZ20" i="6"/>
  <c r="FN20" i="6"/>
  <c r="FB20" i="6"/>
  <c r="GL20" i="6"/>
  <c r="GP20" i="6"/>
  <c r="EH20" i="6"/>
  <c r="DV20" i="6"/>
  <c r="DJ20" i="6"/>
  <c r="CX20" i="6"/>
  <c r="EL20" i="6"/>
  <c r="GH20" i="6"/>
  <c r="FJ20" i="6"/>
  <c r="FF20" i="6"/>
  <c r="EP20" i="6"/>
  <c r="FR20" i="6"/>
  <c r="ET20" i="6"/>
  <c r="EX20" i="6"/>
  <c r="GD20" i="6"/>
  <c r="DZ20" i="6"/>
  <c r="HR20" i="6"/>
  <c r="CP20" i="6"/>
  <c r="CD20" i="6"/>
  <c r="BR20" i="6"/>
  <c r="BF20" i="6"/>
  <c r="FV20" i="6"/>
  <c r="CL20" i="6"/>
  <c r="BZ20" i="6"/>
  <c r="BN20" i="6"/>
  <c r="BB20" i="6"/>
  <c r="DN20" i="6"/>
  <c r="ED20" i="6"/>
  <c r="AP20" i="6"/>
  <c r="AD20" i="6"/>
  <c r="R20" i="6"/>
  <c r="BV20" i="6"/>
  <c r="DB20" i="6"/>
  <c r="CH20" i="6"/>
  <c r="AH20" i="6"/>
  <c r="V20" i="6"/>
  <c r="DF20" i="6"/>
  <c r="CT20" i="6"/>
  <c r="BJ20" i="6"/>
  <c r="DR20" i="6"/>
  <c r="AX20" i="6"/>
  <c r="AL20" i="6"/>
  <c r="J20" i="6"/>
  <c r="F20" i="6"/>
  <c r="N20" i="6"/>
  <c r="AT20" i="6"/>
  <c r="Z20" i="6"/>
  <c r="E20" i="6"/>
  <c r="G9" i="6"/>
  <c r="IT88" i="6"/>
  <c r="IX88" i="6"/>
  <c r="IL88" i="6"/>
  <c r="HZ88" i="6"/>
  <c r="HN88" i="6"/>
  <c r="ID88" i="6"/>
  <c r="HJ88" i="6"/>
  <c r="HB88" i="6"/>
  <c r="GP88" i="6"/>
  <c r="HR88" i="6"/>
  <c r="HV88" i="6"/>
  <c r="GX88" i="6"/>
  <c r="HF88" i="6"/>
  <c r="GH88" i="6"/>
  <c r="FV88" i="6"/>
  <c r="FJ88" i="6"/>
  <c r="EX88" i="6"/>
  <c r="IP88" i="6"/>
  <c r="FB88" i="6"/>
  <c r="IH88" i="6"/>
  <c r="GT88" i="6"/>
  <c r="GD88" i="6"/>
  <c r="FZ88" i="6"/>
  <c r="EL88" i="6"/>
  <c r="DZ88" i="6"/>
  <c r="FN88" i="6"/>
  <c r="EP88" i="6"/>
  <c r="DV88" i="6"/>
  <c r="ET88" i="6"/>
  <c r="DF88" i="6"/>
  <c r="FR88" i="6"/>
  <c r="EH88" i="6"/>
  <c r="DJ88" i="6"/>
  <c r="FF88" i="6"/>
  <c r="DR88" i="6"/>
  <c r="DN88" i="6"/>
  <c r="CP88" i="6"/>
  <c r="CD88" i="6"/>
  <c r="BR88" i="6"/>
  <c r="BF88" i="6"/>
  <c r="GL88" i="6"/>
  <c r="CT88" i="6"/>
  <c r="BZ88" i="6"/>
  <c r="DB88" i="6"/>
  <c r="CL88" i="6"/>
  <c r="BN88" i="6"/>
  <c r="CX88" i="6"/>
  <c r="BV88" i="6"/>
  <c r="BB88" i="6"/>
  <c r="AL88" i="6"/>
  <c r="Z88" i="6"/>
  <c r="BJ88" i="6"/>
  <c r="ED88" i="6"/>
  <c r="AP88" i="6"/>
  <c r="CH88" i="6"/>
  <c r="F88" i="6"/>
  <c r="AH88" i="6"/>
  <c r="V88" i="6"/>
  <c r="N88" i="6"/>
  <c r="J88" i="6"/>
  <c r="AX88" i="6"/>
  <c r="AD88" i="6"/>
  <c r="R88" i="6"/>
  <c r="AT88" i="6"/>
  <c r="E88" i="6"/>
  <c r="IX87" i="6"/>
  <c r="IL87" i="6"/>
  <c r="HJ87" i="6"/>
  <c r="HB87" i="6"/>
  <c r="GP87" i="6"/>
  <c r="HN87" i="6"/>
  <c r="HR87" i="6"/>
  <c r="ID87" i="6"/>
  <c r="HZ87" i="6"/>
  <c r="IH87" i="6"/>
  <c r="HF87" i="6"/>
  <c r="GH87" i="6"/>
  <c r="FV87" i="6"/>
  <c r="FJ87" i="6"/>
  <c r="EX87" i="6"/>
  <c r="IP87" i="6"/>
  <c r="IT87" i="6"/>
  <c r="GX87" i="6"/>
  <c r="HV87" i="6"/>
  <c r="GT87" i="6"/>
  <c r="GD87" i="6"/>
  <c r="FZ87" i="6"/>
  <c r="EL87" i="6"/>
  <c r="DZ87" i="6"/>
  <c r="ET87" i="6"/>
  <c r="EH87" i="6"/>
  <c r="ED87" i="6"/>
  <c r="EP87" i="6"/>
  <c r="FR87" i="6"/>
  <c r="FN87" i="6"/>
  <c r="FF87" i="6"/>
  <c r="DR87" i="6"/>
  <c r="DN87" i="6"/>
  <c r="CP87" i="6"/>
  <c r="CD87" i="6"/>
  <c r="GL87" i="6"/>
  <c r="FB87" i="6"/>
  <c r="CT87" i="6"/>
  <c r="BZ87" i="6"/>
  <c r="DV87" i="6"/>
  <c r="DB87" i="6"/>
  <c r="CL87" i="6"/>
  <c r="BR87" i="6"/>
  <c r="DF87" i="6"/>
  <c r="CX87" i="6"/>
  <c r="DJ87" i="6"/>
  <c r="BV87" i="6"/>
  <c r="BB87" i="6"/>
  <c r="AL87" i="6"/>
  <c r="Z87" i="6"/>
  <c r="CH87" i="6"/>
  <c r="BN87" i="6"/>
  <c r="BJ87" i="6"/>
  <c r="AX87" i="6"/>
  <c r="AD87" i="6"/>
  <c r="R87" i="6"/>
  <c r="F87" i="6"/>
  <c r="AH87" i="6"/>
  <c r="V87" i="6"/>
  <c r="N87" i="6"/>
  <c r="AT87" i="6"/>
  <c r="J87" i="6"/>
  <c r="BF87" i="6"/>
  <c r="AP87" i="6"/>
  <c r="E87" i="6"/>
  <c r="IT14" i="6"/>
  <c r="IX14" i="6"/>
  <c r="IL14" i="6"/>
  <c r="HZ14" i="6"/>
  <c r="HN14" i="6"/>
  <c r="HF14" i="6"/>
  <c r="HJ14" i="6"/>
  <c r="HB14" i="6"/>
  <c r="GP14" i="6"/>
  <c r="ID14" i="6"/>
  <c r="HR14" i="6"/>
  <c r="IP14" i="6"/>
  <c r="IH14" i="6"/>
  <c r="GL14" i="6"/>
  <c r="HV14" i="6"/>
  <c r="GT14" i="6"/>
  <c r="GH14" i="6"/>
  <c r="FV14" i="6"/>
  <c r="FJ14" i="6"/>
  <c r="EX14" i="6"/>
  <c r="EL14" i="6"/>
  <c r="FN14" i="6"/>
  <c r="GX14" i="6"/>
  <c r="GD14" i="6"/>
  <c r="FZ14" i="6"/>
  <c r="DZ14" i="6"/>
  <c r="DN14" i="6"/>
  <c r="FB14" i="6"/>
  <c r="DR14" i="6"/>
  <c r="FF14" i="6"/>
  <c r="ET14" i="6"/>
  <c r="FR14" i="6"/>
  <c r="EH14" i="6"/>
  <c r="DV14" i="6"/>
  <c r="EP14" i="6"/>
  <c r="DJ14" i="6"/>
  <c r="DF14" i="6"/>
  <c r="CP14" i="6"/>
  <c r="CD14" i="6"/>
  <c r="BR14" i="6"/>
  <c r="BF14" i="6"/>
  <c r="AX14" i="6"/>
  <c r="CL14" i="6"/>
  <c r="BV14" i="6"/>
  <c r="CX14" i="6"/>
  <c r="DB14" i="6"/>
  <c r="CH14" i="6"/>
  <c r="CT14" i="6"/>
  <c r="BN14" i="6"/>
  <c r="AT14" i="6"/>
  <c r="AL14" i="6"/>
  <c r="Z14" i="6"/>
  <c r="V14" i="6"/>
  <c r="ED14" i="6"/>
  <c r="N14" i="6"/>
  <c r="BJ14" i="6"/>
  <c r="BB14" i="6"/>
  <c r="AD14" i="6"/>
  <c r="BZ14" i="6"/>
  <c r="AP14" i="6"/>
  <c r="R14" i="6"/>
  <c r="AH14" i="6"/>
  <c r="J14" i="6"/>
  <c r="F14" i="6"/>
  <c r="E14" i="6"/>
  <c r="IX19" i="6"/>
  <c r="IT19" i="6"/>
  <c r="IH19" i="6"/>
  <c r="HV19" i="6"/>
  <c r="HJ19" i="6"/>
  <c r="IL19" i="6"/>
  <c r="HR19" i="6"/>
  <c r="HZ19" i="6"/>
  <c r="FZ19" i="6"/>
  <c r="HN19" i="6"/>
  <c r="GX19" i="6"/>
  <c r="GT19" i="6"/>
  <c r="GL19" i="6"/>
  <c r="GP19" i="6"/>
  <c r="EH19" i="6"/>
  <c r="DV19" i="6"/>
  <c r="DJ19" i="6"/>
  <c r="IP19" i="6"/>
  <c r="HB19" i="6"/>
  <c r="EL19" i="6"/>
  <c r="ID19" i="6"/>
  <c r="FN19" i="6"/>
  <c r="EX19" i="6"/>
  <c r="EP19" i="6"/>
  <c r="FR19" i="6"/>
  <c r="ET19" i="6"/>
  <c r="HF19" i="6"/>
  <c r="GD19" i="6"/>
  <c r="FV19" i="6"/>
  <c r="DR19" i="6"/>
  <c r="FF19" i="6"/>
  <c r="GH19" i="6"/>
  <c r="FB19" i="6"/>
  <c r="ED19" i="6"/>
  <c r="CL19" i="6"/>
  <c r="BZ19" i="6"/>
  <c r="BN19" i="6"/>
  <c r="BB19" i="6"/>
  <c r="DN19" i="6"/>
  <c r="CX19" i="6"/>
  <c r="BR19" i="6"/>
  <c r="F19" i="6"/>
  <c r="FJ19" i="6"/>
  <c r="CP19" i="6"/>
  <c r="DZ19" i="6"/>
  <c r="DB19" i="6"/>
  <c r="CH19" i="6"/>
  <c r="AH19" i="6"/>
  <c r="V19" i="6"/>
  <c r="DF19" i="6"/>
  <c r="CT19" i="6"/>
  <c r="BJ19" i="6"/>
  <c r="BF19" i="6"/>
  <c r="AX19" i="6"/>
  <c r="Z19" i="6"/>
  <c r="BV19" i="6"/>
  <c r="CD19" i="6"/>
  <c r="N19" i="6"/>
  <c r="AD19" i="6"/>
  <c r="J19" i="6"/>
  <c r="AP19" i="6"/>
  <c r="R19" i="6"/>
  <c r="AL19" i="6"/>
  <c r="AT19" i="6"/>
  <c r="E19" i="6"/>
  <c r="IP89" i="6"/>
  <c r="ID89" i="6"/>
  <c r="HR89" i="6"/>
  <c r="IL89" i="6"/>
  <c r="IT89" i="6"/>
  <c r="IH89" i="6"/>
  <c r="HN89" i="6"/>
  <c r="GX89" i="6"/>
  <c r="GP89" i="6"/>
  <c r="HF89" i="6"/>
  <c r="GH89" i="6"/>
  <c r="IX89" i="6"/>
  <c r="HB89" i="6"/>
  <c r="HZ89" i="6"/>
  <c r="HJ89" i="6"/>
  <c r="FR89" i="6"/>
  <c r="FJ89" i="6"/>
  <c r="ED89" i="6"/>
  <c r="DR89" i="6"/>
  <c r="HV89" i="6"/>
  <c r="FB89" i="6"/>
  <c r="GT89" i="6"/>
  <c r="DV89" i="6"/>
  <c r="ET89" i="6"/>
  <c r="FV89" i="6"/>
  <c r="EX89" i="6"/>
  <c r="EP89" i="6"/>
  <c r="GD89" i="6"/>
  <c r="GL89" i="6"/>
  <c r="FZ89" i="6"/>
  <c r="FN89" i="6"/>
  <c r="EH89" i="6"/>
  <c r="CT89" i="6"/>
  <c r="CH89" i="6"/>
  <c r="BV89" i="6"/>
  <c r="BJ89" i="6"/>
  <c r="DJ89" i="6"/>
  <c r="FF89" i="6"/>
  <c r="DN89" i="6"/>
  <c r="EL89" i="6"/>
  <c r="DZ89" i="6"/>
  <c r="CD89" i="6"/>
  <c r="CP89" i="6"/>
  <c r="BZ89" i="6"/>
  <c r="DB89" i="6"/>
  <c r="AX89" i="6"/>
  <c r="AP89" i="6"/>
  <c r="AD89" i="6"/>
  <c r="R89" i="6"/>
  <c r="CL89" i="6"/>
  <c r="BR89" i="6"/>
  <c r="BN89" i="6"/>
  <c r="DF89" i="6"/>
  <c r="CX89" i="6"/>
  <c r="BF89" i="6"/>
  <c r="BB89" i="6"/>
  <c r="Z89" i="6"/>
  <c r="F89" i="6"/>
  <c r="AH89" i="6"/>
  <c r="AL89" i="6"/>
  <c r="N89" i="6"/>
  <c r="J89" i="6"/>
  <c r="AT89" i="6"/>
  <c r="V89" i="6"/>
  <c r="E89" i="6"/>
  <c r="IT86" i="6"/>
  <c r="IP86" i="6"/>
  <c r="ID86" i="6"/>
  <c r="HR86" i="6"/>
  <c r="IX86" i="6"/>
  <c r="IL86" i="6"/>
  <c r="HZ86" i="6"/>
  <c r="HN86" i="6"/>
  <c r="IH86" i="6"/>
  <c r="HV86" i="6"/>
  <c r="GX86" i="6"/>
  <c r="GP86" i="6"/>
  <c r="GD86" i="6"/>
  <c r="FR86" i="6"/>
  <c r="FF86" i="6"/>
  <c r="HF86" i="6"/>
  <c r="GL86" i="6"/>
  <c r="HB86" i="6"/>
  <c r="HJ86" i="6"/>
  <c r="GT86" i="6"/>
  <c r="FZ86" i="6"/>
  <c r="EL86" i="6"/>
  <c r="DZ86" i="6"/>
  <c r="DN86" i="6"/>
  <c r="DB86" i="6"/>
  <c r="ET86" i="6"/>
  <c r="GH86" i="6"/>
  <c r="FB86" i="6"/>
  <c r="FV86" i="6"/>
  <c r="EX86" i="6"/>
  <c r="FJ86" i="6"/>
  <c r="FN86" i="6"/>
  <c r="ED86" i="6"/>
  <c r="CT86" i="6"/>
  <c r="CH86" i="6"/>
  <c r="BV86" i="6"/>
  <c r="BJ86" i="6"/>
  <c r="EH86" i="6"/>
  <c r="DR86" i="6"/>
  <c r="EP86" i="6"/>
  <c r="CP86" i="6"/>
  <c r="CD86" i="6"/>
  <c r="BR86" i="6"/>
  <c r="BF86" i="6"/>
  <c r="AT86" i="6"/>
  <c r="DV86" i="6"/>
  <c r="AH86" i="6"/>
  <c r="V86" i="6"/>
  <c r="BZ86" i="6"/>
  <c r="CL86" i="6"/>
  <c r="DF86" i="6"/>
  <c r="CX86" i="6"/>
  <c r="DJ86" i="6"/>
  <c r="BB86" i="6"/>
  <c r="AL86" i="6"/>
  <c r="Z86" i="6"/>
  <c r="N86" i="6"/>
  <c r="J86" i="6"/>
  <c r="AP86" i="6"/>
  <c r="AX86" i="6"/>
  <c r="AD86" i="6"/>
  <c r="R86" i="6"/>
  <c r="BN86" i="6"/>
  <c r="F86" i="6"/>
  <c r="E86" i="6"/>
  <c r="IP13" i="6"/>
  <c r="IX13" i="6"/>
  <c r="IL13" i="6"/>
  <c r="HJ13" i="6"/>
  <c r="HB13" i="6"/>
  <c r="GP13" i="6"/>
  <c r="HN13" i="6"/>
  <c r="ID13" i="6"/>
  <c r="HR13" i="6"/>
  <c r="GX13" i="6"/>
  <c r="HZ13" i="6"/>
  <c r="HV13" i="6"/>
  <c r="GT13" i="6"/>
  <c r="GH13" i="6"/>
  <c r="FV13" i="6"/>
  <c r="FJ13" i="6"/>
  <c r="EX13" i="6"/>
  <c r="IH13" i="6"/>
  <c r="GL13" i="6"/>
  <c r="IT13" i="6"/>
  <c r="GD13" i="6"/>
  <c r="FZ13" i="6"/>
  <c r="DZ13" i="6"/>
  <c r="HF13" i="6"/>
  <c r="EH13" i="6"/>
  <c r="ED13" i="6"/>
  <c r="DV13" i="6"/>
  <c r="FF13" i="6"/>
  <c r="FB13" i="6"/>
  <c r="ET13" i="6"/>
  <c r="EL13" i="6"/>
  <c r="DN13" i="6"/>
  <c r="FR13" i="6"/>
  <c r="FN13" i="6"/>
  <c r="EP13" i="6"/>
  <c r="DJ13" i="6"/>
  <c r="DF13" i="6"/>
  <c r="CP13" i="6"/>
  <c r="CD13" i="6"/>
  <c r="DR13" i="6"/>
  <c r="CL13" i="6"/>
  <c r="BV13" i="6"/>
  <c r="CX13" i="6"/>
  <c r="DB13" i="6"/>
  <c r="CH13" i="6"/>
  <c r="CT13" i="6"/>
  <c r="BR13" i="6"/>
  <c r="AT13" i="6"/>
  <c r="AL13" i="6"/>
  <c r="Z13" i="6"/>
  <c r="BZ13" i="6"/>
  <c r="BF13" i="6"/>
  <c r="BN13" i="6"/>
  <c r="BJ13" i="6"/>
  <c r="BB13" i="6"/>
  <c r="AD13" i="6"/>
  <c r="AX13" i="6"/>
  <c r="AP13" i="6"/>
  <c r="R13" i="6"/>
  <c r="N13" i="6"/>
  <c r="AH13" i="6"/>
  <c r="J13" i="6"/>
  <c r="F13" i="6"/>
  <c r="V13" i="6"/>
  <c r="E13" i="6"/>
  <c r="IX18" i="6"/>
  <c r="IP18" i="6"/>
  <c r="ID18" i="6"/>
  <c r="HR18" i="6"/>
  <c r="HF18" i="6"/>
  <c r="HZ18" i="6"/>
  <c r="GT18" i="6"/>
  <c r="IL18" i="6"/>
  <c r="IH18" i="6"/>
  <c r="IT18" i="6"/>
  <c r="FZ18" i="6"/>
  <c r="FN18" i="6"/>
  <c r="FB18" i="6"/>
  <c r="EP18" i="6"/>
  <c r="HN18" i="6"/>
  <c r="HB18" i="6"/>
  <c r="GX18" i="6"/>
  <c r="GL18" i="6"/>
  <c r="GP18" i="6"/>
  <c r="EL18" i="6"/>
  <c r="HV18" i="6"/>
  <c r="EX18" i="6"/>
  <c r="FV18" i="6"/>
  <c r="FF18" i="6"/>
  <c r="ED18" i="6"/>
  <c r="DR18" i="6"/>
  <c r="FR18" i="6"/>
  <c r="ET18" i="6"/>
  <c r="HJ18" i="6"/>
  <c r="DN18" i="6"/>
  <c r="GD18" i="6"/>
  <c r="GH18" i="6"/>
  <c r="FJ18" i="6"/>
  <c r="DZ18" i="6"/>
  <c r="CX18" i="6"/>
  <c r="DV18" i="6"/>
  <c r="EH18" i="6"/>
  <c r="DB18" i="6"/>
  <c r="CT18" i="6"/>
  <c r="CH18" i="6"/>
  <c r="BV18" i="6"/>
  <c r="BJ18" i="6"/>
  <c r="CP18" i="6"/>
  <c r="AT18" i="6"/>
  <c r="BZ18" i="6"/>
  <c r="DJ18" i="6"/>
  <c r="CL18" i="6"/>
  <c r="DF18" i="6"/>
  <c r="BF18" i="6"/>
  <c r="BB18" i="6"/>
  <c r="J18" i="6"/>
  <c r="CD18" i="6"/>
  <c r="BN18" i="6"/>
  <c r="AP18" i="6"/>
  <c r="AD18" i="6"/>
  <c r="AX18" i="6"/>
  <c r="R18" i="6"/>
  <c r="BR18" i="6"/>
  <c r="AH18" i="6"/>
  <c r="N18" i="6"/>
  <c r="F18" i="6"/>
  <c r="V18" i="6"/>
  <c r="AL18" i="6"/>
  <c r="Z18" i="6"/>
  <c r="E18" i="6"/>
  <c r="IX17" i="6"/>
  <c r="IT17" i="6"/>
  <c r="IP17" i="6"/>
  <c r="ID17" i="6"/>
  <c r="GT17" i="6"/>
  <c r="IL17" i="6"/>
  <c r="IH17" i="6"/>
  <c r="HF17" i="6"/>
  <c r="HJ17" i="6"/>
  <c r="HZ17" i="6"/>
  <c r="FZ17" i="6"/>
  <c r="FN17" i="6"/>
  <c r="FB17" i="6"/>
  <c r="EP17" i="6"/>
  <c r="HN17" i="6"/>
  <c r="HB17" i="6"/>
  <c r="HV17" i="6"/>
  <c r="GL17" i="6"/>
  <c r="GP17" i="6"/>
  <c r="EX17" i="6"/>
  <c r="FV17" i="6"/>
  <c r="FF17" i="6"/>
  <c r="ED17" i="6"/>
  <c r="HR17" i="6"/>
  <c r="DZ17" i="6"/>
  <c r="DV17" i="6"/>
  <c r="GD17" i="6"/>
  <c r="GH17" i="6"/>
  <c r="FJ17" i="6"/>
  <c r="DJ17" i="6"/>
  <c r="EL17" i="6"/>
  <c r="ET17" i="6"/>
  <c r="DN17" i="6"/>
  <c r="FR17" i="6"/>
  <c r="EH17" i="6"/>
  <c r="DB17" i="6"/>
  <c r="CT17" i="6"/>
  <c r="CH17" i="6"/>
  <c r="BV17" i="6"/>
  <c r="GX17" i="6"/>
  <c r="BZ17" i="6"/>
  <c r="CL17" i="6"/>
  <c r="DF17" i="6"/>
  <c r="CX17" i="6"/>
  <c r="BJ17" i="6"/>
  <c r="BB17" i="6"/>
  <c r="J17" i="6"/>
  <c r="DR17" i="6"/>
  <c r="CD17" i="6"/>
  <c r="BN17" i="6"/>
  <c r="AP17" i="6"/>
  <c r="AD17" i="6"/>
  <c r="BR17" i="6"/>
  <c r="AL17" i="6"/>
  <c r="V17" i="6"/>
  <c r="CP17" i="6"/>
  <c r="BF17" i="6"/>
  <c r="AT17" i="6"/>
  <c r="N17" i="6"/>
  <c r="AX17" i="6"/>
  <c r="R17" i="6"/>
  <c r="F17" i="6"/>
  <c r="AH17" i="6"/>
  <c r="Z17" i="6"/>
  <c r="E17" i="6"/>
  <c r="IX28" i="6"/>
  <c r="IL28" i="6"/>
  <c r="IT28" i="6"/>
  <c r="IH28" i="6"/>
  <c r="HV28" i="6"/>
  <c r="HJ28" i="6"/>
  <c r="IP28" i="6"/>
  <c r="ID28" i="6"/>
  <c r="HR28" i="6"/>
  <c r="HF28" i="6"/>
  <c r="HZ28" i="6"/>
  <c r="HB28" i="6"/>
  <c r="GP28" i="6"/>
  <c r="GX28" i="6"/>
  <c r="GT28" i="6"/>
  <c r="GH28" i="6"/>
  <c r="FV28" i="6"/>
  <c r="FJ28" i="6"/>
  <c r="EX28" i="6"/>
  <c r="HN28" i="6"/>
  <c r="GL28" i="6"/>
  <c r="GD28" i="6"/>
  <c r="FZ28" i="6"/>
  <c r="ED28" i="6"/>
  <c r="DR28" i="6"/>
  <c r="DF28" i="6"/>
  <c r="FF28" i="6"/>
  <c r="EP28" i="6"/>
  <c r="FB28" i="6"/>
  <c r="DZ28" i="6"/>
  <c r="FN28" i="6"/>
  <c r="FR28" i="6"/>
  <c r="ET28" i="6"/>
  <c r="EH28" i="6"/>
  <c r="CX28" i="6"/>
  <c r="CL28" i="6"/>
  <c r="BZ28" i="6"/>
  <c r="BN28" i="6"/>
  <c r="DB28" i="6"/>
  <c r="EL28" i="6"/>
  <c r="DJ28" i="6"/>
  <c r="CT28" i="6"/>
  <c r="CH28" i="6"/>
  <c r="BV28" i="6"/>
  <c r="BJ28" i="6"/>
  <c r="AX28" i="6"/>
  <c r="AL28" i="6"/>
  <c r="Z28" i="6"/>
  <c r="N28" i="6"/>
  <c r="BF28" i="6"/>
  <c r="CD28" i="6"/>
  <c r="CP28" i="6"/>
  <c r="DN28" i="6"/>
  <c r="DV28" i="6"/>
  <c r="AP28" i="6"/>
  <c r="AD28" i="6"/>
  <c r="R28" i="6"/>
  <c r="AT28" i="6"/>
  <c r="BR28" i="6"/>
  <c r="BB28" i="6"/>
  <c r="V28" i="6"/>
  <c r="J28" i="6"/>
  <c r="F28" i="6"/>
  <c r="AH28" i="6"/>
  <c r="E28" i="6"/>
  <c r="IT26" i="6"/>
  <c r="IX26" i="6"/>
  <c r="IL26" i="6"/>
  <c r="HZ26" i="6"/>
  <c r="HN26" i="6"/>
  <c r="HR26" i="6"/>
  <c r="HV26" i="6"/>
  <c r="HB26" i="6"/>
  <c r="GP26" i="6"/>
  <c r="IP26" i="6"/>
  <c r="ID26" i="6"/>
  <c r="HF26" i="6"/>
  <c r="GH26" i="6"/>
  <c r="FV26" i="6"/>
  <c r="FJ26" i="6"/>
  <c r="EX26" i="6"/>
  <c r="EL26" i="6"/>
  <c r="IH26" i="6"/>
  <c r="GX26" i="6"/>
  <c r="HJ26" i="6"/>
  <c r="GT26" i="6"/>
  <c r="GL26" i="6"/>
  <c r="GD26" i="6"/>
  <c r="FR26" i="6"/>
  <c r="ET26" i="6"/>
  <c r="FB26" i="6"/>
  <c r="DZ26" i="6"/>
  <c r="DN26" i="6"/>
  <c r="FN26" i="6"/>
  <c r="FF26" i="6"/>
  <c r="EP26" i="6"/>
  <c r="EH26" i="6"/>
  <c r="DR26" i="6"/>
  <c r="DJ26" i="6"/>
  <c r="ED26" i="6"/>
  <c r="DF26" i="6"/>
  <c r="FZ26" i="6"/>
  <c r="CP26" i="6"/>
  <c r="CD26" i="6"/>
  <c r="BR26" i="6"/>
  <c r="BF26" i="6"/>
  <c r="CH26" i="6"/>
  <c r="BB26" i="6"/>
  <c r="CT26" i="6"/>
  <c r="BJ26" i="6"/>
  <c r="DV26" i="6"/>
  <c r="BZ26" i="6"/>
  <c r="AT26" i="6"/>
  <c r="CL26" i="6"/>
  <c r="CX26" i="6"/>
  <c r="BV26" i="6"/>
  <c r="AL26" i="6"/>
  <c r="Z26" i="6"/>
  <c r="N26" i="6"/>
  <c r="AX26" i="6"/>
  <c r="DB26" i="6"/>
  <c r="BN26" i="6"/>
  <c r="V26" i="6"/>
  <c r="R26" i="6"/>
  <c r="J26" i="6"/>
  <c r="AH26" i="6"/>
  <c r="F26" i="6"/>
  <c r="AD26" i="6"/>
  <c r="AP26" i="6"/>
  <c r="E26" i="6"/>
  <c r="IX16" i="6"/>
  <c r="IL16" i="6"/>
  <c r="IT16" i="6"/>
  <c r="IH16" i="6"/>
  <c r="HV16" i="6"/>
  <c r="HJ16" i="6"/>
  <c r="IP16" i="6"/>
  <c r="ID16" i="6"/>
  <c r="HR16" i="6"/>
  <c r="HF16" i="6"/>
  <c r="HN16" i="6"/>
  <c r="HB16" i="6"/>
  <c r="GP16" i="6"/>
  <c r="HZ16" i="6"/>
  <c r="GL16" i="6"/>
  <c r="GT16" i="6"/>
  <c r="GH16" i="6"/>
  <c r="FV16" i="6"/>
  <c r="FJ16" i="6"/>
  <c r="EX16" i="6"/>
  <c r="FF16" i="6"/>
  <c r="ED16" i="6"/>
  <c r="DR16" i="6"/>
  <c r="DF16" i="6"/>
  <c r="FN16" i="6"/>
  <c r="GX16" i="6"/>
  <c r="GD16" i="6"/>
  <c r="FZ16" i="6"/>
  <c r="EL16" i="6"/>
  <c r="FB16" i="6"/>
  <c r="CL16" i="6"/>
  <c r="BZ16" i="6"/>
  <c r="BN16" i="6"/>
  <c r="ET16" i="6"/>
  <c r="DN16" i="6"/>
  <c r="FR16" i="6"/>
  <c r="EH16" i="6"/>
  <c r="DV16" i="6"/>
  <c r="DB16" i="6"/>
  <c r="CT16" i="6"/>
  <c r="CH16" i="6"/>
  <c r="BV16" i="6"/>
  <c r="BJ16" i="6"/>
  <c r="AX16" i="6"/>
  <c r="EP16" i="6"/>
  <c r="AL16" i="6"/>
  <c r="Z16" i="6"/>
  <c r="N16" i="6"/>
  <c r="DZ16" i="6"/>
  <c r="DJ16" i="6"/>
  <c r="CX16" i="6"/>
  <c r="CD16" i="6"/>
  <c r="AP16" i="6"/>
  <c r="AD16" i="6"/>
  <c r="R16" i="6"/>
  <c r="BR16" i="6"/>
  <c r="CP16" i="6"/>
  <c r="AT16" i="6"/>
  <c r="F16" i="6"/>
  <c r="BF16" i="6"/>
  <c r="BB16" i="6"/>
  <c r="V16" i="6"/>
  <c r="AH16" i="6"/>
  <c r="J16" i="6"/>
  <c r="E16" i="6"/>
  <c r="IP10" i="6"/>
  <c r="IX10" i="6"/>
  <c r="IT10" i="6"/>
  <c r="IH10" i="6"/>
  <c r="HV10" i="6"/>
  <c r="HJ10" i="6"/>
  <c r="ID10" i="6"/>
  <c r="HN10" i="6"/>
  <c r="HR10" i="6"/>
  <c r="GX10" i="6"/>
  <c r="GL10" i="6"/>
  <c r="IL10" i="6"/>
  <c r="GD10" i="6"/>
  <c r="FR10" i="6"/>
  <c r="FF10" i="6"/>
  <c r="ET10" i="6"/>
  <c r="GP10" i="6"/>
  <c r="HB10" i="6"/>
  <c r="HZ10" i="6"/>
  <c r="HF10" i="6"/>
  <c r="FB10" i="6"/>
  <c r="EP10" i="6"/>
  <c r="GT10" i="6"/>
  <c r="GH10" i="6"/>
  <c r="FJ10" i="6"/>
  <c r="EH10" i="6"/>
  <c r="DV10" i="6"/>
  <c r="DJ10" i="6"/>
  <c r="EX10" i="6"/>
  <c r="DR10" i="6"/>
  <c r="FV10" i="6"/>
  <c r="FN10" i="6"/>
  <c r="EL10" i="6"/>
  <c r="ED10" i="6"/>
  <c r="FZ10" i="6"/>
  <c r="DZ10" i="6"/>
  <c r="CL10" i="6"/>
  <c r="BZ10" i="6"/>
  <c r="BN10" i="6"/>
  <c r="BB10" i="6"/>
  <c r="CX10" i="6"/>
  <c r="BV10" i="6"/>
  <c r="J10" i="6"/>
  <c r="CH10" i="6"/>
  <c r="BF10" i="6"/>
  <c r="DN10" i="6"/>
  <c r="DB10" i="6"/>
  <c r="DF10" i="6"/>
  <c r="CT10" i="6"/>
  <c r="CD10" i="6"/>
  <c r="BR10" i="6"/>
  <c r="CP10" i="6"/>
  <c r="AX10" i="6"/>
  <c r="AH10" i="6"/>
  <c r="V10" i="6"/>
  <c r="BJ10" i="6"/>
  <c r="AD10" i="6"/>
  <c r="AP10" i="6"/>
  <c r="R10" i="6"/>
  <c r="AT10" i="6"/>
  <c r="F10" i="6"/>
  <c r="Z10" i="6"/>
  <c r="AL10" i="6"/>
  <c r="N10" i="6"/>
  <c r="E10" i="6"/>
  <c r="IP27" i="6"/>
  <c r="ID27" i="6"/>
  <c r="HR27" i="6"/>
  <c r="HF27" i="6"/>
  <c r="IT27" i="6"/>
  <c r="IX27" i="6"/>
  <c r="HJ27" i="6"/>
  <c r="HV27" i="6"/>
  <c r="GH27" i="6"/>
  <c r="FV27" i="6"/>
  <c r="IH27" i="6"/>
  <c r="HZ27" i="6"/>
  <c r="HB27" i="6"/>
  <c r="GX27" i="6"/>
  <c r="HN27" i="6"/>
  <c r="IL27" i="6"/>
  <c r="GT27" i="6"/>
  <c r="GL27" i="6"/>
  <c r="GD27" i="6"/>
  <c r="FZ27" i="6"/>
  <c r="ED27" i="6"/>
  <c r="DR27" i="6"/>
  <c r="GP27" i="6"/>
  <c r="FR27" i="6"/>
  <c r="FJ27" i="6"/>
  <c r="ET27" i="6"/>
  <c r="FN27" i="6"/>
  <c r="EP27" i="6"/>
  <c r="DN27" i="6"/>
  <c r="EH27" i="6"/>
  <c r="DV27" i="6"/>
  <c r="FF27" i="6"/>
  <c r="FB27" i="6"/>
  <c r="EX27" i="6"/>
  <c r="EL27" i="6"/>
  <c r="DJ27" i="6"/>
  <c r="CT27" i="6"/>
  <c r="CH27" i="6"/>
  <c r="BV27" i="6"/>
  <c r="BJ27" i="6"/>
  <c r="DF27" i="6"/>
  <c r="DB27" i="6"/>
  <c r="BF27" i="6"/>
  <c r="AX27" i="6"/>
  <c r="CD27" i="6"/>
  <c r="BB27" i="6"/>
  <c r="DZ27" i="6"/>
  <c r="CP27" i="6"/>
  <c r="BZ27" i="6"/>
  <c r="AP27" i="6"/>
  <c r="AD27" i="6"/>
  <c r="R27" i="6"/>
  <c r="AT27" i="6"/>
  <c r="F27" i="6"/>
  <c r="CL27" i="6"/>
  <c r="BR27" i="6"/>
  <c r="BN27" i="6"/>
  <c r="AL27" i="6"/>
  <c r="CX27" i="6"/>
  <c r="V27" i="6"/>
  <c r="J27" i="6"/>
  <c r="Z27" i="6"/>
  <c r="N27" i="6"/>
  <c r="AH27" i="6"/>
  <c r="E27" i="6"/>
  <c r="IX21" i="6"/>
  <c r="IT21" i="6"/>
  <c r="IH21" i="6"/>
  <c r="HV21" i="6"/>
  <c r="IP21" i="6"/>
  <c r="GX21" i="6"/>
  <c r="GL21" i="6"/>
  <c r="HN21" i="6"/>
  <c r="GT21" i="6"/>
  <c r="HR21" i="6"/>
  <c r="HJ21" i="6"/>
  <c r="GP21" i="6"/>
  <c r="GD21" i="6"/>
  <c r="FR21" i="6"/>
  <c r="FF21" i="6"/>
  <c r="ET21" i="6"/>
  <c r="HZ21" i="6"/>
  <c r="HF21" i="6"/>
  <c r="IL21" i="6"/>
  <c r="HB21" i="6"/>
  <c r="EH21" i="6"/>
  <c r="DV21" i="6"/>
  <c r="ID21" i="6"/>
  <c r="EL21" i="6"/>
  <c r="FV21" i="6"/>
  <c r="FZ21" i="6"/>
  <c r="EP21" i="6"/>
  <c r="FJ21" i="6"/>
  <c r="DR21" i="6"/>
  <c r="GH21" i="6"/>
  <c r="FB21" i="6"/>
  <c r="EX21" i="6"/>
  <c r="DF21" i="6"/>
  <c r="ED21" i="6"/>
  <c r="FN21" i="6"/>
  <c r="CX21" i="6"/>
  <c r="CL21" i="6"/>
  <c r="BZ21" i="6"/>
  <c r="DN21" i="6"/>
  <c r="CD21" i="6"/>
  <c r="BR21" i="6"/>
  <c r="CP21" i="6"/>
  <c r="DZ21" i="6"/>
  <c r="DJ21" i="6"/>
  <c r="BV21" i="6"/>
  <c r="DB21" i="6"/>
  <c r="CH21" i="6"/>
  <c r="BF21" i="6"/>
  <c r="BB21" i="6"/>
  <c r="AH21" i="6"/>
  <c r="V21" i="6"/>
  <c r="CT21" i="6"/>
  <c r="BJ21" i="6"/>
  <c r="AT21" i="6"/>
  <c r="BN21" i="6"/>
  <c r="AD21" i="6"/>
  <c r="N21" i="6"/>
  <c r="Z21" i="6"/>
  <c r="J21" i="6"/>
  <c r="F21" i="6"/>
  <c r="AP21" i="6"/>
  <c r="AX21" i="6"/>
  <c r="R21" i="6"/>
  <c r="AL21" i="6"/>
  <c r="E21" i="6"/>
  <c r="IT12" i="6"/>
  <c r="IP12" i="6"/>
  <c r="ID12" i="6"/>
  <c r="HR12" i="6"/>
  <c r="HF12" i="6"/>
  <c r="IX12" i="6"/>
  <c r="IL12" i="6"/>
  <c r="HZ12" i="6"/>
  <c r="HN12" i="6"/>
  <c r="IH12" i="6"/>
  <c r="HV12" i="6"/>
  <c r="GX12" i="6"/>
  <c r="GL12" i="6"/>
  <c r="HB12" i="6"/>
  <c r="GD12" i="6"/>
  <c r="FR12" i="6"/>
  <c r="FF12" i="6"/>
  <c r="ET12" i="6"/>
  <c r="GT12" i="6"/>
  <c r="GP12" i="6"/>
  <c r="FZ12" i="6"/>
  <c r="FV12" i="6"/>
  <c r="DZ12" i="6"/>
  <c r="DN12" i="6"/>
  <c r="DB12" i="6"/>
  <c r="HJ12" i="6"/>
  <c r="FN12" i="6"/>
  <c r="FJ12" i="6"/>
  <c r="DV12" i="6"/>
  <c r="GH12" i="6"/>
  <c r="EX12" i="6"/>
  <c r="FB12" i="6"/>
  <c r="EL12" i="6"/>
  <c r="ED12" i="6"/>
  <c r="CT12" i="6"/>
  <c r="CH12" i="6"/>
  <c r="BV12" i="6"/>
  <c r="BJ12" i="6"/>
  <c r="EH12" i="6"/>
  <c r="EP12" i="6"/>
  <c r="DJ12" i="6"/>
  <c r="DF12" i="6"/>
  <c r="CP12" i="6"/>
  <c r="CD12" i="6"/>
  <c r="BR12" i="6"/>
  <c r="BF12" i="6"/>
  <c r="AT12" i="6"/>
  <c r="DR12" i="6"/>
  <c r="AH12" i="6"/>
  <c r="V12" i="6"/>
  <c r="CX12" i="6"/>
  <c r="BB12" i="6"/>
  <c r="AL12" i="6"/>
  <c r="Z12" i="6"/>
  <c r="N12" i="6"/>
  <c r="BZ12" i="6"/>
  <c r="AX12" i="6"/>
  <c r="BN12" i="6"/>
  <c r="AP12" i="6"/>
  <c r="CL12" i="6"/>
  <c r="R12" i="6"/>
  <c r="J12" i="6"/>
  <c r="F12" i="6"/>
  <c r="AD12" i="6"/>
  <c r="E12" i="6"/>
  <c r="IP15" i="6"/>
  <c r="ID15" i="6"/>
  <c r="HR15" i="6"/>
  <c r="HF15" i="6"/>
  <c r="IX15" i="6"/>
  <c r="IT15" i="6"/>
  <c r="IL15" i="6"/>
  <c r="IH15" i="6"/>
  <c r="HN15" i="6"/>
  <c r="HB15" i="6"/>
  <c r="GL15" i="6"/>
  <c r="HV15" i="6"/>
  <c r="GT15" i="6"/>
  <c r="GH15" i="6"/>
  <c r="FV15" i="6"/>
  <c r="GP15" i="6"/>
  <c r="FF15" i="6"/>
  <c r="EX15" i="6"/>
  <c r="ED15" i="6"/>
  <c r="DR15" i="6"/>
  <c r="HZ15" i="6"/>
  <c r="FN15" i="6"/>
  <c r="GX15" i="6"/>
  <c r="HJ15" i="6"/>
  <c r="EL15" i="6"/>
  <c r="FJ15" i="6"/>
  <c r="FB15" i="6"/>
  <c r="CX15" i="6"/>
  <c r="ET15" i="6"/>
  <c r="FR15" i="6"/>
  <c r="EH15" i="6"/>
  <c r="DV15" i="6"/>
  <c r="DB15" i="6"/>
  <c r="CT15" i="6"/>
  <c r="CH15" i="6"/>
  <c r="BV15" i="6"/>
  <c r="BJ15" i="6"/>
  <c r="FZ15" i="6"/>
  <c r="EP15" i="6"/>
  <c r="DZ15" i="6"/>
  <c r="DJ15" i="6"/>
  <c r="BZ15" i="6"/>
  <c r="CL15" i="6"/>
  <c r="GD15" i="6"/>
  <c r="DN15" i="6"/>
  <c r="DF15" i="6"/>
  <c r="CD15" i="6"/>
  <c r="AP15" i="6"/>
  <c r="AD15" i="6"/>
  <c r="R15" i="6"/>
  <c r="BR15" i="6"/>
  <c r="BN15" i="6"/>
  <c r="F15" i="6"/>
  <c r="CP15" i="6"/>
  <c r="AT15" i="6"/>
  <c r="J15" i="6"/>
  <c r="BF15" i="6"/>
  <c r="AH15" i="6"/>
  <c r="BB15" i="6"/>
  <c r="AX15" i="6"/>
  <c r="Z15" i="6"/>
  <c r="N15" i="6"/>
  <c r="AL15" i="6"/>
  <c r="V15" i="6"/>
  <c r="E15" i="6"/>
  <c r="IP25" i="6"/>
  <c r="IX25" i="6"/>
  <c r="IL25" i="6"/>
  <c r="ID25" i="6"/>
  <c r="HV25" i="6"/>
  <c r="HB25" i="6"/>
  <c r="GP25" i="6"/>
  <c r="HZ25" i="6"/>
  <c r="IT25" i="6"/>
  <c r="HN25" i="6"/>
  <c r="HR25" i="6"/>
  <c r="GH25" i="6"/>
  <c r="FV25" i="6"/>
  <c r="FJ25" i="6"/>
  <c r="EX25" i="6"/>
  <c r="IH25" i="6"/>
  <c r="GX25" i="6"/>
  <c r="HJ25" i="6"/>
  <c r="HF25" i="6"/>
  <c r="GT25" i="6"/>
  <c r="GL25" i="6"/>
  <c r="FR25" i="6"/>
  <c r="ET25" i="6"/>
  <c r="FB25" i="6"/>
  <c r="DZ25" i="6"/>
  <c r="EP25" i="6"/>
  <c r="GD25" i="6"/>
  <c r="FZ25" i="6"/>
  <c r="EH25" i="6"/>
  <c r="ED25" i="6"/>
  <c r="DR25" i="6"/>
  <c r="FF25" i="6"/>
  <c r="DV25" i="6"/>
  <c r="FN25" i="6"/>
  <c r="DB25" i="6"/>
  <c r="EL25" i="6"/>
  <c r="DF25" i="6"/>
  <c r="CP25" i="6"/>
  <c r="CD25" i="6"/>
  <c r="BB25" i="6"/>
  <c r="CT25" i="6"/>
  <c r="BJ25" i="6"/>
  <c r="BN25" i="6"/>
  <c r="DN25" i="6"/>
  <c r="BZ25" i="6"/>
  <c r="DJ25" i="6"/>
  <c r="CL25" i="6"/>
  <c r="CX25" i="6"/>
  <c r="BV25" i="6"/>
  <c r="AL25" i="6"/>
  <c r="Z25" i="6"/>
  <c r="AX25" i="6"/>
  <c r="CH25" i="6"/>
  <c r="AT25" i="6"/>
  <c r="AP25" i="6"/>
  <c r="BR25" i="6"/>
  <c r="BF25" i="6"/>
  <c r="V25" i="6"/>
  <c r="R25" i="6"/>
  <c r="J25" i="6"/>
  <c r="AH25" i="6"/>
  <c r="F25" i="6"/>
  <c r="AD25" i="6"/>
  <c r="N25" i="6"/>
  <c r="E25" i="6"/>
  <c r="IX92" i="6"/>
  <c r="IP92" i="6"/>
  <c r="ID92" i="6"/>
  <c r="HR92" i="6"/>
  <c r="HZ92" i="6"/>
  <c r="HF92" i="6"/>
  <c r="GT92" i="6"/>
  <c r="IL92" i="6"/>
  <c r="HV92" i="6"/>
  <c r="IH92" i="6"/>
  <c r="GL92" i="6"/>
  <c r="FZ92" i="6"/>
  <c r="FN92" i="6"/>
  <c r="FB92" i="6"/>
  <c r="EP92" i="6"/>
  <c r="HN92" i="6"/>
  <c r="GP92" i="6"/>
  <c r="HB92" i="6"/>
  <c r="IT92" i="6"/>
  <c r="GX92" i="6"/>
  <c r="HJ92" i="6"/>
  <c r="FJ92" i="6"/>
  <c r="FR92" i="6"/>
  <c r="ED92" i="6"/>
  <c r="DR92" i="6"/>
  <c r="FF92" i="6"/>
  <c r="FV92" i="6"/>
  <c r="EX92" i="6"/>
  <c r="ET92" i="6"/>
  <c r="DZ92" i="6"/>
  <c r="DN92" i="6"/>
  <c r="EL92" i="6"/>
  <c r="GD92" i="6"/>
  <c r="DB92" i="6"/>
  <c r="GH92" i="6"/>
  <c r="DF92" i="6"/>
  <c r="EH92" i="6"/>
  <c r="CT92" i="6"/>
  <c r="CH92" i="6"/>
  <c r="BV92" i="6"/>
  <c r="BJ92" i="6"/>
  <c r="CX92" i="6"/>
  <c r="BB92" i="6"/>
  <c r="CD92" i="6"/>
  <c r="CP92" i="6"/>
  <c r="DV92" i="6"/>
  <c r="BF92" i="6"/>
  <c r="BZ92" i="6"/>
  <c r="J92" i="6"/>
  <c r="AX92" i="6"/>
  <c r="DJ92" i="6"/>
  <c r="CL92" i="6"/>
  <c r="BN92" i="6"/>
  <c r="AP92" i="6"/>
  <c r="AD92" i="6"/>
  <c r="BR92" i="6"/>
  <c r="AH92" i="6"/>
  <c r="N92" i="6"/>
  <c r="R92" i="6"/>
  <c r="AL92" i="6"/>
  <c r="AT92" i="6"/>
  <c r="Z92" i="6"/>
  <c r="F92" i="6"/>
  <c r="V92" i="6"/>
  <c r="E92" i="6"/>
  <c r="IX85" i="6"/>
  <c r="IL85" i="6"/>
  <c r="HZ85" i="6"/>
  <c r="HN85" i="6"/>
  <c r="IH85" i="6"/>
  <c r="IT85" i="6"/>
  <c r="IP85" i="6"/>
  <c r="HB85" i="6"/>
  <c r="HV85" i="6"/>
  <c r="GD85" i="6"/>
  <c r="GX85" i="6"/>
  <c r="GP85" i="6"/>
  <c r="ID85" i="6"/>
  <c r="HJ85" i="6"/>
  <c r="GT85" i="6"/>
  <c r="FZ85" i="6"/>
  <c r="EL85" i="6"/>
  <c r="DZ85" i="6"/>
  <c r="DN85" i="6"/>
  <c r="ET85" i="6"/>
  <c r="HR85" i="6"/>
  <c r="FN85" i="6"/>
  <c r="FF85" i="6"/>
  <c r="EP85" i="6"/>
  <c r="HF85" i="6"/>
  <c r="FJ85" i="6"/>
  <c r="DV85" i="6"/>
  <c r="EX85" i="6"/>
  <c r="FV85" i="6"/>
  <c r="FR85" i="6"/>
  <c r="EH85" i="6"/>
  <c r="DJ85" i="6"/>
  <c r="GH85" i="6"/>
  <c r="CP85" i="6"/>
  <c r="CD85" i="6"/>
  <c r="BR85" i="6"/>
  <c r="BF85" i="6"/>
  <c r="GL85" i="6"/>
  <c r="FB85" i="6"/>
  <c r="DB85" i="6"/>
  <c r="DR85" i="6"/>
  <c r="AT85" i="6"/>
  <c r="BZ85" i="6"/>
  <c r="CL85" i="6"/>
  <c r="DF85" i="6"/>
  <c r="CX85" i="6"/>
  <c r="BB85" i="6"/>
  <c r="AL85" i="6"/>
  <c r="Z85" i="6"/>
  <c r="N85" i="6"/>
  <c r="BV85" i="6"/>
  <c r="CH85" i="6"/>
  <c r="ED85" i="6"/>
  <c r="AP85" i="6"/>
  <c r="CT85" i="6"/>
  <c r="AH85" i="6"/>
  <c r="V85" i="6"/>
  <c r="J85" i="6"/>
  <c r="BN85" i="6"/>
  <c r="AX85" i="6"/>
  <c r="AD85" i="6"/>
  <c r="R85" i="6"/>
  <c r="F85" i="6"/>
  <c r="BJ85" i="6"/>
  <c r="E85" i="6"/>
  <c r="OB2" i="6"/>
  <c r="MX3" i="6"/>
  <c r="LB3" i="6"/>
  <c r="JF3" i="6"/>
  <c r="HJ3" i="6"/>
  <c r="FN3" i="6"/>
  <c r="DR3" i="6"/>
  <c r="BV3" i="6"/>
  <c r="Z3" i="6"/>
  <c r="NR3" i="6"/>
  <c r="LV3" i="6"/>
  <c r="JZ3" i="6"/>
  <c r="ID3" i="6"/>
  <c r="GH3" i="6"/>
  <c r="EL3" i="6"/>
  <c r="CP3" i="6"/>
  <c r="AT3" i="6"/>
  <c r="NN3" i="6"/>
  <c r="LR3" i="6"/>
  <c r="JV3" i="6"/>
  <c r="HZ3" i="6"/>
  <c r="GD3" i="6"/>
  <c r="EH3" i="6"/>
  <c r="CL3" i="6"/>
  <c r="AP3" i="6"/>
  <c r="MD3" i="6"/>
  <c r="JN3" i="6"/>
  <c r="HB3" i="6"/>
  <c r="ET3" i="6"/>
  <c r="CD3" i="6"/>
  <c r="R3" i="6"/>
  <c r="LJ3" i="6"/>
  <c r="IX3" i="6"/>
  <c r="GP3" i="6"/>
  <c r="DZ3" i="6"/>
  <c r="BN3" i="6"/>
  <c r="F3" i="6"/>
  <c r="NF3" i="6"/>
  <c r="KT3" i="6"/>
  <c r="IL3" i="6"/>
  <c r="FV3" i="6"/>
  <c r="DJ3" i="6"/>
  <c r="BB3" i="6"/>
  <c r="NB3" i="6"/>
  <c r="KP3" i="6"/>
  <c r="IH3" i="6"/>
  <c r="FR3" i="6"/>
  <c r="DF3" i="6"/>
  <c r="AX3" i="6"/>
  <c r="MT3" i="6"/>
  <c r="KL3" i="6"/>
  <c r="HV3" i="6"/>
  <c r="FJ3" i="6"/>
  <c r="DB3" i="6"/>
  <c r="AL3" i="6"/>
  <c r="MP3" i="6"/>
  <c r="KH3" i="6"/>
  <c r="HR3" i="6"/>
  <c r="FF3" i="6"/>
  <c r="CX3" i="6"/>
  <c r="AH3" i="6"/>
  <c r="LN3" i="6"/>
  <c r="GT3" i="6"/>
  <c r="BR3" i="6"/>
  <c r="LF3" i="6"/>
  <c r="GL3" i="6"/>
  <c r="BJ3" i="6"/>
  <c r="KX3" i="6"/>
  <c r="FZ3" i="6"/>
  <c r="BF3" i="6"/>
  <c r="KD3" i="6"/>
  <c r="FB3" i="6"/>
  <c r="AD3" i="6"/>
  <c r="JR3" i="6"/>
  <c r="EX3" i="6"/>
  <c r="V3" i="6"/>
  <c r="JJ3" i="6"/>
  <c r="EP3" i="6"/>
  <c r="N3" i="6"/>
  <c r="JB3" i="6"/>
  <c r="ED3" i="6"/>
  <c r="J3" i="6"/>
  <c r="NV3" i="6"/>
  <c r="IT3" i="6"/>
  <c r="DV3" i="6"/>
  <c r="LZ3" i="6"/>
  <c r="GX3" i="6"/>
  <c r="BZ3" i="6"/>
  <c r="NJ3" i="6"/>
  <c r="IP3" i="6"/>
  <c r="DN3" i="6"/>
  <c r="ML3" i="6"/>
  <c r="HN3" i="6"/>
  <c r="CT3" i="6"/>
  <c r="MH3" i="6"/>
  <c r="HF3" i="6"/>
  <c r="CH3" i="6"/>
  <c r="IT84" i="6"/>
  <c r="IH84" i="6"/>
  <c r="HV84" i="6"/>
  <c r="HJ84" i="6"/>
  <c r="IL84" i="6"/>
  <c r="HN84" i="6"/>
  <c r="HR84" i="6"/>
  <c r="GX84" i="6"/>
  <c r="IP84" i="6"/>
  <c r="GD84" i="6"/>
  <c r="FR84" i="6"/>
  <c r="FF84" i="6"/>
  <c r="ET84" i="6"/>
  <c r="IX84" i="6"/>
  <c r="ID84" i="6"/>
  <c r="GT84" i="6"/>
  <c r="HB84" i="6"/>
  <c r="GP84" i="6"/>
  <c r="HZ84" i="6"/>
  <c r="FN84" i="6"/>
  <c r="EP84" i="6"/>
  <c r="HF84" i="6"/>
  <c r="GL84" i="6"/>
  <c r="GH84" i="6"/>
  <c r="FV84" i="6"/>
  <c r="EX84" i="6"/>
  <c r="EH84" i="6"/>
  <c r="DV84" i="6"/>
  <c r="DN84" i="6"/>
  <c r="FJ84" i="6"/>
  <c r="FB84" i="6"/>
  <c r="FZ84" i="6"/>
  <c r="ED84" i="6"/>
  <c r="DR84" i="6"/>
  <c r="EL84" i="6"/>
  <c r="DZ84" i="6"/>
  <c r="DB84" i="6"/>
  <c r="CX84" i="6"/>
  <c r="CL84" i="6"/>
  <c r="BZ84" i="6"/>
  <c r="BN84" i="6"/>
  <c r="BB84" i="6"/>
  <c r="CD84" i="6"/>
  <c r="J84" i="6"/>
  <c r="CP84" i="6"/>
  <c r="BF84" i="6"/>
  <c r="DF84" i="6"/>
  <c r="DJ84" i="6"/>
  <c r="BV84" i="6"/>
  <c r="CH84" i="6"/>
  <c r="CT84" i="6"/>
  <c r="AH84" i="6"/>
  <c r="R84" i="6"/>
  <c r="F84" i="6"/>
  <c r="V84" i="6"/>
  <c r="N84" i="6"/>
  <c r="AT84" i="6"/>
  <c r="BJ84" i="6"/>
  <c r="AX84" i="6"/>
  <c r="AD84" i="6"/>
  <c r="AL84" i="6"/>
  <c r="BR84" i="6"/>
  <c r="Z84" i="6"/>
  <c r="AP84" i="6"/>
  <c r="E84" i="6"/>
  <c r="IP8" i="6"/>
  <c r="IX8" i="6"/>
  <c r="IL8" i="6"/>
  <c r="HZ8" i="6"/>
  <c r="HN8" i="6"/>
  <c r="IT8" i="6"/>
  <c r="IH8" i="6"/>
  <c r="HV8" i="6"/>
  <c r="HJ8" i="6"/>
  <c r="GT8" i="6"/>
  <c r="ID8" i="6"/>
  <c r="HF8" i="6"/>
  <c r="GP8" i="6"/>
  <c r="HR8" i="6"/>
  <c r="GX8" i="6"/>
  <c r="FZ8" i="6"/>
  <c r="FN8" i="6"/>
  <c r="FB8" i="6"/>
  <c r="HB8" i="6"/>
  <c r="EP8" i="6"/>
  <c r="GH8" i="6"/>
  <c r="GD8" i="6"/>
  <c r="FJ8" i="6"/>
  <c r="EH8" i="6"/>
  <c r="DV8" i="6"/>
  <c r="DJ8" i="6"/>
  <c r="CX8" i="6"/>
  <c r="FR8" i="6"/>
  <c r="ET8" i="6"/>
  <c r="GL8" i="6"/>
  <c r="EL8" i="6"/>
  <c r="FV8" i="6"/>
  <c r="ED8" i="6"/>
  <c r="DZ8" i="6"/>
  <c r="EX8" i="6"/>
  <c r="DF8" i="6"/>
  <c r="CP8" i="6"/>
  <c r="CD8" i="6"/>
  <c r="BR8" i="6"/>
  <c r="BF8" i="6"/>
  <c r="DR8" i="6"/>
  <c r="CL8" i="6"/>
  <c r="BZ8" i="6"/>
  <c r="BN8" i="6"/>
  <c r="BB8" i="6"/>
  <c r="FF8" i="6"/>
  <c r="CH8" i="6"/>
  <c r="AP8" i="6"/>
  <c r="AD8" i="6"/>
  <c r="R8" i="6"/>
  <c r="DB8" i="6"/>
  <c r="BJ8" i="6"/>
  <c r="DN8" i="6"/>
  <c r="CT8" i="6"/>
  <c r="AH8" i="6"/>
  <c r="V8" i="6"/>
  <c r="BV8" i="6"/>
  <c r="AT8" i="6"/>
  <c r="Z8" i="6"/>
  <c r="J8" i="6"/>
  <c r="AX8" i="6"/>
  <c r="AL8" i="6"/>
  <c r="F8" i="6"/>
  <c r="N8" i="6"/>
  <c r="E8" i="6"/>
  <c r="IT93" i="6"/>
  <c r="IH93" i="6"/>
  <c r="HV93" i="6"/>
  <c r="HJ93" i="6"/>
  <c r="IX93" i="6"/>
  <c r="GX93" i="6"/>
  <c r="HR93" i="6"/>
  <c r="HZ93" i="6"/>
  <c r="GL93" i="6"/>
  <c r="FZ93" i="6"/>
  <c r="IP93" i="6"/>
  <c r="HF93" i="6"/>
  <c r="HN93" i="6"/>
  <c r="HB93" i="6"/>
  <c r="GP93" i="6"/>
  <c r="ID93" i="6"/>
  <c r="EH93" i="6"/>
  <c r="DV93" i="6"/>
  <c r="IL93" i="6"/>
  <c r="FJ93" i="6"/>
  <c r="FB93" i="6"/>
  <c r="EP93" i="6"/>
  <c r="FF93" i="6"/>
  <c r="DR93" i="6"/>
  <c r="GT93" i="6"/>
  <c r="EX93" i="6"/>
  <c r="EL93" i="6"/>
  <c r="FV93" i="6"/>
  <c r="GD93" i="6"/>
  <c r="ED93" i="6"/>
  <c r="ET93" i="6"/>
  <c r="FR93" i="6"/>
  <c r="FN93" i="6"/>
  <c r="CX93" i="6"/>
  <c r="CL93" i="6"/>
  <c r="BZ93" i="6"/>
  <c r="BN93" i="6"/>
  <c r="GH93" i="6"/>
  <c r="DF93" i="6"/>
  <c r="CH93" i="6"/>
  <c r="BV93" i="6"/>
  <c r="BR93" i="6"/>
  <c r="DZ93" i="6"/>
  <c r="CT93" i="6"/>
  <c r="CD93" i="6"/>
  <c r="CP93" i="6"/>
  <c r="AT93" i="6"/>
  <c r="AH93" i="6"/>
  <c r="V93" i="6"/>
  <c r="BJ93" i="6"/>
  <c r="BF93" i="6"/>
  <c r="DB93" i="6"/>
  <c r="AX93" i="6"/>
  <c r="DJ93" i="6"/>
  <c r="J93" i="6"/>
  <c r="BB93" i="6"/>
  <c r="Z93" i="6"/>
  <c r="R93" i="6"/>
  <c r="DN93" i="6"/>
  <c r="AL93" i="6"/>
  <c r="AP93" i="6"/>
  <c r="N93" i="6"/>
  <c r="AD93" i="6"/>
  <c r="F93" i="6"/>
  <c r="E93" i="6"/>
  <c r="IX7" i="6"/>
  <c r="IT7" i="6"/>
  <c r="IH7" i="6"/>
  <c r="HV7" i="6"/>
  <c r="HJ7" i="6"/>
  <c r="IL7" i="6"/>
  <c r="ID7" i="6"/>
  <c r="HZ7" i="6"/>
  <c r="IP7" i="6"/>
  <c r="HN7" i="6"/>
  <c r="HF7" i="6"/>
  <c r="GP7" i="6"/>
  <c r="HR7" i="6"/>
  <c r="GX7" i="6"/>
  <c r="FZ7" i="6"/>
  <c r="HB7" i="6"/>
  <c r="GH7" i="6"/>
  <c r="GD7" i="6"/>
  <c r="FJ7" i="6"/>
  <c r="FB7" i="6"/>
  <c r="EH7" i="6"/>
  <c r="DV7" i="6"/>
  <c r="DJ7" i="6"/>
  <c r="GT7" i="6"/>
  <c r="FR7" i="6"/>
  <c r="ET7" i="6"/>
  <c r="GL7" i="6"/>
  <c r="EL7" i="6"/>
  <c r="DN7" i="6"/>
  <c r="FN7" i="6"/>
  <c r="EX7" i="6"/>
  <c r="FV7" i="6"/>
  <c r="EP7" i="6"/>
  <c r="CL7" i="6"/>
  <c r="BZ7" i="6"/>
  <c r="BN7" i="6"/>
  <c r="BB7" i="6"/>
  <c r="DZ7" i="6"/>
  <c r="FF7" i="6"/>
  <c r="CX7" i="6"/>
  <c r="DB7" i="6"/>
  <c r="BJ7" i="6"/>
  <c r="BF7" i="6"/>
  <c r="F7" i="6"/>
  <c r="CT7" i="6"/>
  <c r="DF7" i="6"/>
  <c r="CD7" i="6"/>
  <c r="CP7" i="6"/>
  <c r="AH7" i="6"/>
  <c r="V7" i="6"/>
  <c r="DR7" i="6"/>
  <c r="ED7" i="6"/>
  <c r="BV7" i="6"/>
  <c r="CH7" i="6"/>
  <c r="BR7" i="6"/>
  <c r="AP7" i="6"/>
  <c r="AX7" i="6"/>
  <c r="AL7" i="6"/>
  <c r="R7" i="6"/>
  <c r="AD7" i="6"/>
  <c r="AT7" i="6"/>
  <c r="Z7" i="6"/>
  <c r="J7" i="6"/>
  <c r="N7" i="6"/>
  <c r="E7" i="6"/>
  <c r="IX6" i="6"/>
  <c r="IP6" i="6"/>
  <c r="ID6" i="6"/>
  <c r="HR6" i="6"/>
  <c r="HF6" i="6"/>
  <c r="HV6" i="6"/>
  <c r="HZ6" i="6"/>
  <c r="GT6" i="6"/>
  <c r="IT6" i="6"/>
  <c r="IL6" i="6"/>
  <c r="GP6" i="6"/>
  <c r="GX6" i="6"/>
  <c r="FZ6" i="6"/>
  <c r="FN6" i="6"/>
  <c r="FB6" i="6"/>
  <c r="EP6" i="6"/>
  <c r="HN6" i="6"/>
  <c r="HB6" i="6"/>
  <c r="HJ6" i="6"/>
  <c r="GH6" i="6"/>
  <c r="GD6" i="6"/>
  <c r="FR6" i="6"/>
  <c r="ET6" i="6"/>
  <c r="GL6" i="6"/>
  <c r="EL6" i="6"/>
  <c r="ED6" i="6"/>
  <c r="DR6" i="6"/>
  <c r="FF6" i="6"/>
  <c r="IH6" i="6"/>
  <c r="EX6" i="6"/>
  <c r="DN6" i="6"/>
  <c r="EH6" i="6"/>
  <c r="FV6" i="6"/>
  <c r="DV6" i="6"/>
  <c r="DJ6" i="6"/>
  <c r="DZ6" i="6"/>
  <c r="CX6" i="6"/>
  <c r="FJ6" i="6"/>
  <c r="CT6" i="6"/>
  <c r="CH6" i="6"/>
  <c r="BV6" i="6"/>
  <c r="BJ6" i="6"/>
  <c r="AX6" i="6"/>
  <c r="DF6" i="6"/>
  <c r="BN6" i="6"/>
  <c r="CD6" i="6"/>
  <c r="CP6" i="6"/>
  <c r="BZ6" i="6"/>
  <c r="J6" i="6"/>
  <c r="CL6" i="6"/>
  <c r="AP6" i="6"/>
  <c r="AD6" i="6"/>
  <c r="BR6" i="6"/>
  <c r="BF6" i="6"/>
  <c r="BB6" i="6"/>
  <c r="DB6" i="6"/>
  <c r="AT6" i="6"/>
  <c r="R6" i="6"/>
  <c r="AL6" i="6"/>
  <c r="V6" i="6"/>
  <c r="N6" i="6"/>
  <c r="AH6" i="6"/>
  <c r="Z6" i="6"/>
  <c r="F6" i="6"/>
  <c r="E6" i="6"/>
  <c r="IT24" i="6"/>
  <c r="IP24" i="6"/>
  <c r="ID24" i="6"/>
  <c r="HR24" i="6"/>
  <c r="HF24" i="6"/>
  <c r="IX24" i="6"/>
  <c r="IL24" i="6"/>
  <c r="HZ24" i="6"/>
  <c r="HN24" i="6"/>
  <c r="GX24" i="6"/>
  <c r="GL24" i="6"/>
  <c r="IH24" i="6"/>
  <c r="HJ24" i="6"/>
  <c r="GP24" i="6"/>
  <c r="GD24" i="6"/>
  <c r="FR24" i="6"/>
  <c r="FF24" i="6"/>
  <c r="ET24" i="6"/>
  <c r="HB24" i="6"/>
  <c r="GT24" i="6"/>
  <c r="GH24" i="6"/>
  <c r="FB24" i="6"/>
  <c r="DZ24" i="6"/>
  <c r="DN24" i="6"/>
  <c r="DB24" i="6"/>
  <c r="FJ24" i="6"/>
  <c r="EP24" i="6"/>
  <c r="HV24" i="6"/>
  <c r="EL24" i="6"/>
  <c r="DJ24" i="6"/>
  <c r="EH24" i="6"/>
  <c r="ED24" i="6"/>
  <c r="FN24" i="6"/>
  <c r="CT24" i="6"/>
  <c r="CH24" i="6"/>
  <c r="BV24" i="6"/>
  <c r="BJ24" i="6"/>
  <c r="EX24" i="6"/>
  <c r="DF24" i="6"/>
  <c r="CP24" i="6"/>
  <c r="CD24" i="6"/>
  <c r="BR24" i="6"/>
  <c r="BF24" i="6"/>
  <c r="AT24" i="6"/>
  <c r="FZ24" i="6"/>
  <c r="FV24" i="6"/>
  <c r="DR24" i="6"/>
  <c r="AH24" i="6"/>
  <c r="V24" i="6"/>
  <c r="BN24" i="6"/>
  <c r="BZ24" i="6"/>
  <c r="DV24" i="6"/>
  <c r="CL24" i="6"/>
  <c r="CX24" i="6"/>
  <c r="AL24" i="6"/>
  <c r="Z24" i="6"/>
  <c r="N24" i="6"/>
  <c r="AX24" i="6"/>
  <c r="AD24" i="6"/>
  <c r="J24" i="6"/>
  <c r="BB24" i="6"/>
  <c r="F24" i="6"/>
  <c r="AP24" i="6"/>
  <c r="R24" i="6"/>
  <c r="E24" i="6"/>
  <c r="IT91" i="6"/>
  <c r="IP91" i="6"/>
  <c r="ID91" i="6"/>
  <c r="IX91" i="6"/>
  <c r="HF91" i="6"/>
  <c r="GT91" i="6"/>
  <c r="IL91" i="6"/>
  <c r="HJ91" i="6"/>
  <c r="HV91" i="6"/>
  <c r="IH91" i="6"/>
  <c r="GL91" i="6"/>
  <c r="FZ91" i="6"/>
  <c r="FN91" i="6"/>
  <c r="FB91" i="6"/>
  <c r="HN91" i="6"/>
  <c r="GP91" i="6"/>
  <c r="GX91" i="6"/>
  <c r="HB91" i="6"/>
  <c r="HZ91" i="6"/>
  <c r="FJ91" i="6"/>
  <c r="FR91" i="6"/>
  <c r="ED91" i="6"/>
  <c r="HR91" i="6"/>
  <c r="GD91" i="6"/>
  <c r="DZ91" i="6"/>
  <c r="FV91" i="6"/>
  <c r="EX91" i="6"/>
  <c r="ET91" i="6"/>
  <c r="EL91" i="6"/>
  <c r="DV91" i="6"/>
  <c r="GH91" i="6"/>
  <c r="EP91" i="6"/>
  <c r="EH91" i="6"/>
  <c r="DR91" i="6"/>
  <c r="CT91" i="6"/>
  <c r="CH91" i="6"/>
  <c r="DJ91" i="6"/>
  <c r="BB91" i="6"/>
  <c r="CD91" i="6"/>
  <c r="FF91" i="6"/>
  <c r="CP91" i="6"/>
  <c r="BZ91" i="6"/>
  <c r="BJ91" i="6"/>
  <c r="AX91" i="6"/>
  <c r="DB91" i="6"/>
  <c r="CL91" i="6"/>
  <c r="BN91" i="6"/>
  <c r="AP91" i="6"/>
  <c r="AD91" i="6"/>
  <c r="DN91" i="6"/>
  <c r="DF91" i="6"/>
  <c r="BR91" i="6"/>
  <c r="CX91" i="6"/>
  <c r="BV91" i="6"/>
  <c r="V91" i="6"/>
  <c r="BF91" i="6"/>
  <c r="AL91" i="6"/>
  <c r="AT91" i="6"/>
  <c r="AH91" i="6"/>
  <c r="N91" i="6"/>
  <c r="J91" i="6"/>
  <c r="Z91" i="6"/>
  <c r="R91" i="6"/>
  <c r="F91" i="6"/>
  <c r="E91" i="6"/>
  <c r="IX5" i="6"/>
  <c r="IT5" i="6"/>
  <c r="IP5" i="6"/>
  <c r="ID5" i="6"/>
  <c r="HZ5" i="6"/>
  <c r="GT5" i="6"/>
  <c r="HJ5" i="6"/>
  <c r="HB5" i="6"/>
  <c r="IH5" i="6"/>
  <c r="HN5" i="6"/>
  <c r="HF5" i="6"/>
  <c r="GX5" i="6"/>
  <c r="FZ5" i="6"/>
  <c r="FN5" i="6"/>
  <c r="FB5" i="6"/>
  <c r="EP5" i="6"/>
  <c r="HR5" i="6"/>
  <c r="GP5" i="6"/>
  <c r="IL5" i="6"/>
  <c r="GL5" i="6"/>
  <c r="EL5" i="6"/>
  <c r="HV5" i="6"/>
  <c r="ED5" i="6"/>
  <c r="EH5" i="6"/>
  <c r="GH5" i="6"/>
  <c r="ET5" i="6"/>
  <c r="FV5" i="6"/>
  <c r="FR5" i="6"/>
  <c r="DR5" i="6"/>
  <c r="DZ5" i="6"/>
  <c r="CX5" i="6"/>
  <c r="FJ5" i="6"/>
  <c r="FF5" i="6"/>
  <c r="CT5" i="6"/>
  <c r="CH5" i="6"/>
  <c r="BV5" i="6"/>
  <c r="GD5" i="6"/>
  <c r="DB5" i="6"/>
  <c r="DF5" i="6"/>
  <c r="AT5" i="6"/>
  <c r="DN5" i="6"/>
  <c r="DJ5" i="6"/>
  <c r="BN5" i="6"/>
  <c r="CD5" i="6"/>
  <c r="BR5" i="6"/>
  <c r="DV5" i="6"/>
  <c r="CP5" i="6"/>
  <c r="BZ5" i="6"/>
  <c r="EX5" i="6"/>
  <c r="J5" i="6"/>
  <c r="CL5" i="6"/>
  <c r="AP5" i="6"/>
  <c r="AD5" i="6"/>
  <c r="BF5" i="6"/>
  <c r="BB5" i="6"/>
  <c r="BJ5" i="6"/>
  <c r="Z5" i="6"/>
  <c r="F5" i="6"/>
  <c r="AX5" i="6"/>
  <c r="V5" i="6"/>
  <c r="N5" i="6"/>
  <c r="R5" i="6"/>
  <c r="AL5" i="6"/>
  <c r="AH5" i="6"/>
  <c r="E5" i="6"/>
  <c r="IX23" i="6"/>
  <c r="IL23" i="6"/>
  <c r="HZ23" i="6"/>
  <c r="HN23" i="6"/>
  <c r="IP23" i="6"/>
  <c r="IH23" i="6"/>
  <c r="HV23" i="6"/>
  <c r="HR23" i="6"/>
  <c r="HJ23" i="6"/>
  <c r="GX23" i="6"/>
  <c r="GP23" i="6"/>
  <c r="GD23" i="6"/>
  <c r="IT23" i="6"/>
  <c r="HF23" i="6"/>
  <c r="GT23" i="6"/>
  <c r="GL23" i="6"/>
  <c r="GH23" i="6"/>
  <c r="FR23" i="6"/>
  <c r="FB23" i="6"/>
  <c r="ET23" i="6"/>
  <c r="DZ23" i="6"/>
  <c r="DN23" i="6"/>
  <c r="FJ23" i="6"/>
  <c r="EP23" i="6"/>
  <c r="FF23" i="6"/>
  <c r="FZ23" i="6"/>
  <c r="ID23" i="6"/>
  <c r="DR23" i="6"/>
  <c r="DJ23" i="6"/>
  <c r="EX23" i="6"/>
  <c r="EL23" i="6"/>
  <c r="HB23" i="6"/>
  <c r="CP23" i="6"/>
  <c r="CD23" i="6"/>
  <c r="BR23" i="6"/>
  <c r="BF23" i="6"/>
  <c r="FV23" i="6"/>
  <c r="ED23" i="6"/>
  <c r="DV23" i="6"/>
  <c r="CT23" i="6"/>
  <c r="BN23" i="6"/>
  <c r="BJ23" i="6"/>
  <c r="BZ23" i="6"/>
  <c r="CL23" i="6"/>
  <c r="EH23" i="6"/>
  <c r="CX23" i="6"/>
  <c r="AL23" i="6"/>
  <c r="Z23" i="6"/>
  <c r="N23" i="6"/>
  <c r="BV23" i="6"/>
  <c r="AX23" i="6"/>
  <c r="DB23" i="6"/>
  <c r="CH23" i="6"/>
  <c r="BB23" i="6"/>
  <c r="FN23" i="6"/>
  <c r="DF23" i="6"/>
  <c r="F23" i="6"/>
  <c r="AH23" i="6"/>
  <c r="V23" i="6"/>
  <c r="J23" i="6"/>
  <c r="AP23" i="6"/>
  <c r="R23" i="6"/>
  <c r="AT23" i="6"/>
  <c r="AD23" i="6"/>
  <c r="E23" i="6"/>
  <c r="OC2" i="6"/>
  <c r="E3" i="6"/>
  <c r="R118" i="17"/>
  <c r="R119" i="17"/>
  <c r="R120" i="17"/>
  <c r="R121" i="17"/>
  <c r="R122" i="17"/>
  <c r="R123" i="17"/>
  <c r="R124" i="17"/>
  <c r="R125" i="17"/>
  <c r="R126" i="17"/>
  <c r="R117" i="17"/>
  <c r="R89" i="17"/>
  <c r="RJ2" i="6"/>
  <c r="RK2" i="6"/>
  <c r="RL2" i="6"/>
  <c r="BW91" i="6" l="1"/>
  <c r="CA91" i="6"/>
  <c r="AQ85" i="6"/>
  <c r="AQ18" i="6"/>
  <c r="CY89" i="6"/>
  <c r="CE89" i="6"/>
  <c r="GA89" i="6"/>
  <c r="EE89" i="6"/>
  <c r="II89" i="6"/>
  <c r="DW91" i="6"/>
  <c r="HC91" i="6"/>
  <c r="GU91" i="6"/>
  <c r="BK18" i="6"/>
  <c r="AQ87" i="6"/>
  <c r="BO87" i="6"/>
  <c r="DW87" i="6"/>
  <c r="O87" i="6"/>
  <c r="BC87" i="6"/>
  <c r="GM87" i="6"/>
  <c r="G14" i="6"/>
  <c r="W90" i="6"/>
  <c r="EM90" i="6"/>
  <c r="BK90" i="6"/>
  <c r="GM90" i="6"/>
  <c r="GI90" i="6"/>
  <c r="HW90" i="6"/>
  <c r="G8" i="6"/>
  <c r="K14" i="6"/>
  <c r="AI90" i="6"/>
  <c r="AM8" i="6"/>
  <c r="S8" i="6"/>
  <c r="CE8" i="6"/>
  <c r="DK8" i="6"/>
  <c r="AY21" i="6"/>
  <c r="AI21" i="6"/>
  <c r="CA21" i="6"/>
  <c r="GA21" i="6"/>
  <c r="FS21" i="6"/>
  <c r="AI14" i="6"/>
  <c r="AU14" i="6"/>
  <c r="G90" i="6"/>
  <c r="AA92" i="6"/>
  <c r="AY92" i="6"/>
  <c r="CU92" i="6"/>
  <c r="K13" i="6"/>
  <c r="W91" i="6"/>
  <c r="BK91" i="6"/>
  <c r="GI91" i="6"/>
  <c r="AE90" i="6"/>
  <c r="DO90" i="6"/>
  <c r="AI8" i="6"/>
  <c r="CA8" i="6"/>
  <c r="EM8" i="6"/>
  <c r="HC8" i="6"/>
  <c r="II8" i="6"/>
  <c r="AU85" i="6"/>
  <c r="FS85" i="6"/>
  <c r="EA85" i="6"/>
  <c r="IU85" i="6"/>
  <c r="DO18" i="6"/>
  <c r="EA87" i="6"/>
  <c r="GI87" i="6"/>
  <c r="AQ90" i="6"/>
  <c r="FG90" i="6"/>
  <c r="CY90" i="6"/>
  <c r="EY90" i="6"/>
  <c r="IE90" i="6"/>
  <c r="DC90" i="6"/>
  <c r="DK90" i="6"/>
  <c r="IU86" i="6"/>
  <c r="AM14" i="6"/>
  <c r="BK5" i="6"/>
  <c r="CE5" i="6"/>
  <c r="FK5" i="6"/>
  <c r="GM5" i="6"/>
  <c r="HC5" i="6"/>
  <c r="HS8" i="6"/>
  <c r="AE26" i="6"/>
  <c r="BW26" i="6"/>
  <c r="CE26" i="6"/>
  <c r="EA26" i="6"/>
  <c r="FK26" i="6"/>
  <c r="IM26" i="6"/>
  <c r="AE24" i="6"/>
  <c r="CI24" i="6"/>
  <c r="O93" i="6"/>
  <c r="GI93" i="6"/>
  <c r="HC93" i="6"/>
  <c r="EA24" i="6"/>
  <c r="AU93" i="6"/>
  <c r="CM93" i="6"/>
  <c r="FG93" i="6"/>
  <c r="IQ93" i="6"/>
  <c r="DS24" i="6"/>
  <c r="GM24" i="6"/>
  <c r="BK93" i="6"/>
  <c r="EY93" i="6"/>
  <c r="II93" i="6"/>
  <c r="DO93" i="6"/>
  <c r="CY24" i="6"/>
  <c r="BG5" i="6"/>
  <c r="AI92" i="6"/>
  <c r="CQ92" i="6"/>
  <c r="AY13" i="6"/>
  <c r="AI87" i="6"/>
  <c r="DK87" i="6"/>
  <c r="BS92" i="6"/>
  <c r="CE92" i="6"/>
  <c r="EM92" i="6"/>
  <c r="GY92" i="6"/>
  <c r="IM92" i="6"/>
  <c r="AU17" i="6"/>
  <c r="AE13" i="6"/>
  <c r="G87" i="6"/>
  <c r="CY87" i="6"/>
  <c r="DO87" i="6"/>
  <c r="GE87" i="6"/>
  <c r="IA87" i="6"/>
  <c r="JK89" i="6"/>
  <c r="JS89" i="6"/>
  <c r="NG89" i="6"/>
  <c r="NS90" i="6"/>
  <c r="ME90" i="6"/>
  <c r="NO90" i="6"/>
  <c r="LW87" i="6"/>
  <c r="JO87" i="6"/>
  <c r="MA87" i="6"/>
  <c r="ME92" i="6"/>
  <c r="LC92" i="6"/>
  <c r="MU92" i="6"/>
  <c r="NG93" i="6"/>
  <c r="KI93" i="6"/>
  <c r="MM93" i="6"/>
  <c r="AA5" i="6"/>
  <c r="BS5" i="6"/>
  <c r="FG5" i="6"/>
  <c r="EM5" i="6"/>
  <c r="II5" i="6"/>
  <c r="AM24" i="6"/>
  <c r="BG24" i="6"/>
  <c r="EI24" i="6"/>
  <c r="HC24" i="6"/>
  <c r="IM24" i="6"/>
  <c r="S93" i="6"/>
  <c r="CQ93" i="6"/>
  <c r="CY93" i="6"/>
  <c r="EQ93" i="6"/>
  <c r="GA93" i="6"/>
  <c r="DC8" i="6"/>
  <c r="BS8" i="6"/>
  <c r="CY8" i="6"/>
  <c r="GY8" i="6"/>
  <c r="IM8" i="6"/>
  <c r="AE92" i="6"/>
  <c r="BC92" i="6"/>
  <c r="DO92" i="6"/>
  <c r="IU92" i="6"/>
  <c r="GU92" i="6"/>
  <c r="BO12" i="6"/>
  <c r="BG12" i="6"/>
  <c r="EE12" i="6"/>
  <c r="FW12" i="6"/>
  <c r="II12" i="6"/>
  <c r="S26" i="6"/>
  <c r="CA26" i="6"/>
  <c r="EE26" i="6"/>
  <c r="GE26" i="6"/>
  <c r="IE26" i="6"/>
  <c r="BG17" i="6"/>
  <c r="BK17" i="6"/>
  <c r="DO17" i="6"/>
  <c r="FW17" i="6"/>
  <c r="HK17" i="6"/>
  <c r="O19" i="6"/>
  <c r="DC19" i="6"/>
  <c r="EE19" i="6"/>
  <c r="FO19" i="6"/>
  <c r="HO19" i="6"/>
  <c r="CE14" i="6"/>
  <c r="DO14" i="6"/>
  <c r="HW14" i="6"/>
  <c r="IM14" i="6"/>
  <c r="S87" i="6"/>
  <c r="DG87" i="6"/>
  <c r="DS87" i="6"/>
  <c r="GU87" i="6"/>
  <c r="IE87" i="6"/>
  <c r="CU20" i="6"/>
  <c r="BC20" i="6"/>
  <c r="EY20" i="6"/>
  <c r="GQ20" i="6"/>
  <c r="II20" i="6"/>
  <c r="BC4" i="6"/>
  <c r="EA4" i="6"/>
  <c r="BO4" i="6"/>
  <c r="DS4" i="6"/>
  <c r="HG4" i="6"/>
  <c r="CQ90" i="6"/>
  <c r="BW90" i="6"/>
  <c r="EQ90" i="6"/>
  <c r="HG90" i="6"/>
  <c r="II90" i="6"/>
  <c r="KE14" i="6"/>
  <c r="KU14" i="6"/>
  <c r="JG4" i="6"/>
  <c r="LC4" i="6"/>
  <c r="MY4" i="6"/>
  <c r="JO90" i="6"/>
  <c r="JC90" i="6"/>
  <c r="KQ87" i="6"/>
  <c r="KA87" i="6"/>
  <c r="MY87" i="6"/>
  <c r="KY92" i="6"/>
  <c r="NC92" i="6"/>
  <c r="NS92" i="6"/>
  <c r="KY93" i="6"/>
  <c r="NW93" i="6"/>
  <c r="NK93" i="6"/>
  <c r="BS24" i="6"/>
  <c r="DK24" i="6"/>
  <c r="EU24" i="6"/>
  <c r="AA93" i="6"/>
  <c r="CE93" i="6"/>
  <c r="AQ92" i="6"/>
  <c r="CY92" i="6"/>
  <c r="EA92" i="6"/>
  <c r="HC92" i="6"/>
  <c r="HG92" i="6"/>
  <c r="AY12" i="6"/>
  <c r="BS12" i="6"/>
  <c r="EM12" i="6"/>
  <c r="GA12" i="6"/>
  <c r="HO12" i="6"/>
  <c r="W26" i="6"/>
  <c r="DW26" i="6"/>
  <c r="DK26" i="6"/>
  <c r="GM26" i="6"/>
  <c r="IQ26" i="6"/>
  <c r="CQ17" i="6"/>
  <c r="CY17" i="6"/>
  <c r="EU17" i="6"/>
  <c r="EY17" i="6"/>
  <c r="HG17" i="6"/>
  <c r="BK13" i="6"/>
  <c r="BW13" i="6"/>
  <c r="CE19" i="6"/>
  <c r="EA19" i="6"/>
  <c r="FC19" i="6"/>
  <c r="IE19" i="6"/>
  <c r="GA19" i="6"/>
  <c r="AE87" i="6"/>
  <c r="BS87" i="6"/>
  <c r="FG87" i="6"/>
  <c r="DG20" i="6"/>
  <c r="BO20" i="6"/>
  <c r="EU20" i="6"/>
  <c r="BG4" i="6"/>
  <c r="DO4" i="6"/>
  <c r="CE90" i="6"/>
  <c r="W92" i="6"/>
  <c r="W13" i="6"/>
  <c r="G92" i="6"/>
  <c r="DK92" i="6"/>
  <c r="G13" i="6"/>
  <c r="FG92" i="6"/>
  <c r="AA13" i="6"/>
  <c r="AE93" i="6"/>
  <c r="BG93" i="6"/>
  <c r="DG93" i="6"/>
  <c r="CU85" i="6"/>
  <c r="CA85" i="6"/>
  <c r="EI85" i="6"/>
  <c r="DO85" i="6"/>
  <c r="IQ85" i="6"/>
  <c r="AM92" i="6"/>
  <c r="CA92" i="6"/>
  <c r="DG92" i="6"/>
  <c r="EE92" i="6"/>
  <c r="GA92" i="6"/>
  <c r="AQ26" i="6"/>
  <c r="G17" i="6"/>
  <c r="O13" i="6"/>
  <c r="AU87" i="6"/>
  <c r="AM87" i="6"/>
  <c r="FC87" i="6"/>
  <c r="EU87" i="6"/>
  <c r="FW87" i="6"/>
  <c r="IY87" i="6"/>
  <c r="K20" i="6"/>
  <c r="S20" i="6"/>
  <c r="G4" i="6"/>
  <c r="CM90" i="6"/>
  <c r="FS90" i="6"/>
  <c r="HS90" i="6"/>
  <c r="S92" i="6"/>
  <c r="BG92" i="6"/>
  <c r="GI92" i="6"/>
  <c r="FS92" i="6"/>
  <c r="GM92" i="6"/>
  <c r="S17" i="6"/>
  <c r="CE17" i="6"/>
  <c r="CU17" i="6"/>
  <c r="EA17" i="6"/>
  <c r="FC17" i="6"/>
  <c r="IY17" i="6"/>
  <c r="S13" i="6"/>
  <c r="AU4" i="6"/>
  <c r="O92" i="6"/>
  <c r="DW92" i="6"/>
  <c r="AY17" i="6"/>
  <c r="AQ13" i="6"/>
  <c r="W87" i="6"/>
  <c r="BW87" i="6"/>
  <c r="AI4" i="6"/>
  <c r="GA90" i="6"/>
  <c r="IA91" i="6"/>
  <c r="IM91" i="6"/>
  <c r="EM93" i="6"/>
  <c r="GQ93" i="6"/>
  <c r="HW93" i="6"/>
  <c r="AI10" i="6"/>
  <c r="BW10" i="6"/>
  <c r="DS10" i="6"/>
  <c r="HC10" i="6"/>
  <c r="HK10" i="6"/>
  <c r="G89" i="6"/>
  <c r="AY89" i="6"/>
  <c r="CI89" i="6"/>
  <c r="GU89" i="6"/>
  <c r="HG89" i="6"/>
  <c r="JO89" i="6"/>
  <c r="NS89" i="6"/>
  <c r="LG89" i="6"/>
  <c r="MY90" i="6"/>
  <c r="JW90" i="6"/>
  <c r="NG90" i="6"/>
  <c r="LO87" i="6"/>
  <c r="MU87" i="6"/>
  <c r="KA92" i="6"/>
  <c r="KU92" i="6"/>
  <c r="NK92" i="6"/>
  <c r="LK93" i="6"/>
  <c r="MI93" i="6"/>
  <c r="HC23" i="6"/>
  <c r="CI3" i="6"/>
  <c r="DW3" i="6"/>
  <c r="AE3" i="6"/>
  <c r="AI3" i="6"/>
  <c r="AY3" i="6"/>
  <c r="G3" i="6"/>
  <c r="AQ3" i="6"/>
  <c r="IE3" i="6"/>
  <c r="AY10" i="6"/>
  <c r="CY10" i="6"/>
  <c r="EY10" i="6"/>
  <c r="AA89" i="6"/>
  <c r="DC89" i="6"/>
  <c r="CU89" i="6"/>
  <c r="FC89" i="6"/>
  <c r="GQ89" i="6"/>
  <c r="EE88" i="6"/>
  <c r="GM88" i="6"/>
  <c r="EY88" i="6"/>
  <c r="KM89" i="6"/>
  <c r="NO89" i="6"/>
  <c r="ME89" i="6"/>
  <c r="JC85" i="6"/>
  <c r="LS85" i="6"/>
  <c r="NC85" i="6"/>
  <c r="JG90" i="6"/>
  <c r="KI90" i="6"/>
  <c r="MM90" i="6"/>
  <c r="MM87" i="6"/>
  <c r="JW87" i="6"/>
  <c r="MY91" i="6"/>
  <c r="MA91" i="6"/>
  <c r="MM91" i="6"/>
  <c r="JS92" i="6"/>
  <c r="NG92" i="6"/>
  <c r="MQ92" i="6"/>
  <c r="JS93" i="6"/>
  <c r="JK93" i="6"/>
  <c r="CM23" i="6"/>
  <c r="HS23" i="6"/>
  <c r="CY91" i="6"/>
  <c r="GY91" i="6"/>
  <c r="AQ93" i="6"/>
  <c r="W93" i="6"/>
  <c r="BO93" i="6"/>
  <c r="GU93" i="6"/>
  <c r="HO93" i="6"/>
  <c r="IU93" i="6"/>
  <c r="DS85" i="6"/>
  <c r="DC92" i="6"/>
  <c r="FK92" i="6"/>
  <c r="II92" i="6"/>
  <c r="DS17" i="6"/>
  <c r="DC17" i="6"/>
  <c r="HS17" i="6"/>
  <c r="FO17" i="6"/>
  <c r="BC89" i="6"/>
  <c r="CA89" i="6"/>
  <c r="EI89" i="6"/>
  <c r="HW89" i="6"/>
  <c r="GY89" i="6"/>
  <c r="CE87" i="6"/>
  <c r="EM87" i="6"/>
  <c r="HG87" i="6"/>
  <c r="FK90" i="6"/>
  <c r="IQ90" i="6"/>
  <c r="JK90" i="6"/>
  <c r="MA90" i="6"/>
  <c r="NK90" i="6"/>
  <c r="KM87" i="6"/>
  <c r="KE87" i="6"/>
  <c r="LK92" i="6"/>
  <c r="JC92" i="6"/>
  <c r="NO92" i="6"/>
  <c r="JO93" i="6"/>
  <c r="KQ93" i="6"/>
  <c r="GM89" i="6"/>
  <c r="DG23" i="6"/>
  <c r="EU23" i="6"/>
  <c r="AM93" i="6"/>
  <c r="AI93" i="6"/>
  <c r="CA93" i="6"/>
  <c r="DS93" i="6"/>
  <c r="HG93" i="6"/>
  <c r="GE92" i="6"/>
  <c r="HK92" i="6"/>
  <c r="HW92" i="6"/>
  <c r="CQ87" i="6"/>
  <c r="IY24" i="6"/>
  <c r="FO93" i="6"/>
  <c r="FC93" i="6"/>
  <c r="GM93" i="6"/>
  <c r="IY8" i="6"/>
  <c r="IU21" i="6"/>
  <c r="CQ14" i="6"/>
  <c r="EA14" i="6"/>
  <c r="GM14" i="6"/>
  <c r="IY14" i="6"/>
  <c r="HW87" i="6"/>
  <c r="HS87" i="6"/>
  <c r="GM20" i="6"/>
  <c r="IU20" i="6"/>
  <c r="CA4" i="6"/>
  <c r="EE4" i="6"/>
  <c r="HS4" i="6"/>
  <c r="CI90" i="6"/>
  <c r="EU90" i="6"/>
  <c r="GY90" i="6"/>
  <c r="IU90" i="6"/>
  <c r="MA14" i="6"/>
  <c r="MQ14" i="6"/>
  <c r="JK4" i="6"/>
  <c r="LG4" i="6"/>
  <c r="NC4" i="6"/>
  <c r="LW90" i="6"/>
  <c r="KQ90" i="6"/>
  <c r="JC87" i="6"/>
  <c r="LG87" i="6"/>
  <c r="NW87" i="6"/>
  <c r="JO92" i="6"/>
  <c r="JG92" i="6"/>
  <c r="MA93" i="6"/>
  <c r="DG89" i="6"/>
  <c r="DK5" i="6"/>
  <c r="EA5" i="6"/>
  <c r="GQ5" i="6"/>
  <c r="GU5" i="6"/>
  <c r="K93" i="6"/>
  <c r="EA93" i="6"/>
  <c r="EU93" i="6"/>
  <c r="IM93" i="6"/>
  <c r="HS93" i="6"/>
  <c r="CM92" i="6"/>
  <c r="BW92" i="6"/>
  <c r="EY92" i="6"/>
  <c r="HO92" i="6"/>
  <c r="HS92" i="6"/>
  <c r="BG13" i="6"/>
  <c r="AE4" i="6"/>
  <c r="DK93" i="6"/>
  <c r="BS93" i="6"/>
  <c r="EE93" i="6"/>
  <c r="DW93" i="6"/>
  <c r="GY93" i="6"/>
  <c r="CI92" i="6"/>
  <c r="FW92" i="6"/>
  <c r="EQ92" i="6"/>
  <c r="IE92" i="6"/>
  <c r="CA13" i="6"/>
  <c r="EQ87" i="6"/>
  <c r="IQ87" i="6"/>
  <c r="AY93" i="6"/>
  <c r="FC92" i="6"/>
  <c r="IQ92" i="6"/>
  <c r="DK86" i="6"/>
  <c r="CQ86" i="6"/>
  <c r="FW86" i="6"/>
  <c r="GM86" i="6"/>
  <c r="IY86" i="6"/>
  <c r="AQ88" i="6"/>
  <c r="CU88" i="6"/>
  <c r="DG88" i="6"/>
  <c r="IQ88" i="6"/>
  <c r="IE88" i="6"/>
  <c r="KY86" i="6"/>
  <c r="KI86" i="6"/>
  <c r="NK85" i="6"/>
  <c r="LG85" i="6"/>
  <c r="ME85" i="6"/>
  <c r="KE88" i="6"/>
  <c r="KM88" i="6"/>
  <c r="MM88" i="6"/>
  <c r="JO10" i="6"/>
  <c r="KM10" i="6"/>
  <c r="MQ10" i="6"/>
  <c r="ME91" i="6"/>
  <c r="KI91" i="6"/>
  <c r="LO91" i="6"/>
  <c r="HW10" i="6"/>
  <c r="EE85" i="6"/>
  <c r="II85" i="6"/>
  <c r="O10" i="6"/>
  <c r="CQ10" i="6"/>
  <c r="BC10" i="6"/>
  <c r="DK10" i="6"/>
  <c r="EU10" i="6"/>
  <c r="II10" i="6"/>
  <c r="BO86" i="6"/>
  <c r="DG86" i="6"/>
  <c r="DS86" i="6"/>
  <c r="GI86" i="6"/>
  <c r="FG86" i="6"/>
  <c r="IE86" i="6"/>
  <c r="AU88" i="6"/>
  <c r="BK88" i="6"/>
  <c r="BG88" i="6"/>
  <c r="DW88" i="6"/>
  <c r="FK88" i="6"/>
  <c r="IA88" i="6"/>
  <c r="MM86" i="6"/>
  <c r="MU86" i="6"/>
  <c r="LW89" i="6"/>
  <c r="KA89" i="6"/>
  <c r="NC89" i="6"/>
  <c r="KE85" i="6"/>
  <c r="NO85" i="6"/>
  <c r="JG88" i="6"/>
  <c r="JW88" i="6"/>
  <c r="MI10" i="6"/>
  <c r="JG10" i="6"/>
  <c r="LW10" i="6"/>
  <c r="JK91" i="6"/>
  <c r="NW91" i="6"/>
  <c r="NK91" i="6"/>
  <c r="BS91" i="6"/>
  <c r="FG91" i="6"/>
  <c r="EU91" i="6"/>
  <c r="GQ91" i="6"/>
  <c r="IY91" i="6"/>
  <c r="BK85" i="6"/>
  <c r="CI85" i="6"/>
  <c r="DC85" i="6"/>
  <c r="EY85" i="6"/>
  <c r="GA85" i="6"/>
  <c r="HO85" i="6"/>
  <c r="AM10" i="6"/>
  <c r="BS10" i="6"/>
  <c r="BO10" i="6"/>
  <c r="DW10" i="6"/>
  <c r="FG10" i="6"/>
  <c r="IU10" i="6"/>
  <c r="HS86" i="6"/>
  <c r="DG91" i="6"/>
  <c r="GQ10" i="6"/>
  <c r="FC86" i="6"/>
  <c r="HO88" i="6"/>
  <c r="KQ88" i="6"/>
  <c r="NK88" i="6"/>
  <c r="HG91" i="6"/>
  <c r="FW85" i="6"/>
  <c r="S91" i="6"/>
  <c r="CE91" i="6"/>
  <c r="IE91" i="6"/>
  <c r="G85" i="6"/>
  <c r="DW85" i="6"/>
  <c r="GU85" i="6"/>
  <c r="CE10" i="6"/>
  <c r="EI10" i="6"/>
  <c r="IY10" i="6"/>
  <c r="AE86" i="6"/>
  <c r="BK86" i="6"/>
  <c r="GE86" i="6"/>
  <c r="AE88" i="6"/>
  <c r="AM88" i="6"/>
  <c r="GI88" i="6"/>
  <c r="KA85" i="6"/>
  <c r="JS91" i="6"/>
  <c r="DC23" i="6"/>
  <c r="DS23" i="6"/>
  <c r="DO91" i="6"/>
  <c r="FC91" i="6"/>
  <c r="O85" i="6"/>
  <c r="FK85" i="6"/>
  <c r="CU10" i="6"/>
  <c r="FK10" i="6"/>
  <c r="BC18" i="6"/>
  <c r="KQ86" i="6"/>
  <c r="NS86" i="6"/>
  <c r="MA86" i="6"/>
  <c r="LK89" i="6"/>
  <c r="KU89" i="6"/>
  <c r="LO89" i="6"/>
  <c r="NG85" i="6"/>
  <c r="KY85" i="6"/>
  <c r="KA88" i="6"/>
  <c r="NW88" i="6"/>
  <c r="KI10" i="6"/>
  <c r="NG10" i="6"/>
  <c r="NS91" i="6"/>
  <c r="NC91" i="6"/>
  <c r="NO91" i="6"/>
  <c r="IE23" i="6"/>
  <c r="EA91" i="6"/>
  <c r="AA85" i="6"/>
  <c r="IY85" i="6"/>
  <c r="W15" i="6"/>
  <c r="EA15" i="6"/>
  <c r="HG15" i="6"/>
  <c r="AU10" i="6"/>
  <c r="DG10" i="6"/>
  <c r="EA10" i="6"/>
  <c r="GI10" i="6"/>
  <c r="IM10" i="6"/>
  <c r="BG18" i="6"/>
  <c r="EI18" i="6"/>
  <c r="EE18" i="6"/>
  <c r="FC18" i="6"/>
  <c r="IY18" i="6"/>
  <c r="AQ86" i="6"/>
  <c r="AI86" i="6"/>
  <c r="CI86" i="6"/>
  <c r="EA86" i="6"/>
  <c r="GY86" i="6"/>
  <c r="W89" i="6"/>
  <c r="BO89" i="6"/>
  <c r="EM89" i="6"/>
  <c r="GE89" i="6"/>
  <c r="FS89" i="6"/>
  <c r="IM89" i="6"/>
  <c r="K88" i="6"/>
  <c r="BW88" i="6"/>
  <c r="DO88" i="6"/>
  <c r="EM88" i="6"/>
  <c r="GY88" i="6"/>
  <c r="AE22" i="6"/>
  <c r="AI22" i="6"/>
  <c r="BC22" i="6"/>
  <c r="DO22" i="6"/>
  <c r="EU22" i="6"/>
  <c r="HW22" i="6"/>
  <c r="JC86" i="6"/>
  <c r="KA86" i="6"/>
  <c r="MY86" i="6"/>
  <c r="KE89" i="6"/>
  <c r="MU89" i="6"/>
  <c r="MM89" i="6"/>
  <c r="KU85" i="6"/>
  <c r="LK85" i="6"/>
  <c r="LW85" i="6"/>
  <c r="JC88" i="6"/>
  <c r="LS88" i="6"/>
  <c r="KI88" i="6"/>
  <c r="JS10" i="6"/>
  <c r="JK10" i="6"/>
  <c r="JO91" i="6"/>
  <c r="JC91" i="6"/>
  <c r="KU93" i="6"/>
  <c r="LS93" i="6"/>
  <c r="FO88" i="6"/>
  <c r="JO86" i="6"/>
  <c r="MA88" i="6"/>
  <c r="AE23" i="6"/>
  <c r="BC91" i="6"/>
  <c r="S85" i="6"/>
  <c r="DS18" i="6"/>
  <c r="AY23" i="6"/>
  <c r="DK91" i="6"/>
  <c r="AE85" i="6"/>
  <c r="GQ15" i="6"/>
  <c r="FG23" i="6"/>
  <c r="AI91" i="6"/>
  <c r="BO91" i="6"/>
  <c r="CU91" i="6"/>
  <c r="HS91" i="6"/>
  <c r="GM91" i="6"/>
  <c r="K8" i="6"/>
  <c r="AQ8" i="6"/>
  <c r="DG8" i="6"/>
  <c r="EI8" i="6"/>
  <c r="HG8" i="6"/>
  <c r="BO85" i="6"/>
  <c r="BC85" i="6"/>
  <c r="CE85" i="6"/>
  <c r="FG85" i="6"/>
  <c r="GY85" i="6"/>
  <c r="G21" i="6"/>
  <c r="BG21" i="6"/>
  <c r="CY21" i="6"/>
  <c r="EM21" i="6"/>
  <c r="GQ21" i="6"/>
  <c r="AQ10" i="6"/>
  <c r="DO10" i="6"/>
  <c r="EE10" i="6"/>
  <c r="EQ10" i="6"/>
  <c r="GY10" i="6"/>
  <c r="CY86" i="6"/>
  <c r="KU86" i="6"/>
  <c r="IA85" i="6"/>
  <c r="CA10" i="6"/>
  <c r="CA86" i="6"/>
  <c r="CE88" i="6"/>
  <c r="LC86" i="6"/>
  <c r="NS10" i="6"/>
  <c r="GM23" i="6"/>
  <c r="AA91" i="6"/>
  <c r="HK85" i="6"/>
  <c r="GE10" i="6"/>
  <c r="DO86" i="6"/>
  <c r="BC88" i="6"/>
  <c r="DW23" i="6"/>
  <c r="IU91" i="6"/>
  <c r="BO15" i="6"/>
  <c r="DS91" i="6"/>
  <c r="K85" i="6"/>
  <c r="CY85" i="6"/>
  <c r="CQ85" i="6"/>
  <c r="FO85" i="6"/>
  <c r="GE85" i="6"/>
  <c r="AE10" i="6"/>
  <c r="BG10" i="6"/>
  <c r="EM10" i="6"/>
  <c r="FC10" i="6"/>
  <c r="HS10" i="6"/>
  <c r="HG86" i="6"/>
  <c r="EY91" i="6"/>
  <c r="FC85" i="6"/>
  <c r="AA10" i="6"/>
  <c r="FS10" i="6"/>
  <c r="DC86" i="6"/>
  <c r="IY88" i="6"/>
  <c r="W86" i="6"/>
  <c r="IU89" i="6"/>
  <c r="EA88" i="6"/>
  <c r="IA23" i="6"/>
  <c r="K91" i="6"/>
  <c r="BG85" i="6"/>
  <c r="O23" i="6"/>
  <c r="IY23" i="6"/>
  <c r="AU91" i="6"/>
  <c r="II91" i="6"/>
  <c r="AA8" i="6"/>
  <c r="AM23" i="6"/>
  <c r="GQ23" i="6"/>
  <c r="AM91" i="6"/>
  <c r="FS91" i="6"/>
  <c r="EI93" i="6"/>
  <c r="W85" i="6"/>
  <c r="DG85" i="6"/>
  <c r="GI85" i="6"/>
  <c r="HS85" i="6"/>
  <c r="HW85" i="6"/>
  <c r="EQ86" i="6"/>
  <c r="EU88" i="6"/>
  <c r="LO86" i="6"/>
  <c r="KY88" i="6"/>
  <c r="LC10" i="6"/>
  <c r="ME10" i="6"/>
  <c r="NO10" i="6"/>
  <c r="CQ91" i="6"/>
  <c r="EM91" i="6"/>
  <c r="EM85" i="6"/>
  <c r="HO91" i="6"/>
  <c r="BW85" i="6"/>
  <c r="JW86" i="6"/>
  <c r="MI85" i="6"/>
  <c r="JO88" i="6"/>
  <c r="KE10" i="6"/>
  <c r="LG10" i="6"/>
  <c r="LC91" i="6"/>
  <c r="MQ91" i="6"/>
  <c r="CU23" i="6"/>
  <c r="HO23" i="6"/>
  <c r="FW91" i="6"/>
  <c r="IQ91" i="6"/>
  <c r="GM85" i="6"/>
  <c r="IM85" i="6"/>
  <c r="CM10" i="6"/>
  <c r="IQ10" i="6"/>
  <c r="W18" i="6"/>
  <c r="DC18" i="6"/>
  <c r="EQ18" i="6"/>
  <c r="IQ18" i="6"/>
  <c r="AY86" i="6"/>
  <c r="BW86" i="6"/>
  <c r="GQ86" i="6"/>
  <c r="EA89" i="6"/>
  <c r="FK89" i="6"/>
  <c r="AY88" i="6"/>
  <c r="CQ88" i="6"/>
  <c r="HG88" i="6"/>
  <c r="IU88" i="6"/>
  <c r="AU23" i="6"/>
  <c r="GU23" i="6"/>
  <c r="AE91" i="6"/>
  <c r="FO91" i="6"/>
  <c r="HG85" i="6"/>
  <c r="IE85" i="6"/>
  <c r="CY15" i="6"/>
  <c r="G18" i="6"/>
  <c r="AQ23" i="6"/>
  <c r="FW23" i="6"/>
  <c r="IU23" i="6"/>
  <c r="K23" i="6"/>
  <c r="CM91" i="6"/>
  <c r="EE91" i="6"/>
  <c r="W23" i="6"/>
  <c r="BS23" i="6"/>
  <c r="FK23" i="6"/>
  <c r="DC91" i="6"/>
  <c r="EI91" i="6"/>
  <c r="HW91" i="6"/>
  <c r="BW93" i="6"/>
  <c r="GE93" i="6"/>
  <c r="IY93" i="6"/>
  <c r="BK10" i="6"/>
  <c r="O17" i="6"/>
  <c r="S86" i="6"/>
  <c r="CM86" i="6"/>
  <c r="EI86" i="6"/>
  <c r="EU86" i="6"/>
  <c r="FS86" i="6"/>
  <c r="IQ86" i="6"/>
  <c r="BG89" i="6"/>
  <c r="CQ89" i="6"/>
  <c r="FO89" i="6"/>
  <c r="DS89" i="6"/>
  <c r="HO89" i="6"/>
  <c r="GA87" i="6"/>
  <c r="II87" i="6"/>
  <c r="S88" i="6"/>
  <c r="AA88" i="6"/>
  <c r="BS88" i="6"/>
  <c r="EQ88" i="6"/>
  <c r="FW88" i="6"/>
  <c r="IM88" i="6"/>
  <c r="DW90" i="6"/>
  <c r="AY90" i="6"/>
  <c r="GE90" i="6"/>
  <c r="FW90" i="6"/>
  <c r="HK90" i="6"/>
  <c r="LK86" i="6"/>
  <c r="KE86" i="6"/>
  <c r="MQ89" i="6"/>
  <c r="LS89" i="6"/>
  <c r="MI89" i="6"/>
  <c r="KI85" i="6"/>
  <c r="JS85" i="6"/>
  <c r="KE90" i="6"/>
  <c r="NW90" i="6"/>
  <c r="MQ90" i="6"/>
  <c r="NS87" i="6"/>
  <c r="KY87" i="6"/>
  <c r="LC87" i="6"/>
  <c r="LC88" i="6"/>
  <c r="LO88" i="6"/>
  <c r="LK10" i="6"/>
  <c r="KU10" i="6"/>
  <c r="MU10" i="6"/>
  <c r="KA91" i="6"/>
  <c r="KQ91" i="6"/>
  <c r="LS91" i="6"/>
  <c r="MY92" i="6"/>
  <c r="LG92" i="6"/>
  <c r="LW92" i="6"/>
  <c r="KM93" i="6"/>
  <c r="LO93" i="6"/>
  <c r="S23" i="6"/>
  <c r="BW23" i="6"/>
  <c r="EE23" i="6"/>
  <c r="GA23" i="6"/>
  <c r="HG23" i="6"/>
  <c r="IM23" i="6"/>
  <c r="O91" i="6"/>
  <c r="AQ91" i="6"/>
  <c r="CI91" i="6"/>
  <c r="GE91" i="6"/>
  <c r="GA91" i="6"/>
  <c r="BC93" i="6"/>
  <c r="CU93" i="6"/>
  <c r="FS93" i="6"/>
  <c r="FK93" i="6"/>
  <c r="IA93" i="6"/>
  <c r="AY85" i="6"/>
  <c r="AM85" i="6"/>
  <c r="BS85" i="6"/>
  <c r="EQ85" i="6"/>
  <c r="GQ85" i="6"/>
  <c r="BO92" i="6"/>
  <c r="BK92" i="6"/>
  <c r="EU92" i="6"/>
  <c r="GQ92" i="6"/>
  <c r="IA92" i="6"/>
  <c r="S10" i="6"/>
  <c r="DC10" i="6"/>
  <c r="GA10" i="6"/>
  <c r="GU10" i="6"/>
  <c r="GM10" i="6"/>
  <c r="K86" i="6"/>
  <c r="DW86" i="6"/>
  <c r="CU86" i="6"/>
  <c r="EM86" i="6"/>
  <c r="HW86" i="6"/>
  <c r="AU89" i="6"/>
  <c r="BS89" i="6"/>
  <c r="DO89" i="6"/>
  <c r="EQ89" i="6"/>
  <c r="HK89" i="6"/>
  <c r="HS89" i="6"/>
  <c r="AY87" i="6"/>
  <c r="CM87" i="6"/>
  <c r="FO87" i="6"/>
  <c r="GY87" i="6"/>
  <c r="HO87" i="6"/>
  <c r="O88" i="6"/>
  <c r="CY88" i="6"/>
  <c r="DS88" i="6"/>
  <c r="GA88" i="6"/>
  <c r="HW88" i="6"/>
  <c r="K90" i="6"/>
  <c r="EA90" i="6"/>
  <c r="CU90" i="6"/>
  <c r="GU90" i="6"/>
  <c r="IA90" i="6"/>
  <c r="IY90" i="6"/>
  <c r="MQ86" i="6"/>
  <c r="LG86" i="6"/>
  <c r="NW86" i="6"/>
  <c r="LC89" i="6"/>
  <c r="JW89" i="6"/>
  <c r="NK89" i="6"/>
  <c r="JG85" i="6"/>
  <c r="JK85" i="6"/>
  <c r="MU85" i="6"/>
  <c r="JS90" i="6"/>
  <c r="LC90" i="6"/>
  <c r="JK87" i="6"/>
  <c r="LS87" i="6"/>
  <c r="ME87" i="6"/>
  <c r="LW88" i="6"/>
  <c r="NO88" i="6"/>
  <c r="LG88" i="6"/>
  <c r="NC10" i="6"/>
  <c r="KQ10" i="6"/>
  <c r="LW91" i="6"/>
  <c r="JG91" i="6"/>
  <c r="KM92" i="6"/>
  <c r="KE92" i="6"/>
  <c r="KA93" i="6"/>
  <c r="JC93" i="6"/>
  <c r="MQ93" i="6"/>
  <c r="W28" i="6"/>
  <c r="O28" i="6"/>
  <c r="CA28" i="6"/>
  <c r="DS28" i="6"/>
  <c r="GQ28" i="6"/>
  <c r="AM17" i="6"/>
  <c r="CM17" i="6"/>
  <c r="DK17" i="6"/>
  <c r="GM17" i="6"/>
  <c r="IM17" i="6"/>
  <c r="AI18" i="6"/>
  <c r="CM18" i="6"/>
  <c r="CY18" i="6"/>
  <c r="O86" i="6"/>
  <c r="AU86" i="6"/>
  <c r="EE86" i="6"/>
  <c r="GA86" i="6"/>
  <c r="II86" i="6"/>
  <c r="K89" i="6"/>
  <c r="CM89" i="6"/>
  <c r="FG89" i="6"/>
  <c r="EY89" i="6"/>
  <c r="IA89" i="6"/>
  <c r="IE89" i="6"/>
  <c r="AQ14" i="6"/>
  <c r="BK87" i="6"/>
  <c r="DC87" i="6"/>
  <c r="FS87" i="6"/>
  <c r="IU87" i="6"/>
  <c r="GQ87" i="6"/>
  <c r="W88" i="6"/>
  <c r="BO88" i="6"/>
  <c r="FG88" i="6"/>
  <c r="GE88" i="6"/>
  <c r="HS88" i="6"/>
  <c r="AU90" i="6"/>
  <c r="O90" i="6"/>
  <c r="EI90" i="6"/>
  <c r="FC90" i="6"/>
  <c r="GQ90" i="6"/>
  <c r="NK86" i="6"/>
  <c r="LS86" i="6"/>
  <c r="ME86" i="6"/>
  <c r="KY89" i="6"/>
  <c r="MA89" i="6"/>
  <c r="JW85" i="6"/>
  <c r="KM85" i="6"/>
  <c r="NS85" i="6"/>
  <c r="KU90" i="6"/>
  <c r="NC90" i="6"/>
  <c r="LK87" i="6"/>
  <c r="NO87" i="6"/>
  <c r="NC87" i="6"/>
  <c r="MQ88" i="6"/>
  <c r="MY88" i="6"/>
  <c r="ME88" i="6"/>
  <c r="MY10" i="6"/>
  <c r="LO10" i="6"/>
  <c r="LG91" i="6"/>
  <c r="KM91" i="6"/>
  <c r="JW92" i="6"/>
  <c r="MI92" i="6"/>
  <c r="ME93" i="6"/>
  <c r="LC93" i="6"/>
  <c r="NO93" i="6"/>
  <c r="AA86" i="6"/>
  <c r="BG86" i="6"/>
  <c r="FO86" i="6"/>
  <c r="GU86" i="6"/>
  <c r="HO86" i="6"/>
  <c r="O89" i="6"/>
  <c r="S89" i="6"/>
  <c r="DK89" i="6"/>
  <c r="FW89" i="6"/>
  <c r="HC89" i="6"/>
  <c r="IQ89" i="6"/>
  <c r="HC87" i="6"/>
  <c r="AI88" i="6"/>
  <c r="CM88" i="6"/>
  <c r="DK88" i="6"/>
  <c r="GU88" i="6"/>
  <c r="GQ88" i="6"/>
  <c r="BG90" i="6"/>
  <c r="AA90" i="6"/>
  <c r="FO90" i="6"/>
  <c r="DG90" i="6"/>
  <c r="HC90" i="6"/>
  <c r="JG86" i="6"/>
  <c r="NO86" i="6"/>
  <c r="NC86" i="6"/>
  <c r="JG89" i="6"/>
  <c r="NW89" i="6"/>
  <c r="KQ85" i="6"/>
  <c r="LO85" i="6"/>
  <c r="MA85" i="6"/>
  <c r="KY90" i="6"/>
  <c r="LG90" i="6"/>
  <c r="KM90" i="6"/>
  <c r="MQ87" i="6"/>
  <c r="JS87" i="6"/>
  <c r="MI87" i="6"/>
  <c r="JK88" i="6"/>
  <c r="JS88" i="6"/>
  <c r="NC88" i="6"/>
  <c r="JW10" i="6"/>
  <c r="KY10" i="6"/>
  <c r="MM10" i="6"/>
  <c r="MU91" i="6"/>
  <c r="LK91" i="6"/>
  <c r="KI92" i="6"/>
  <c r="KQ92" i="6"/>
  <c r="LG93" i="6"/>
  <c r="NC93" i="6"/>
  <c r="LW93" i="6"/>
  <c r="FO10" i="6"/>
  <c r="HO10" i="6"/>
  <c r="AA17" i="6"/>
  <c r="AE17" i="6"/>
  <c r="GY17" i="6"/>
  <c r="GI17" i="6"/>
  <c r="HC17" i="6"/>
  <c r="IE17" i="6"/>
  <c r="S18" i="6"/>
  <c r="CA18" i="6"/>
  <c r="FK18" i="6"/>
  <c r="AM86" i="6"/>
  <c r="BS86" i="6"/>
  <c r="FK86" i="6"/>
  <c r="HK86" i="6"/>
  <c r="IA86" i="6"/>
  <c r="AM89" i="6"/>
  <c r="AE89" i="6"/>
  <c r="BK89" i="6"/>
  <c r="EU89" i="6"/>
  <c r="IY89" i="6"/>
  <c r="AE14" i="6"/>
  <c r="BG87" i="6"/>
  <c r="CI87" i="6"/>
  <c r="CA87" i="6"/>
  <c r="EE87" i="6"/>
  <c r="EY87" i="6"/>
  <c r="HK87" i="6"/>
  <c r="DC88" i="6"/>
  <c r="EI88" i="6"/>
  <c r="II88" i="6"/>
  <c r="HC88" i="6"/>
  <c r="BS90" i="6"/>
  <c r="AM90" i="6"/>
  <c r="BO90" i="6"/>
  <c r="DS90" i="6"/>
  <c r="HO90" i="6"/>
  <c r="JK86" i="6"/>
  <c r="JS86" i="6"/>
  <c r="MI86" i="6"/>
  <c r="MY89" i="6"/>
  <c r="JC89" i="6"/>
  <c r="LC85" i="6"/>
  <c r="MM85" i="6"/>
  <c r="MY85" i="6"/>
  <c r="KA90" i="6"/>
  <c r="MU90" i="6"/>
  <c r="LK90" i="6"/>
  <c r="NK87" i="6"/>
  <c r="KI87" i="6"/>
  <c r="NG87" i="6"/>
  <c r="LK88" i="6"/>
  <c r="KU88" i="6"/>
  <c r="MI88" i="6"/>
  <c r="NW10" i="6"/>
  <c r="JC10" i="6"/>
  <c r="NK10" i="6"/>
  <c r="KY91" i="6"/>
  <c r="KU91" i="6"/>
  <c r="MI91" i="6"/>
  <c r="LS92" i="6"/>
  <c r="MA92" i="6"/>
  <c r="LO92" i="6"/>
  <c r="MY93" i="6"/>
  <c r="JG93" i="6"/>
  <c r="MU93" i="6"/>
  <c r="CI10" i="6"/>
  <c r="HG10" i="6"/>
  <c r="BG91" i="6"/>
  <c r="AY91" i="6"/>
  <c r="EQ91" i="6"/>
  <c r="FK91" i="6"/>
  <c r="HK91" i="6"/>
  <c r="DC93" i="6"/>
  <c r="CI93" i="6"/>
  <c r="FW93" i="6"/>
  <c r="IE93" i="6"/>
  <c r="HK93" i="6"/>
  <c r="AI85" i="6"/>
  <c r="CM85" i="6"/>
  <c r="DK85" i="6"/>
  <c r="EU85" i="6"/>
  <c r="HC85" i="6"/>
  <c r="AU92" i="6"/>
  <c r="K92" i="6"/>
  <c r="EI92" i="6"/>
  <c r="DS92" i="6"/>
  <c r="FO92" i="6"/>
  <c r="IY92" i="6"/>
  <c r="W10" i="6"/>
  <c r="K10" i="6"/>
  <c r="FW10" i="6"/>
  <c r="IA10" i="6"/>
  <c r="IE10" i="6"/>
  <c r="AI17" i="6"/>
  <c r="AI13" i="6"/>
  <c r="BC86" i="6"/>
  <c r="CE86" i="6"/>
  <c r="EY86" i="6"/>
  <c r="HC86" i="6"/>
  <c r="IM86" i="6"/>
  <c r="AI89" i="6"/>
  <c r="AQ89" i="6"/>
  <c r="BW89" i="6"/>
  <c r="DW89" i="6"/>
  <c r="GI89" i="6"/>
  <c r="K87" i="6"/>
  <c r="AA87" i="6"/>
  <c r="CU87" i="6"/>
  <c r="EI87" i="6"/>
  <c r="FK87" i="6"/>
  <c r="IM87" i="6"/>
  <c r="CI88" i="6"/>
  <c r="CA88" i="6"/>
  <c r="FS88" i="6"/>
  <c r="FC88" i="6"/>
  <c r="HK88" i="6"/>
  <c r="K4" i="6"/>
  <c r="S90" i="6"/>
  <c r="BC90" i="6"/>
  <c r="CA90" i="6"/>
  <c r="EE90" i="6"/>
  <c r="IM90" i="6"/>
  <c r="KM86" i="6"/>
  <c r="LW86" i="6"/>
  <c r="NG86" i="6"/>
  <c r="KQ89" i="6"/>
  <c r="KI89" i="6"/>
  <c r="MQ85" i="6"/>
  <c r="JO85" i="6"/>
  <c r="NW85" i="6"/>
  <c r="LO90" i="6"/>
  <c r="LS90" i="6"/>
  <c r="MI90" i="6"/>
  <c r="JG87" i="6"/>
  <c r="KU87" i="6"/>
  <c r="NS88" i="6"/>
  <c r="MU88" i="6"/>
  <c r="NG88" i="6"/>
  <c r="MA10" i="6"/>
  <c r="KA10" i="6"/>
  <c r="LS10" i="6"/>
  <c r="KE91" i="6"/>
  <c r="JW91" i="6"/>
  <c r="NG91" i="6"/>
  <c r="JK92" i="6"/>
  <c r="NW92" i="6"/>
  <c r="MM92" i="6"/>
  <c r="JW93" i="6"/>
  <c r="KE93" i="6"/>
  <c r="NS93" i="6"/>
  <c r="LO28" i="6"/>
  <c r="BC28" i="6"/>
  <c r="AA28" i="6"/>
  <c r="CM28" i="6"/>
  <c r="EE28" i="6"/>
  <c r="HC28" i="6"/>
  <c r="KQ28" i="6"/>
  <c r="NG28" i="6"/>
  <c r="BS28" i="6"/>
  <c r="AM28" i="6"/>
  <c r="CY28" i="6"/>
  <c r="GA28" i="6"/>
  <c r="IA28" i="6"/>
  <c r="ME28" i="6"/>
  <c r="LG28" i="6"/>
  <c r="IY28" i="6"/>
  <c r="LC28" i="6"/>
  <c r="AQ28" i="6"/>
  <c r="CI28" i="6"/>
  <c r="FO28" i="6"/>
  <c r="AI28" i="6"/>
  <c r="AI5" i="6"/>
  <c r="IE5" i="6"/>
  <c r="AU8" i="6"/>
  <c r="GE8" i="6"/>
  <c r="DC21" i="6"/>
  <c r="HS21" i="6"/>
  <c r="AQ5" i="6"/>
  <c r="FS5" i="6"/>
  <c r="FG8" i="6"/>
  <c r="EA8" i="6"/>
  <c r="GU8" i="6"/>
  <c r="AA21" i="6"/>
  <c r="EE21" i="6"/>
  <c r="DW21" i="6"/>
  <c r="AI23" i="6"/>
  <c r="CY23" i="6"/>
  <c r="CE23" i="6"/>
  <c r="DO23" i="6"/>
  <c r="GY23" i="6"/>
  <c r="AM5" i="6"/>
  <c r="CM5" i="6"/>
  <c r="DG5" i="6"/>
  <c r="FW5" i="6"/>
  <c r="FC5" i="6"/>
  <c r="IQ5" i="6"/>
  <c r="BC24" i="6"/>
  <c r="W24" i="6"/>
  <c r="BK24" i="6"/>
  <c r="DC24" i="6"/>
  <c r="HK24" i="6"/>
  <c r="IU24" i="6"/>
  <c r="S7" i="6"/>
  <c r="CE7" i="6"/>
  <c r="CA7" i="6"/>
  <c r="DK7" i="6"/>
  <c r="HG7" i="6"/>
  <c r="BW8" i="6"/>
  <c r="BC8" i="6"/>
  <c r="EE8" i="6"/>
  <c r="GI8" i="6"/>
  <c r="HK8" i="6"/>
  <c r="BC15" i="6"/>
  <c r="AE12" i="6"/>
  <c r="BC12" i="6"/>
  <c r="EQ12" i="6"/>
  <c r="FK12" i="6"/>
  <c r="O21" i="6"/>
  <c r="BW21" i="6"/>
  <c r="DG21" i="6"/>
  <c r="EI21" i="6"/>
  <c r="GU21" i="6"/>
  <c r="AU5" i="6"/>
  <c r="EQ5" i="6"/>
  <c r="G23" i="6"/>
  <c r="EI23" i="6"/>
  <c r="CQ23" i="6"/>
  <c r="EA23" i="6"/>
  <c r="HK23" i="6"/>
  <c r="S5" i="6"/>
  <c r="K5" i="6"/>
  <c r="DC5" i="6"/>
  <c r="EU5" i="6"/>
  <c r="FO5" i="6"/>
  <c r="IU5" i="6"/>
  <c r="K24" i="6"/>
  <c r="AI24" i="6"/>
  <c r="BW24" i="6"/>
  <c r="DO24" i="6"/>
  <c r="II24" i="6"/>
  <c r="AM7" i="6"/>
  <c r="DG7" i="6"/>
  <c r="CM7" i="6"/>
  <c r="DW7" i="6"/>
  <c r="HO7" i="6"/>
  <c r="W8" i="6"/>
  <c r="BO8" i="6"/>
  <c r="FW8" i="6"/>
  <c r="EQ8" i="6"/>
  <c r="HW8" i="6"/>
  <c r="MA3" i="6"/>
  <c r="JS3" i="6"/>
  <c r="LO3" i="6"/>
  <c r="MU3" i="6"/>
  <c r="NG3" i="6"/>
  <c r="ME3" i="6"/>
  <c r="GI3" i="6"/>
  <c r="MY3" i="6"/>
  <c r="CI25" i="6"/>
  <c r="CU25" i="6"/>
  <c r="AI15" i="6"/>
  <c r="DG15" i="6"/>
  <c r="CU15" i="6"/>
  <c r="FO15" i="6"/>
  <c r="HC15" i="6"/>
  <c r="G12" i="6"/>
  <c r="CY12" i="6"/>
  <c r="EI12" i="6"/>
  <c r="FO12" i="6"/>
  <c r="GE12" i="6"/>
  <c r="IE12" i="6"/>
  <c r="AE21" i="6"/>
  <c r="DK21" i="6"/>
  <c r="EY21" i="6"/>
  <c r="HC21" i="6"/>
  <c r="HO21" i="6"/>
  <c r="K27" i="6"/>
  <c r="CA27" i="6"/>
  <c r="CU27" i="6"/>
  <c r="FK27" i="6"/>
  <c r="HC27" i="6"/>
  <c r="IQ27" i="6"/>
  <c r="G16" i="6"/>
  <c r="AA16" i="6"/>
  <c r="DO16" i="6"/>
  <c r="BG15" i="6"/>
  <c r="DO15" i="6"/>
  <c r="DC15" i="6"/>
  <c r="IA15" i="6"/>
  <c r="HO15" i="6"/>
  <c r="K12" i="6"/>
  <c r="W12" i="6"/>
  <c r="BK12" i="6"/>
  <c r="HK12" i="6"/>
  <c r="HC12" i="6"/>
  <c r="IQ12" i="6"/>
  <c r="BO21" i="6"/>
  <c r="EA21" i="6"/>
  <c r="FC21" i="6"/>
  <c r="IM21" i="6"/>
  <c r="GM21" i="6"/>
  <c r="W27" i="6"/>
  <c r="CQ27" i="6"/>
  <c r="DK27" i="6"/>
  <c r="FS27" i="6"/>
  <c r="IA27" i="6"/>
  <c r="AU16" i="6"/>
  <c r="AM16" i="6"/>
  <c r="EU16" i="6"/>
  <c r="EE16" i="6"/>
  <c r="HG16" i="6"/>
  <c r="O5" i="6"/>
  <c r="GI5" i="6"/>
  <c r="IY5" i="6"/>
  <c r="AY7" i="6"/>
  <c r="EQ7" i="6"/>
  <c r="EI7" i="6"/>
  <c r="IQ7" i="6"/>
  <c r="W5" i="6"/>
  <c r="CU8" i="6"/>
  <c r="AU21" i="6"/>
  <c r="CQ21" i="6"/>
  <c r="EY5" i="6"/>
  <c r="GA5" i="6"/>
  <c r="CU7" i="6"/>
  <c r="GE5" i="6"/>
  <c r="AY5" i="6"/>
  <c r="O8" i="6"/>
  <c r="AM21" i="6"/>
  <c r="S21" i="6"/>
  <c r="W21" i="6"/>
  <c r="DO21" i="6"/>
  <c r="EQ21" i="6"/>
  <c r="FG21" i="6"/>
  <c r="II21" i="6"/>
  <c r="BS27" i="6"/>
  <c r="AY27" i="6"/>
  <c r="FG27" i="6"/>
  <c r="GA27" i="6"/>
  <c r="HW27" i="6"/>
  <c r="BC5" i="6"/>
  <c r="BO5" i="6"/>
  <c r="CY5" i="6"/>
  <c r="IM5" i="6"/>
  <c r="HK5" i="6"/>
  <c r="AY8" i="6"/>
  <c r="AE8" i="6"/>
  <c r="CQ8" i="6"/>
  <c r="DW8" i="6"/>
  <c r="GQ8" i="6"/>
  <c r="IQ8" i="6"/>
  <c r="AQ21" i="6"/>
  <c r="BC21" i="6"/>
  <c r="CM21" i="6"/>
  <c r="FW21" i="6"/>
  <c r="GE21" i="6"/>
  <c r="IY21" i="6"/>
  <c r="DC27" i="6"/>
  <c r="EI27" i="6"/>
  <c r="GM27" i="6"/>
  <c r="CA14" i="6"/>
  <c r="AQ17" i="6"/>
  <c r="BW17" i="6"/>
  <c r="GE17" i="6"/>
  <c r="HO17" i="6"/>
  <c r="IQ17" i="6"/>
  <c r="AY18" i="6"/>
  <c r="AU18" i="6"/>
  <c r="GI18" i="6"/>
  <c r="AM13" i="6"/>
  <c r="AU19" i="6"/>
  <c r="DS16" i="6"/>
  <c r="HO16" i="6"/>
  <c r="AM26" i="6"/>
  <c r="BS26" i="6"/>
  <c r="DO26" i="6"/>
  <c r="EY26" i="6"/>
  <c r="IA26" i="6"/>
  <c r="BO17" i="6"/>
  <c r="CI17" i="6"/>
  <c r="DW17" i="6"/>
  <c r="EQ17" i="6"/>
  <c r="IU17" i="6"/>
  <c r="AE18" i="6"/>
  <c r="CQ18" i="6"/>
  <c r="GE18" i="6"/>
  <c r="GQ18" i="6"/>
  <c r="GU18" i="6"/>
  <c r="AU13" i="6"/>
  <c r="DK13" i="6"/>
  <c r="HG13" i="6"/>
  <c r="HW13" i="6"/>
  <c r="AM19" i="6"/>
  <c r="CU19" i="6"/>
  <c r="DO19" i="6"/>
  <c r="HG19" i="6"/>
  <c r="EI19" i="6"/>
  <c r="II19" i="6"/>
  <c r="CE20" i="6"/>
  <c r="EM20" i="6"/>
  <c r="IE20" i="6"/>
  <c r="DS22" i="6"/>
  <c r="BW22" i="6"/>
  <c r="EE22" i="6"/>
  <c r="FK22" i="6"/>
  <c r="IE22" i="6"/>
  <c r="CE4" i="6"/>
  <c r="BW4" i="6"/>
  <c r="FO4" i="6"/>
  <c r="FW4" i="6"/>
  <c r="IU4" i="6"/>
  <c r="JW13" i="6"/>
  <c r="KE13" i="6"/>
  <c r="LK13" i="6"/>
  <c r="KI5" i="6"/>
  <c r="ME5" i="6"/>
  <c r="JS27" i="6"/>
  <c r="LO27" i="6"/>
  <c r="NK27" i="6"/>
  <c r="KI4" i="6"/>
  <c r="ME4" i="6"/>
  <c r="LS17" i="6"/>
  <c r="JC17" i="6"/>
  <c r="MY17" i="6"/>
  <c r="KI7" i="6"/>
  <c r="LC7" i="6"/>
  <c r="LC18" i="6"/>
  <c r="JK18" i="6"/>
  <c r="MY18" i="6"/>
  <c r="LO23" i="6"/>
  <c r="JG23" i="6"/>
  <c r="NC23" i="6"/>
  <c r="JS8" i="6"/>
  <c r="JW8" i="6"/>
  <c r="JG16" i="6"/>
  <c r="NC16" i="6"/>
  <c r="LO16" i="6"/>
  <c r="NW19" i="6"/>
  <c r="NG19" i="6"/>
  <c r="KM19" i="6"/>
  <c r="ME20" i="6"/>
  <c r="KA20" i="6"/>
  <c r="LC20" i="6"/>
  <c r="NO22" i="6"/>
  <c r="MI22" i="6"/>
  <c r="KU22" i="6"/>
  <c r="JS24" i="6"/>
  <c r="JW24" i="6"/>
  <c r="MI15" i="6"/>
  <c r="KU15" i="6"/>
  <c r="LG15" i="6"/>
  <c r="JO26" i="6"/>
  <c r="MM26" i="6"/>
  <c r="KA26" i="6"/>
  <c r="LG21" i="6"/>
  <c r="MA21" i="6"/>
  <c r="AA14" i="6"/>
  <c r="BO26" i="6"/>
  <c r="BK26" i="6"/>
  <c r="DS26" i="6"/>
  <c r="GU26" i="6"/>
  <c r="W17" i="6"/>
  <c r="DG17" i="6"/>
  <c r="EM17" i="6"/>
  <c r="GQ17" i="6"/>
  <c r="II17" i="6"/>
  <c r="O18" i="6"/>
  <c r="DG18" i="6"/>
  <c r="DW18" i="6"/>
  <c r="S14" i="6"/>
  <c r="BO14" i="6"/>
  <c r="S4" i="6"/>
  <c r="BO84" i="6"/>
  <c r="AU28" i="6"/>
  <c r="AY28" i="6"/>
  <c r="EI28" i="6"/>
  <c r="GE28" i="6"/>
  <c r="HG28" i="6"/>
  <c r="LW28" i="6"/>
  <c r="LS28" i="6"/>
  <c r="S28" i="6"/>
  <c r="BK28" i="6"/>
  <c r="EU28" i="6"/>
  <c r="GM28" i="6"/>
  <c r="HS28" i="6"/>
  <c r="MQ28" i="6"/>
  <c r="MA28" i="6"/>
  <c r="JW28" i="6"/>
  <c r="AE28" i="6"/>
  <c r="BW28" i="6"/>
  <c r="FS28" i="6"/>
  <c r="HO28" i="6"/>
  <c r="IE28" i="6"/>
  <c r="NO28" i="6"/>
  <c r="NC28" i="6"/>
  <c r="KI28" i="6"/>
  <c r="EY28" i="6"/>
  <c r="IQ28" i="6"/>
  <c r="KM28" i="6"/>
  <c r="KA28" i="6"/>
  <c r="KU28" i="6"/>
  <c r="DW28" i="6"/>
  <c r="CU28" i="6"/>
  <c r="EA28" i="6"/>
  <c r="FK28" i="6"/>
  <c r="HK28" i="6"/>
  <c r="MM28" i="6"/>
  <c r="JS28" i="6"/>
  <c r="MI28" i="6"/>
  <c r="DO28" i="6"/>
  <c r="DK28" i="6"/>
  <c r="FC28" i="6"/>
  <c r="FW28" i="6"/>
  <c r="HW28" i="6"/>
  <c r="KE28" i="6"/>
  <c r="JC28" i="6"/>
  <c r="NK28" i="6"/>
  <c r="CQ28" i="6"/>
  <c r="EM28" i="6"/>
  <c r="EQ28" i="6"/>
  <c r="GI28" i="6"/>
  <c r="II28" i="6"/>
  <c r="JO28" i="6"/>
  <c r="JG28" i="6"/>
  <c r="JK28" i="6"/>
  <c r="CE28" i="6"/>
  <c r="DC28" i="6"/>
  <c r="FG28" i="6"/>
  <c r="GU28" i="6"/>
  <c r="IU28" i="6"/>
  <c r="NS28" i="6"/>
  <c r="MY28" i="6"/>
  <c r="MU28" i="6"/>
  <c r="K28" i="6"/>
  <c r="BG28" i="6"/>
  <c r="BO28" i="6"/>
  <c r="DG28" i="6"/>
  <c r="GY28" i="6"/>
  <c r="IM28" i="6"/>
  <c r="KY28" i="6"/>
  <c r="LK28" i="6"/>
  <c r="NW28" i="6"/>
  <c r="MU6" i="6"/>
  <c r="II25" i="6"/>
  <c r="FO23" i="6"/>
  <c r="CA23" i="6"/>
  <c r="EM23" i="6"/>
  <c r="FC23" i="6"/>
  <c r="HW23" i="6"/>
  <c r="CA5" i="6"/>
  <c r="BW5" i="6"/>
  <c r="EI5" i="6"/>
  <c r="GY5" i="6"/>
  <c r="AY24" i="6"/>
  <c r="FW24" i="6"/>
  <c r="CU24" i="6"/>
  <c r="FC24" i="6"/>
  <c r="GY24" i="6"/>
  <c r="AQ7" i="6"/>
  <c r="FW7" i="6"/>
  <c r="FC7" i="6"/>
  <c r="IA7" i="6"/>
  <c r="CM8" i="6"/>
  <c r="GM8" i="6"/>
  <c r="FC8" i="6"/>
  <c r="IU8" i="6"/>
  <c r="BO3" i="6"/>
  <c r="AE25" i="6"/>
  <c r="AA25" i="6"/>
  <c r="CE25" i="6"/>
  <c r="GE25" i="6"/>
  <c r="EY25" i="6"/>
  <c r="IM25" i="6"/>
  <c r="K15" i="6"/>
  <c r="GE15" i="6"/>
  <c r="DW15" i="6"/>
  <c r="DS15" i="6"/>
  <c r="II15" i="6"/>
  <c r="S12" i="6"/>
  <c r="AI12" i="6"/>
  <c r="BW12" i="6"/>
  <c r="DC12" i="6"/>
  <c r="GM12" i="6"/>
  <c r="IU12" i="6"/>
  <c r="GI21" i="6"/>
  <c r="HG21" i="6"/>
  <c r="GY21" i="6"/>
  <c r="CY27" i="6"/>
  <c r="EA27" i="6"/>
  <c r="EM27" i="6"/>
  <c r="GQ27" i="6"/>
  <c r="II27" i="6"/>
  <c r="CQ16" i="6"/>
  <c r="EQ16" i="6"/>
  <c r="BO16" i="6"/>
  <c r="FG16" i="6"/>
  <c r="HS16" i="6"/>
  <c r="G26" i="6"/>
  <c r="CY26" i="6"/>
  <c r="CQ26" i="6"/>
  <c r="FC26" i="6"/>
  <c r="FW26" i="6"/>
  <c r="IY26" i="6"/>
  <c r="BO18" i="6"/>
  <c r="BW18" i="6"/>
  <c r="HK18" i="6"/>
  <c r="GY25" i="6"/>
  <c r="MM25" i="6"/>
  <c r="AY25" i="6"/>
  <c r="GA25" i="6"/>
  <c r="BC23" i="6"/>
  <c r="BK23" i="6"/>
  <c r="EY23" i="6"/>
  <c r="FS23" i="6"/>
  <c r="II23" i="6"/>
  <c r="CQ5" i="6"/>
  <c r="CI5" i="6"/>
  <c r="EE5" i="6"/>
  <c r="HG5" i="6"/>
  <c r="O24" i="6"/>
  <c r="GA24" i="6"/>
  <c r="FO24" i="6"/>
  <c r="GI24" i="6"/>
  <c r="HO24" i="6"/>
  <c r="BS7" i="6"/>
  <c r="BG7" i="6"/>
  <c r="EY7" i="6"/>
  <c r="FK7" i="6"/>
  <c r="IE7" i="6"/>
  <c r="DO8" i="6"/>
  <c r="DS8" i="6"/>
  <c r="EU8" i="6"/>
  <c r="FO8" i="6"/>
  <c r="HO8" i="6"/>
  <c r="AM25" i="6"/>
  <c r="CQ25" i="6"/>
  <c r="EQ25" i="6"/>
  <c r="FK25" i="6"/>
  <c r="IY25" i="6"/>
  <c r="AU15" i="6"/>
  <c r="CM15" i="6"/>
  <c r="EI15" i="6"/>
  <c r="EE15" i="6"/>
  <c r="IM15" i="6"/>
  <c r="CM12" i="6"/>
  <c r="DS12" i="6"/>
  <c r="CI12" i="6"/>
  <c r="DO12" i="6"/>
  <c r="GY12" i="6"/>
  <c r="BK21" i="6"/>
  <c r="BS21" i="6"/>
  <c r="DS21" i="6"/>
  <c r="IA21" i="6"/>
  <c r="IQ21" i="6"/>
  <c r="AM27" i="6"/>
  <c r="BC27" i="6"/>
  <c r="EY27" i="6"/>
  <c r="DS27" i="6"/>
  <c r="FW27" i="6"/>
  <c r="BS16" i="6"/>
  <c r="AY16" i="6"/>
  <c r="CA16" i="6"/>
  <c r="EY16" i="6"/>
  <c r="IE16" i="6"/>
  <c r="AI26" i="6"/>
  <c r="CM26" i="6"/>
  <c r="GA26" i="6"/>
  <c r="EU26" i="6"/>
  <c r="GI26" i="6"/>
  <c r="IU26" i="6"/>
  <c r="K17" i="6"/>
  <c r="EI17" i="6"/>
  <c r="EE17" i="6"/>
  <c r="GA17" i="6"/>
  <c r="AA18" i="6"/>
  <c r="CE18" i="6"/>
  <c r="CI18" i="6"/>
  <c r="EU18" i="6"/>
  <c r="EI25" i="6"/>
  <c r="O25" i="6"/>
  <c r="BC25" i="6"/>
  <c r="IE25" i="6"/>
  <c r="CI23" i="6"/>
  <c r="BO23" i="6"/>
  <c r="DK23" i="6"/>
  <c r="GI23" i="6"/>
  <c r="IQ23" i="6"/>
  <c r="G5" i="6"/>
  <c r="DW5" i="6"/>
  <c r="CU5" i="6"/>
  <c r="HW5" i="6"/>
  <c r="HO5" i="6"/>
  <c r="AA24" i="6"/>
  <c r="AU24" i="6"/>
  <c r="EE24" i="6"/>
  <c r="GU24" i="6"/>
  <c r="IA24" i="6"/>
  <c r="CI7" i="6"/>
  <c r="BK7" i="6"/>
  <c r="FO7" i="6"/>
  <c r="GE7" i="6"/>
  <c r="IM7" i="6"/>
  <c r="BK8" i="6"/>
  <c r="BG8" i="6"/>
  <c r="FS8" i="6"/>
  <c r="GA8" i="6"/>
  <c r="IA8" i="6"/>
  <c r="AI25" i="6"/>
  <c r="BW25" i="6"/>
  <c r="DG25" i="6"/>
  <c r="EA25" i="6"/>
  <c r="FW25" i="6"/>
  <c r="IQ25" i="6"/>
  <c r="CQ15" i="6"/>
  <c r="CA15" i="6"/>
  <c r="FS15" i="6"/>
  <c r="EY15" i="6"/>
  <c r="IU15" i="6"/>
  <c r="AQ12" i="6"/>
  <c r="AU12" i="6"/>
  <c r="CU12" i="6"/>
  <c r="EA12" i="6"/>
  <c r="HW12" i="6"/>
  <c r="CU21" i="6"/>
  <c r="CE21" i="6"/>
  <c r="FK21" i="6"/>
  <c r="EU21" i="6"/>
  <c r="HW21" i="6"/>
  <c r="BO27" i="6"/>
  <c r="CE27" i="6"/>
  <c r="FC27" i="6"/>
  <c r="EE27" i="6"/>
  <c r="GI27" i="6"/>
  <c r="S16" i="6"/>
  <c r="BK16" i="6"/>
  <c r="CM16" i="6"/>
  <c r="FK16" i="6"/>
  <c r="IQ16" i="6"/>
  <c r="K26" i="6"/>
  <c r="AU26" i="6"/>
  <c r="DG26" i="6"/>
  <c r="FS26" i="6"/>
  <c r="HG26" i="6"/>
  <c r="BC17" i="6"/>
  <c r="FS17" i="6"/>
  <c r="FG17" i="6"/>
  <c r="IA17" i="6"/>
  <c r="AM18" i="6"/>
  <c r="K18" i="6"/>
  <c r="CU18" i="6"/>
  <c r="BW7" i="6"/>
  <c r="DC7" i="6"/>
  <c r="DO7" i="6"/>
  <c r="GI7" i="6"/>
  <c r="HK7" i="6"/>
  <c r="K25" i="6"/>
  <c r="CY25" i="6"/>
  <c r="EM25" i="6"/>
  <c r="FC25" i="6"/>
  <c r="GI25" i="6"/>
  <c r="DK15" i="6"/>
  <c r="EU15" i="6"/>
  <c r="FG15" i="6"/>
  <c r="IY15" i="6"/>
  <c r="AE16" i="6"/>
  <c r="BW16" i="6"/>
  <c r="FC16" i="6"/>
  <c r="FW16" i="6"/>
  <c r="HK16" i="6"/>
  <c r="W22" i="6"/>
  <c r="K22" i="6"/>
  <c r="GA22" i="6"/>
  <c r="HS22" i="6"/>
  <c r="HK22" i="6"/>
  <c r="HW7" i="6"/>
  <c r="S25" i="6"/>
  <c r="CM25" i="6"/>
  <c r="EU25" i="6"/>
  <c r="AQ16" i="6"/>
  <c r="CI16" i="6"/>
  <c r="EM16" i="6"/>
  <c r="GI16" i="6"/>
  <c r="HW16" i="6"/>
  <c r="S11" i="6"/>
  <c r="CU11" i="6"/>
  <c r="CQ11" i="6"/>
  <c r="EU11" i="6"/>
  <c r="GE11" i="6"/>
  <c r="HW25" i="6"/>
  <c r="JO25" i="6"/>
  <c r="O7" i="6"/>
  <c r="EM7" i="6"/>
  <c r="DC25" i="6"/>
  <c r="CM24" i="6"/>
  <c r="CE24" i="6"/>
  <c r="EM24" i="6"/>
  <c r="FG24" i="6"/>
  <c r="HG24" i="6"/>
  <c r="K7" i="6"/>
  <c r="DS7" i="6"/>
  <c r="FG7" i="6"/>
  <c r="GM7" i="6"/>
  <c r="GA7" i="6"/>
  <c r="II7" i="6"/>
  <c r="W25" i="6"/>
  <c r="DK25" i="6"/>
  <c r="FO25" i="6"/>
  <c r="FS25" i="6"/>
  <c r="HO25" i="6"/>
  <c r="AM15" i="6"/>
  <c r="BS15" i="6"/>
  <c r="EQ15" i="6"/>
  <c r="FC15" i="6"/>
  <c r="FW15" i="6"/>
  <c r="HS15" i="6"/>
  <c r="IY27" i="6"/>
  <c r="K16" i="6"/>
  <c r="CE16" i="6"/>
  <c r="CU16" i="6"/>
  <c r="GA16" i="6"/>
  <c r="GU16" i="6"/>
  <c r="II16" i="6"/>
  <c r="GQ26" i="6"/>
  <c r="CY7" i="6"/>
  <c r="HS25" i="6"/>
  <c r="DW24" i="6"/>
  <c r="HW24" i="6"/>
  <c r="HS24" i="6"/>
  <c r="W7" i="6"/>
  <c r="EA7" i="6"/>
  <c r="EU7" i="6"/>
  <c r="GY7" i="6"/>
  <c r="IU7" i="6"/>
  <c r="BG25" i="6"/>
  <c r="CA25" i="6"/>
  <c r="DW25" i="6"/>
  <c r="GM25" i="6"/>
  <c r="IU25" i="6"/>
  <c r="O15" i="6"/>
  <c r="S15" i="6"/>
  <c r="GA15" i="6"/>
  <c r="FK15" i="6"/>
  <c r="GI15" i="6"/>
  <c r="IE15" i="6"/>
  <c r="AU27" i="6"/>
  <c r="AI16" i="6"/>
  <c r="CY16" i="6"/>
  <c r="DC16" i="6"/>
  <c r="GE16" i="6"/>
  <c r="GM16" i="6"/>
  <c r="IU16" i="6"/>
  <c r="DC26" i="6"/>
  <c r="CU26" i="6"/>
  <c r="EI26" i="6"/>
  <c r="HK26" i="6"/>
  <c r="HC26" i="6"/>
  <c r="CA6" i="6"/>
  <c r="EE7" i="6"/>
  <c r="S24" i="6"/>
  <c r="CQ24" i="6"/>
  <c r="FS24" i="6"/>
  <c r="AA7" i="6"/>
  <c r="AA23" i="6"/>
  <c r="BG23" i="6"/>
  <c r="EQ23" i="6"/>
  <c r="GE23" i="6"/>
  <c r="AQ24" i="6"/>
  <c r="CA24" i="6"/>
  <c r="DG24" i="6"/>
  <c r="EQ24" i="6"/>
  <c r="GE24" i="6"/>
  <c r="IE24" i="6"/>
  <c r="AU7" i="6"/>
  <c r="AI7" i="6"/>
  <c r="BC7" i="6"/>
  <c r="FS7" i="6"/>
  <c r="HS7" i="6"/>
  <c r="IY7" i="6"/>
  <c r="CI8" i="6"/>
  <c r="EY8" i="6"/>
  <c r="FK8" i="6"/>
  <c r="IE8" i="6"/>
  <c r="BS25" i="6"/>
  <c r="DO25" i="6"/>
  <c r="FG25" i="6"/>
  <c r="GU25" i="6"/>
  <c r="IA25" i="6"/>
  <c r="AA15" i="6"/>
  <c r="AE15" i="6"/>
  <c r="BK15" i="6"/>
  <c r="EM15" i="6"/>
  <c r="GU15" i="6"/>
  <c r="IQ15" i="6"/>
  <c r="K21" i="6"/>
  <c r="CI21" i="6"/>
  <c r="FO21" i="6"/>
  <c r="IE21" i="6"/>
  <c r="HK21" i="6"/>
  <c r="W16" i="6"/>
  <c r="DK16" i="6"/>
  <c r="DW16" i="6"/>
  <c r="GY16" i="6"/>
  <c r="IA16" i="6"/>
  <c r="IM16" i="6"/>
  <c r="AY26" i="6"/>
  <c r="BC26" i="6"/>
  <c r="EQ26" i="6"/>
  <c r="GY26" i="6"/>
  <c r="HW26" i="6"/>
  <c r="BS17" i="6"/>
  <c r="CA17" i="6"/>
  <c r="FK17" i="6"/>
  <c r="HW17" i="6"/>
  <c r="GU17" i="6"/>
  <c r="BS18" i="6"/>
  <c r="DK18" i="6"/>
  <c r="EA18" i="6"/>
  <c r="HC7" i="6"/>
  <c r="G24" i="6"/>
  <c r="BO24" i="6"/>
  <c r="EY24" i="6"/>
  <c r="FK24" i="6"/>
  <c r="GQ24" i="6"/>
  <c r="IQ24" i="6"/>
  <c r="AE7" i="6"/>
  <c r="CQ7" i="6"/>
  <c r="BO7" i="6"/>
  <c r="GU7" i="6"/>
  <c r="GQ7" i="6"/>
  <c r="AQ25" i="6"/>
  <c r="BO25" i="6"/>
  <c r="DS25" i="6"/>
  <c r="HG25" i="6"/>
  <c r="GQ25" i="6"/>
  <c r="AY15" i="6"/>
  <c r="AQ15" i="6"/>
  <c r="BW15" i="6"/>
  <c r="HK15" i="6"/>
  <c r="HW15" i="6"/>
  <c r="BC16" i="6"/>
  <c r="EA16" i="6"/>
  <c r="EI16" i="6"/>
  <c r="FO16" i="6"/>
  <c r="GQ16" i="6"/>
  <c r="IY16" i="6"/>
  <c r="O26" i="6"/>
  <c r="CI26" i="6"/>
  <c r="FG26" i="6"/>
  <c r="II26" i="6"/>
  <c r="HS26" i="6"/>
  <c r="AU25" i="6"/>
  <c r="BK25" i="6"/>
  <c r="EE25" i="6"/>
  <c r="HK25" i="6"/>
  <c r="HC25" i="6"/>
  <c r="CE15" i="6"/>
  <c r="CI15" i="6"/>
  <c r="GY15" i="6"/>
  <c r="GM15" i="6"/>
  <c r="FS12" i="6"/>
  <c r="HS12" i="6"/>
  <c r="BG16" i="6"/>
  <c r="O16" i="6"/>
  <c r="FS16" i="6"/>
  <c r="DG16" i="6"/>
  <c r="HC16" i="6"/>
  <c r="AA26" i="6"/>
  <c r="BG26" i="6"/>
  <c r="FO26" i="6"/>
  <c r="EM26" i="6"/>
  <c r="HO26" i="6"/>
  <c r="GM18" i="6"/>
  <c r="IA18" i="6"/>
  <c r="BS13" i="6"/>
  <c r="EQ13" i="6"/>
  <c r="EA13" i="6"/>
  <c r="IA13" i="6"/>
  <c r="S19" i="6"/>
  <c r="DG19" i="6"/>
  <c r="BC19" i="6"/>
  <c r="EU19" i="6"/>
  <c r="GQ19" i="6"/>
  <c r="IU19" i="6"/>
  <c r="AM20" i="6"/>
  <c r="AE20" i="6"/>
  <c r="CQ20" i="6"/>
  <c r="CY20" i="6"/>
  <c r="GU20" i="6"/>
  <c r="W11" i="6"/>
  <c r="AY11" i="6"/>
  <c r="FK11" i="6"/>
  <c r="EM11" i="6"/>
  <c r="FW11" i="6"/>
  <c r="HO11" i="6"/>
  <c r="S22" i="6"/>
  <c r="DK22" i="6"/>
  <c r="FW22" i="6"/>
  <c r="GI22" i="6"/>
  <c r="GM22" i="6"/>
  <c r="O4" i="6"/>
  <c r="CI4" i="6"/>
  <c r="EQ4" i="6"/>
  <c r="GI4" i="6"/>
  <c r="IM4" i="6"/>
  <c r="KE12" i="6"/>
  <c r="NK12" i="6"/>
  <c r="KU13" i="6"/>
  <c r="LC13" i="6"/>
  <c r="MI13" i="6"/>
  <c r="KM5" i="6"/>
  <c r="MI5" i="6"/>
  <c r="JW27" i="6"/>
  <c r="LS27" i="6"/>
  <c r="NO27" i="6"/>
  <c r="KM4" i="6"/>
  <c r="MI4" i="6"/>
  <c r="JW17" i="6"/>
  <c r="JK17" i="6"/>
  <c r="MQ17" i="6"/>
  <c r="KQ7" i="6"/>
  <c r="LK7" i="6"/>
  <c r="LK18" i="6"/>
  <c r="LW18" i="6"/>
  <c r="MQ18" i="6"/>
  <c r="NG23" i="6"/>
  <c r="JO23" i="6"/>
  <c r="MM23" i="6"/>
  <c r="NG8" i="6"/>
  <c r="KE8" i="6"/>
  <c r="JO16" i="6"/>
  <c r="MM16" i="6"/>
  <c r="NG16" i="6"/>
  <c r="JW19" i="6"/>
  <c r="KA19" i="6"/>
  <c r="LC19" i="6"/>
  <c r="MA25" i="6"/>
  <c r="ME25" i="6"/>
  <c r="NW20" i="6"/>
  <c r="KI20" i="6"/>
  <c r="LK20" i="6"/>
  <c r="JS22" i="6"/>
  <c r="NS22" i="6"/>
  <c r="MU22" i="6"/>
  <c r="MI24" i="6"/>
  <c r="KE24" i="6"/>
  <c r="NS15" i="6"/>
  <c r="MU15" i="6"/>
  <c r="LO15" i="6"/>
  <c r="MA26" i="6"/>
  <c r="ME26" i="6"/>
  <c r="KI26" i="6"/>
  <c r="LO21" i="6"/>
  <c r="NK21" i="6"/>
  <c r="GY18" i="6"/>
  <c r="HG18" i="6"/>
  <c r="CU13" i="6"/>
  <c r="FO13" i="6"/>
  <c r="GA13" i="6"/>
  <c r="GY13" i="6"/>
  <c r="AQ19" i="6"/>
  <c r="W19" i="6"/>
  <c r="BO19" i="6"/>
  <c r="FS19" i="6"/>
  <c r="GM19" i="6"/>
  <c r="IY19" i="6"/>
  <c r="AY20" i="6"/>
  <c r="AQ20" i="6"/>
  <c r="HS20" i="6"/>
  <c r="DK20" i="6"/>
  <c r="HG20" i="6"/>
  <c r="AE11" i="6"/>
  <c r="CA11" i="6"/>
  <c r="DS11" i="6"/>
  <c r="EY11" i="6"/>
  <c r="GA11" i="6"/>
  <c r="IA11" i="6"/>
  <c r="AA22" i="6"/>
  <c r="CQ22" i="6"/>
  <c r="FC22" i="6"/>
  <c r="GU22" i="6"/>
  <c r="GY22" i="6"/>
  <c r="AA4" i="6"/>
  <c r="CU4" i="6"/>
  <c r="EU4" i="6"/>
  <c r="IA4" i="6"/>
  <c r="IY4" i="6"/>
  <c r="JC11" i="6"/>
  <c r="LW11" i="6"/>
  <c r="NG11" i="6"/>
  <c r="NW12" i="6"/>
  <c r="LK12" i="6"/>
  <c r="LS13" i="6"/>
  <c r="MA13" i="6"/>
  <c r="NG13" i="6"/>
  <c r="KQ5" i="6"/>
  <c r="MM5" i="6"/>
  <c r="KA27" i="6"/>
  <c r="LW27" i="6"/>
  <c r="NS27" i="6"/>
  <c r="KQ4" i="6"/>
  <c r="MM4" i="6"/>
  <c r="KE17" i="6"/>
  <c r="LW17" i="6"/>
  <c r="MI17" i="6"/>
  <c r="MY7" i="6"/>
  <c r="LS7" i="6"/>
  <c r="JW18" i="6"/>
  <c r="NO18" i="6"/>
  <c r="MI18" i="6"/>
  <c r="KA23" i="6"/>
  <c r="MA23" i="6"/>
  <c r="ME23" i="6"/>
  <c r="NS8" i="6"/>
  <c r="KU8" i="6"/>
  <c r="MA16" i="6"/>
  <c r="NS16" i="6"/>
  <c r="KA16" i="6"/>
  <c r="KU19" i="6"/>
  <c r="KI19" i="6"/>
  <c r="LK19" i="6"/>
  <c r="NK25" i="6"/>
  <c r="NW25" i="6"/>
  <c r="JC20" i="6"/>
  <c r="KQ20" i="6"/>
  <c r="LS20" i="6"/>
  <c r="KY22" i="6"/>
  <c r="JG22" i="6"/>
  <c r="NC22" i="6"/>
  <c r="LG24" i="6"/>
  <c r="KU24" i="6"/>
  <c r="JG15" i="6"/>
  <c r="NC15" i="6"/>
  <c r="NG15" i="6"/>
  <c r="NK26" i="6"/>
  <c r="NW26" i="6"/>
  <c r="KQ26" i="6"/>
  <c r="NG21" i="6"/>
  <c r="KM21" i="6"/>
  <c r="HC18" i="6"/>
  <c r="HS18" i="6"/>
  <c r="CI13" i="6"/>
  <c r="FS13" i="6"/>
  <c r="GE13" i="6"/>
  <c r="HS13" i="6"/>
  <c r="K19" i="6"/>
  <c r="AI19" i="6"/>
  <c r="CA19" i="6"/>
  <c r="EQ19" i="6"/>
  <c r="GU19" i="6"/>
  <c r="DS20" i="6"/>
  <c r="EE20" i="6"/>
  <c r="EA20" i="6"/>
  <c r="DW20" i="6"/>
  <c r="HK20" i="6"/>
  <c r="AQ22" i="6"/>
  <c r="BS22" i="6"/>
  <c r="EA22" i="6"/>
  <c r="HO22" i="6"/>
  <c r="IQ22" i="6"/>
  <c r="W4" i="6"/>
  <c r="AM4" i="6"/>
  <c r="GA4" i="6"/>
  <c r="FS4" i="6"/>
  <c r="GQ4" i="6"/>
  <c r="KU12" i="6"/>
  <c r="JW12" i="6"/>
  <c r="MQ13" i="6"/>
  <c r="MY13" i="6"/>
  <c r="JS13" i="6"/>
  <c r="KU5" i="6"/>
  <c r="MQ5" i="6"/>
  <c r="KE27" i="6"/>
  <c r="MA27" i="6"/>
  <c r="NW27" i="6"/>
  <c r="KU4" i="6"/>
  <c r="MQ4" i="6"/>
  <c r="KU17" i="6"/>
  <c r="NO17" i="6"/>
  <c r="NS17" i="6"/>
  <c r="MQ7" i="6"/>
  <c r="JW7" i="6"/>
  <c r="KE18" i="6"/>
  <c r="JS18" i="6"/>
  <c r="NS18" i="6"/>
  <c r="KI23" i="6"/>
  <c r="NK23" i="6"/>
  <c r="NW23" i="6"/>
  <c r="JG8" i="6"/>
  <c r="MU8" i="6"/>
  <c r="NK16" i="6"/>
  <c r="ME16" i="6"/>
  <c r="KI16" i="6"/>
  <c r="MU19" i="6"/>
  <c r="KQ19" i="6"/>
  <c r="LS19" i="6"/>
  <c r="KM25" i="6"/>
  <c r="JC25" i="6"/>
  <c r="JK20" i="6"/>
  <c r="MY20" i="6"/>
  <c r="JW20" i="6"/>
  <c r="LG22" i="6"/>
  <c r="JO22" i="6"/>
  <c r="MM22" i="6"/>
  <c r="NS24" i="6"/>
  <c r="MU24" i="6"/>
  <c r="JO15" i="6"/>
  <c r="MM15" i="6"/>
  <c r="KA15" i="6"/>
  <c r="KM26" i="6"/>
  <c r="JC26" i="6"/>
  <c r="MY26" i="6"/>
  <c r="KA21" i="6"/>
  <c r="LC21" i="6"/>
  <c r="FS18" i="6"/>
  <c r="HO18" i="6"/>
  <c r="IE18" i="6"/>
  <c r="DC13" i="6"/>
  <c r="DO13" i="6"/>
  <c r="IU13" i="6"/>
  <c r="IE13" i="6"/>
  <c r="AE19" i="6"/>
  <c r="CI19" i="6"/>
  <c r="CM19" i="6"/>
  <c r="EY19" i="6"/>
  <c r="GY19" i="6"/>
  <c r="BS14" i="6"/>
  <c r="FC14" i="6"/>
  <c r="GU14" i="6"/>
  <c r="IA14" i="6"/>
  <c r="BK20" i="6"/>
  <c r="DO20" i="6"/>
  <c r="GE20" i="6"/>
  <c r="EI20" i="6"/>
  <c r="HW20" i="6"/>
  <c r="CU22" i="6"/>
  <c r="CE22" i="6"/>
  <c r="EM22" i="6"/>
  <c r="HG22" i="6"/>
  <c r="IA22" i="6"/>
  <c r="CY4" i="6"/>
  <c r="DK4" i="6"/>
  <c r="HO4" i="6"/>
  <c r="DG4" i="6"/>
  <c r="HC4" i="6"/>
  <c r="JK12" i="6"/>
  <c r="MA12" i="6"/>
  <c r="KM12" i="6"/>
  <c r="NO13" i="6"/>
  <c r="NW13" i="6"/>
  <c r="KQ13" i="6"/>
  <c r="NS14" i="6"/>
  <c r="LO14" i="6"/>
  <c r="JC5" i="6"/>
  <c r="KY5" i="6"/>
  <c r="MU5" i="6"/>
  <c r="KI27" i="6"/>
  <c r="ME27" i="6"/>
  <c r="JC4" i="6"/>
  <c r="KY4" i="6"/>
  <c r="MU4" i="6"/>
  <c r="MU17" i="6"/>
  <c r="JS17" i="6"/>
  <c r="JK7" i="6"/>
  <c r="JC7" i="6"/>
  <c r="KE7" i="6"/>
  <c r="KU18" i="6"/>
  <c r="KY18" i="6"/>
  <c r="JG18" i="6"/>
  <c r="KQ23" i="6"/>
  <c r="KM23" i="6"/>
  <c r="LG8" i="6"/>
  <c r="JO8" i="6"/>
  <c r="NC8" i="6"/>
  <c r="KM16" i="6"/>
  <c r="NW16" i="6"/>
  <c r="KQ16" i="6"/>
  <c r="JC19" i="6"/>
  <c r="MY19" i="6"/>
  <c r="KA25" i="6"/>
  <c r="LC25" i="6"/>
  <c r="JK25" i="6"/>
  <c r="LW20" i="6"/>
  <c r="MQ20" i="6"/>
  <c r="KE20" i="6"/>
  <c r="LO22" i="6"/>
  <c r="MA22" i="6"/>
  <c r="KY24" i="6"/>
  <c r="JG24" i="6"/>
  <c r="NC24" i="6"/>
  <c r="MA15" i="6"/>
  <c r="ME15" i="6"/>
  <c r="KI15" i="6"/>
  <c r="LC26" i="6"/>
  <c r="JK26" i="6"/>
  <c r="ME21" i="6"/>
  <c r="KI21" i="6"/>
  <c r="LK21" i="6"/>
  <c r="JG5" i="6"/>
  <c r="LC5" i="6"/>
  <c r="MY5" i="6"/>
  <c r="KM27" i="6"/>
  <c r="MI27" i="6"/>
  <c r="NC17" i="6"/>
  <c r="KY17" i="6"/>
  <c r="LW7" i="6"/>
  <c r="MI7" i="6"/>
  <c r="KU7" i="6"/>
  <c r="MU18" i="6"/>
  <c r="LG18" i="6"/>
  <c r="JO18" i="6"/>
  <c r="MY23" i="6"/>
  <c r="LC23" i="6"/>
  <c r="KA8" i="6"/>
  <c r="MA8" i="6"/>
  <c r="MM8" i="6"/>
  <c r="LC16" i="6"/>
  <c r="JC16" i="6"/>
  <c r="MY16" i="6"/>
  <c r="JK19" i="6"/>
  <c r="MQ19" i="6"/>
  <c r="KI25" i="6"/>
  <c r="LK25" i="6"/>
  <c r="LW25" i="6"/>
  <c r="NO20" i="6"/>
  <c r="MI20" i="6"/>
  <c r="KU20" i="6"/>
  <c r="NG22" i="6"/>
  <c r="NK22" i="6"/>
  <c r="LO24" i="6"/>
  <c r="JO24" i="6"/>
  <c r="MM24" i="6"/>
  <c r="NK15" i="6"/>
  <c r="NW15" i="6"/>
  <c r="KQ15" i="6"/>
  <c r="LK26" i="6"/>
  <c r="LW26" i="6"/>
  <c r="NW21" i="6"/>
  <c r="KQ21" i="6"/>
  <c r="LS21" i="6"/>
  <c r="JO17" i="6"/>
  <c r="LG17" i="6"/>
  <c r="JS7" i="6"/>
  <c r="NS7" i="6"/>
  <c r="MU7" i="6"/>
  <c r="NC18" i="6"/>
  <c r="LO18" i="6"/>
  <c r="MA18" i="6"/>
  <c r="JK23" i="6"/>
  <c r="LK23" i="6"/>
  <c r="KI8" i="6"/>
  <c r="NK8" i="6"/>
  <c r="ME8" i="6"/>
  <c r="LK16" i="6"/>
  <c r="JK16" i="6"/>
  <c r="MQ16" i="6"/>
  <c r="LW19" i="6"/>
  <c r="MI19" i="6"/>
  <c r="KQ25" i="6"/>
  <c r="LS25" i="6"/>
  <c r="NO25" i="6"/>
  <c r="MM20" i="6"/>
  <c r="NS20" i="6"/>
  <c r="MU20" i="6"/>
  <c r="ME22" i="6"/>
  <c r="KM22" i="6"/>
  <c r="NG24" i="6"/>
  <c r="MA24" i="6"/>
  <c r="ME24" i="6"/>
  <c r="KM15" i="6"/>
  <c r="JC15" i="6"/>
  <c r="MY15" i="6"/>
  <c r="LS26" i="6"/>
  <c r="NO26" i="6"/>
  <c r="JC21" i="6"/>
  <c r="MY21" i="6"/>
  <c r="JW21" i="6"/>
  <c r="FG18" i="6"/>
  <c r="FO18" i="6"/>
  <c r="BW19" i="6"/>
  <c r="CQ19" i="6"/>
  <c r="GI19" i="6"/>
  <c r="EM19" i="6"/>
  <c r="IA19" i="6"/>
  <c r="DG14" i="6"/>
  <c r="GA14" i="6"/>
  <c r="II14" i="6"/>
  <c r="IU14" i="6"/>
  <c r="W20" i="6"/>
  <c r="CA20" i="6"/>
  <c r="FS20" i="6"/>
  <c r="FC20" i="6"/>
  <c r="HO20" i="6"/>
  <c r="AQ11" i="6"/>
  <c r="DW11" i="6"/>
  <c r="DG11" i="6"/>
  <c r="FC11" i="6"/>
  <c r="HW11" i="6"/>
  <c r="AU22" i="6"/>
  <c r="BG22" i="6"/>
  <c r="BO22" i="6"/>
  <c r="EY22" i="6"/>
  <c r="FG22" i="6"/>
  <c r="II22" i="6"/>
  <c r="EM4" i="6"/>
  <c r="CM4" i="6"/>
  <c r="GU4" i="6"/>
  <c r="IE4" i="6"/>
  <c r="NW14" i="6"/>
  <c r="JC14" i="6"/>
  <c r="JO5" i="6"/>
  <c r="LK5" i="6"/>
  <c r="NG5" i="6"/>
  <c r="KU27" i="6"/>
  <c r="MQ27" i="6"/>
  <c r="JO4" i="6"/>
  <c r="LK4" i="6"/>
  <c r="NG4" i="6"/>
  <c r="MM17" i="6"/>
  <c r="LO17" i="6"/>
  <c r="KY7" i="6"/>
  <c r="JG7" i="6"/>
  <c r="NC7" i="6"/>
  <c r="MM18" i="6"/>
  <c r="NG18" i="6"/>
  <c r="NK18" i="6"/>
  <c r="MQ23" i="6"/>
  <c r="LS23" i="6"/>
  <c r="KQ8" i="6"/>
  <c r="LO8" i="6"/>
  <c r="NW8" i="6"/>
  <c r="LS16" i="6"/>
  <c r="LW16" i="6"/>
  <c r="MI16" i="6"/>
  <c r="NO19" i="6"/>
  <c r="NS19" i="6"/>
  <c r="MQ25" i="6"/>
  <c r="JW25" i="6"/>
  <c r="JS25" i="6"/>
  <c r="JS20" i="6"/>
  <c r="JG20" i="6"/>
  <c r="NC20" i="6"/>
  <c r="KA22" i="6"/>
  <c r="LC22" i="6"/>
  <c r="KA24" i="6"/>
  <c r="NK24" i="6"/>
  <c r="NW24" i="6"/>
  <c r="LC15" i="6"/>
  <c r="JK15" i="6"/>
  <c r="MQ15" i="6"/>
  <c r="JW26" i="6"/>
  <c r="JS26" i="6"/>
  <c r="JK21" i="6"/>
  <c r="MQ21" i="6"/>
  <c r="KE21" i="6"/>
  <c r="FW18" i="6"/>
  <c r="GA18" i="6"/>
  <c r="DS13" i="6"/>
  <c r="FG13" i="6"/>
  <c r="FK13" i="6"/>
  <c r="HK13" i="6"/>
  <c r="AA19" i="6"/>
  <c r="FK19" i="6"/>
  <c r="FG19" i="6"/>
  <c r="HC19" i="6"/>
  <c r="HS19" i="6"/>
  <c r="CU14" i="6"/>
  <c r="DK14" i="6"/>
  <c r="GE14" i="6"/>
  <c r="IQ14" i="6"/>
  <c r="AA20" i="6"/>
  <c r="AI20" i="6"/>
  <c r="CM20" i="6"/>
  <c r="EQ20" i="6"/>
  <c r="FO20" i="6"/>
  <c r="IA20" i="6"/>
  <c r="AM22" i="6"/>
  <c r="DG22" i="6"/>
  <c r="CA22" i="6"/>
  <c r="DW22" i="6"/>
  <c r="FS22" i="6"/>
  <c r="IU22" i="6"/>
  <c r="DC4" i="6"/>
  <c r="DW4" i="6"/>
  <c r="GM4" i="6"/>
  <c r="IQ4" i="6"/>
  <c r="LW13" i="6"/>
  <c r="ME13" i="6"/>
  <c r="LK14" i="6"/>
  <c r="KI14" i="6"/>
  <c r="KY14" i="6"/>
  <c r="JS5" i="6"/>
  <c r="LO5" i="6"/>
  <c r="NK5" i="6"/>
  <c r="JS4" i="6"/>
  <c r="LO4" i="6"/>
  <c r="NK4" i="6"/>
  <c r="JG17" i="6"/>
  <c r="MA17" i="6"/>
  <c r="NG17" i="6"/>
  <c r="LG7" i="6"/>
  <c r="JO7" i="6"/>
  <c r="MM7" i="6"/>
  <c r="KM18" i="6"/>
  <c r="LS18" i="6"/>
  <c r="JC23" i="6"/>
  <c r="LW23" i="6"/>
  <c r="JW23" i="6"/>
  <c r="MY8" i="6"/>
  <c r="KM8" i="6"/>
  <c r="JC8" i="6"/>
  <c r="JW16" i="6"/>
  <c r="NO16" i="6"/>
  <c r="KE19" i="6"/>
  <c r="JS19" i="6"/>
  <c r="JG19" i="6"/>
  <c r="MI25" i="6"/>
  <c r="KE25" i="6"/>
  <c r="KY25" i="6"/>
  <c r="KY20" i="6"/>
  <c r="JO20" i="6"/>
  <c r="NW22" i="6"/>
  <c r="KI22" i="6"/>
  <c r="LK22" i="6"/>
  <c r="KI24" i="6"/>
  <c r="KM24" i="6"/>
  <c r="JC24" i="6"/>
  <c r="LK15" i="6"/>
  <c r="LW15" i="6"/>
  <c r="MI26" i="6"/>
  <c r="KE26" i="6"/>
  <c r="KY26" i="6"/>
  <c r="LW21" i="6"/>
  <c r="MI21" i="6"/>
  <c r="KU21" i="6"/>
  <c r="EY18" i="6"/>
  <c r="IU18" i="6"/>
  <c r="CE13" i="6"/>
  <c r="DW13" i="6"/>
  <c r="FW13" i="6"/>
  <c r="IM13" i="6"/>
  <c r="AY19" i="6"/>
  <c r="G19" i="6"/>
  <c r="DS19" i="6"/>
  <c r="IQ19" i="6"/>
  <c r="IM19" i="6"/>
  <c r="CI14" i="6"/>
  <c r="EQ14" i="6"/>
  <c r="GY14" i="6"/>
  <c r="HS14" i="6"/>
  <c r="AU20" i="6"/>
  <c r="CI20" i="6"/>
  <c r="FW20" i="6"/>
  <c r="FG20" i="6"/>
  <c r="GA20" i="6"/>
  <c r="IM20" i="6"/>
  <c r="BO11" i="6"/>
  <c r="FG11" i="6"/>
  <c r="DK11" i="6"/>
  <c r="HS11" i="6"/>
  <c r="HG11" i="6"/>
  <c r="O22" i="6"/>
  <c r="CI22" i="6"/>
  <c r="CM22" i="6"/>
  <c r="EI22" i="6"/>
  <c r="GE22" i="6"/>
  <c r="IY22" i="6"/>
  <c r="MU13" i="6"/>
  <c r="NC13" i="6"/>
  <c r="JS14" i="6"/>
  <c r="ME14" i="6"/>
  <c r="MU14" i="6"/>
  <c r="KM17" i="6"/>
  <c r="NK17" i="6"/>
  <c r="KA17" i="6"/>
  <c r="LO7" i="6"/>
  <c r="MA7" i="6"/>
  <c r="NO7" i="6"/>
  <c r="ME18" i="6"/>
  <c r="KA18" i="6"/>
  <c r="JS23" i="6"/>
  <c r="NO23" i="6"/>
  <c r="KE23" i="6"/>
  <c r="MQ8" i="6"/>
  <c r="LC8" i="6"/>
  <c r="JK8" i="6"/>
  <c r="KE16" i="6"/>
  <c r="JS16" i="6"/>
  <c r="NC19" i="6"/>
  <c r="KY19" i="6"/>
  <c r="JO19" i="6"/>
  <c r="MY25" i="6"/>
  <c r="KU25" i="6"/>
  <c r="LG25" i="6"/>
  <c r="LG20" i="6"/>
  <c r="MA20" i="6"/>
  <c r="JC22" i="6"/>
  <c r="KQ22" i="6"/>
  <c r="LS22" i="6"/>
  <c r="KQ24" i="6"/>
  <c r="LC24" i="6"/>
  <c r="JK24" i="6"/>
  <c r="LS15" i="6"/>
  <c r="NO15" i="6"/>
  <c r="NS26" i="6"/>
  <c r="KU26" i="6"/>
  <c r="LG26" i="6"/>
  <c r="NO21" i="6"/>
  <c r="NS21" i="6"/>
  <c r="MU21" i="6"/>
  <c r="HW18" i="6"/>
  <c r="II18" i="6"/>
  <c r="CQ13" i="6"/>
  <c r="EE13" i="6"/>
  <c r="GI13" i="6"/>
  <c r="IY13" i="6"/>
  <c r="BG19" i="6"/>
  <c r="BS19" i="6"/>
  <c r="FW19" i="6"/>
  <c r="DK19" i="6"/>
  <c r="HK19" i="6"/>
  <c r="DC14" i="6"/>
  <c r="DW14" i="6"/>
  <c r="FO14" i="6"/>
  <c r="IE14" i="6"/>
  <c r="O20" i="6"/>
  <c r="DC20" i="6"/>
  <c r="BG20" i="6"/>
  <c r="FK20" i="6"/>
  <c r="GY20" i="6"/>
  <c r="IY20" i="6"/>
  <c r="G22" i="6"/>
  <c r="DC22" i="6"/>
  <c r="CY22" i="6"/>
  <c r="HC22" i="6"/>
  <c r="GQ22" i="6"/>
  <c r="NS13" i="6"/>
  <c r="JO13" i="6"/>
  <c r="NK14" i="6"/>
  <c r="KM14" i="6"/>
  <c r="JG14" i="6"/>
  <c r="LC17" i="6"/>
  <c r="ME17" i="6"/>
  <c r="KI17" i="6"/>
  <c r="NG7" i="6"/>
  <c r="NK7" i="6"/>
  <c r="ME7" i="6"/>
  <c r="NW18" i="6"/>
  <c r="KI18" i="6"/>
  <c r="KY23" i="6"/>
  <c r="MI23" i="6"/>
  <c r="KU23" i="6"/>
  <c r="KY8" i="6"/>
  <c r="LK8" i="6"/>
  <c r="LW8" i="6"/>
  <c r="KU16" i="6"/>
  <c r="KY16" i="6"/>
  <c r="MM19" i="6"/>
  <c r="LG19" i="6"/>
  <c r="MA19" i="6"/>
  <c r="NS25" i="6"/>
  <c r="MU25" i="6"/>
  <c r="LO25" i="6"/>
  <c r="LO20" i="6"/>
  <c r="NK20" i="6"/>
  <c r="JK22" i="6"/>
  <c r="MY22" i="6"/>
  <c r="JW22" i="6"/>
  <c r="MY24" i="6"/>
  <c r="LK24" i="6"/>
  <c r="LW24" i="6"/>
  <c r="JW15" i="6"/>
  <c r="JS15" i="6"/>
  <c r="MQ26" i="6"/>
  <c r="MU26" i="6"/>
  <c r="LO26" i="6"/>
  <c r="JS21" i="6"/>
  <c r="JG21" i="6"/>
  <c r="NC21" i="6"/>
  <c r="EM18" i="6"/>
  <c r="IM18" i="6"/>
  <c r="DG13" i="6"/>
  <c r="EI13" i="6"/>
  <c r="GU13" i="6"/>
  <c r="IQ13" i="6"/>
  <c r="BK19" i="6"/>
  <c r="CY19" i="6"/>
  <c r="GE19" i="6"/>
  <c r="DW19" i="6"/>
  <c r="HW19" i="6"/>
  <c r="G20" i="6"/>
  <c r="BW20" i="6"/>
  <c r="BS20" i="6"/>
  <c r="GI20" i="6"/>
  <c r="HC20" i="6"/>
  <c r="IQ20" i="6"/>
  <c r="BK22" i="6"/>
  <c r="AY22" i="6"/>
  <c r="FO22" i="6"/>
  <c r="EQ22" i="6"/>
  <c r="IM22" i="6"/>
  <c r="BS4" i="6"/>
  <c r="JG13" i="6"/>
  <c r="KM13" i="6"/>
  <c r="LK17" i="6"/>
  <c r="NW17" i="6"/>
  <c r="KQ17" i="6"/>
  <c r="KA7" i="6"/>
  <c r="KM7" i="6"/>
  <c r="NW7" i="6"/>
  <c r="JC18" i="6"/>
  <c r="KQ18" i="6"/>
  <c r="LG23" i="6"/>
  <c r="NS23" i="6"/>
  <c r="MU23" i="6"/>
  <c r="MI8" i="6"/>
  <c r="LS8" i="6"/>
  <c r="NO8" i="6"/>
  <c r="MU16" i="6"/>
  <c r="LG16" i="6"/>
  <c r="ME19" i="6"/>
  <c r="LO19" i="6"/>
  <c r="NK19" i="6"/>
  <c r="JG25" i="6"/>
  <c r="NC25" i="6"/>
  <c r="NG25" i="6"/>
  <c r="NG20" i="6"/>
  <c r="KM20" i="6"/>
  <c r="LW22" i="6"/>
  <c r="MQ22" i="6"/>
  <c r="KE22" i="6"/>
  <c r="MQ24" i="6"/>
  <c r="LS24" i="6"/>
  <c r="NO24" i="6"/>
  <c r="KE15" i="6"/>
  <c r="KY15" i="6"/>
  <c r="JG26" i="6"/>
  <c r="NC26" i="6"/>
  <c r="NG26" i="6"/>
  <c r="KY21" i="6"/>
  <c r="JO21" i="6"/>
  <c r="MM21" i="6"/>
  <c r="K84" i="6"/>
  <c r="FO84" i="6"/>
  <c r="DO84" i="6"/>
  <c r="IM84" i="6"/>
  <c r="NS84" i="6"/>
  <c r="AQ84" i="6"/>
  <c r="AI84" i="6"/>
  <c r="CA84" i="6"/>
  <c r="DW84" i="6"/>
  <c r="GU84" i="6"/>
  <c r="HK84" i="6"/>
  <c r="NC84" i="6"/>
  <c r="JG84" i="6"/>
  <c r="AA84" i="6"/>
  <c r="CU84" i="6"/>
  <c r="CM84" i="6"/>
  <c r="EI84" i="6"/>
  <c r="IE84" i="6"/>
  <c r="HW84" i="6"/>
  <c r="NK84" i="6"/>
  <c r="JS84" i="6"/>
  <c r="S84" i="6"/>
  <c r="HC84" i="6"/>
  <c r="JC84" i="6"/>
  <c r="BS84" i="6"/>
  <c r="CI84" i="6"/>
  <c r="CY84" i="6"/>
  <c r="EY84" i="6"/>
  <c r="IY84" i="6"/>
  <c r="II84" i="6"/>
  <c r="JK84" i="6"/>
  <c r="MA84" i="6"/>
  <c r="AM84" i="6"/>
  <c r="BW84" i="6"/>
  <c r="DC84" i="6"/>
  <c r="FW84" i="6"/>
  <c r="EU84" i="6"/>
  <c r="IU84" i="6"/>
  <c r="JO84" i="6"/>
  <c r="ME84" i="6"/>
  <c r="NG84" i="6"/>
  <c r="LK84" i="6"/>
  <c r="MY84" i="6"/>
  <c r="KQ84" i="6"/>
  <c r="AY84" i="6"/>
  <c r="DG84" i="6"/>
  <c r="EM84" i="6"/>
  <c r="GM84" i="6"/>
  <c r="FS84" i="6"/>
  <c r="LW84" i="6"/>
  <c r="JW84" i="6"/>
  <c r="LC84" i="6"/>
  <c r="BK84" i="6"/>
  <c r="BG84" i="6"/>
  <c r="DS84" i="6"/>
  <c r="HG84" i="6"/>
  <c r="GE84" i="6"/>
  <c r="MQ84" i="6"/>
  <c r="LG84" i="6"/>
  <c r="LO84" i="6"/>
  <c r="AE84" i="6"/>
  <c r="DK84" i="6"/>
  <c r="EA84" i="6"/>
  <c r="GI84" i="6"/>
  <c r="FG84" i="6"/>
  <c r="AU84" i="6"/>
  <c r="CQ84" i="6"/>
  <c r="EE84" i="6"/>
  <c r="EQ84" i="6"/>
  <c r="IQ84" i="6"/>
  <c r="NW84" i="6"/>
  <c r="LS84" i="6"/>
  <c r="MU84" i="6"/>
  <c r="O84" i="6"/>
  <c r="GA84" i="6"/>
  <c r="GY84" i="6"/>
  <c r="KA84" i="6"/>
  <c r="KI84" i="6"/>
  <c r="KE84" i="6"/>
  <c r="W84" i="6"/>
  <c r="CE84" i="6"/>
  <c r="FC84" i="6"/>
  <c r="IA84" i="6"/>
  <c r="HS84" i="6"/>
  <c r="KM84" i="6"/>
  <c r="KU84" i="6"/>
  <c r="NO84" i="6"/>
  <c r="BC84" i="6"/>
  <c r="FK84" i="6"/>
  <c r="GQ84" i="6"/>
  <c r="HO84" i="6"/>
  <c r="KY84" i="6"/>
  <c r="MM84" i="6"/>
  <c r="MI84" i="6"/>
  <c r="BW6" i="6"/>
  <c r="HO6" i="6"/>
  <c r="CI6" i="6"/>
  <c r="FG6" i="6"/>
  <c r="HS6" i="6"/>
  <c r="AQ6" i="6"/>
  <c r="DS6" i="6"/>
  <c r="IE6" i="6"/>
  <c r="IU3" i="6"/>
  <c r="CY3" i="6"/>
  <c r="CM3" i="6"/>
  <c r="CM6" i="6"/>
  <c r="IQ6" i="6"/>
  <c r="MI3" i="6"/>
  <c r="FG3" i="6"/>
  <c r="EA3" i="6"/>
  <c r="LW3" i="6"/>
  <c r="HS3" i="6"/>
  <c r="JG6" i="6"/>
  <c r="AI6" i="6"/>
  <c r="O6" i="6"/>
  <c r="EE6" i="6"/>
  <c r="GQ3" i="6"/>
  <c r="AE6" i="6"/>
  <c r="CY6" i="6"/>
  <c r="BS6" i="6"/>
  <c r="II6" i="6"/>
  <c r="HG6" i="6"/>
  <c r="JC6" i="6"/>
  <c r="KY6" i="6"/>
  <c r="EQ6" i="6"/>
  <c r="LC6" i="6"/>
  <c r="MY6" i="6"/>
  <c r="AA6" i="6"/>
  <c r="CU6" i="6"/>
  <c r="FC6" i="6"/>
  <c r="HG3" i="6"/>
  <c r="FC3" i="6"/>
  <c r="DG3" i="6"/>
  <c r="KA3" i="6"/>
  <c r="JK6" i="6"/>
  <c r="LG6" i="6"/>
  <c r="NC6" i="6"/>
  <c r="FK6" i="6"/>
  <c r="FO6" i="6"/>
  <c r="NW3" i="6"/>
  <c r="KE3" i="6"/>
  <c r="FS3" i="6"/>
  <c r="EI3" i="6"/>
  <c r="JO6" i="6"/>
  <c r="LK6" i="6"/>
  <c r="NG6" i="6"/>
  <c r="K6" i="6"/>
  <c r="EM6" i="6"/>
  <c r="GA6" i="6"/>
  <c r="IY6" i="6"/>
  <c r="CU3" i="6"/>
  <c r="K3" i="6"/>
  <c r="BG3" i="6"/>
  <c r="II3" i="6"/>
  <c r="GE3" i="6"/>
  <c r="NS3" i="6"/>
  <c r="JS6" i="6"/>
  <c r="LO6" i="6"/>
  <c r="NK6" i="6"/>
  <c r="EE3" i="6"/>
  <c r="IY3" i="6"/>
  <c r="AA3" i="6"/>
  <c r="JW6" i="6"/>
  <c r="LS6" i="6"/>
  <c r="NO6" i="6"/>
  <c r="AM6" i="6"/>
  <c r="CQ6" i="6"/>
  <c r="DK6" i="6"/>
  <c r="EU6" i="6"/>
  <c r="GQ6" i="6"/>
  <c r="MM3" i="6"/>
  <c r="JC3" i="6"/>
  <c r="KY3" i="6"/>
  <c r="MQ3" i="6"/>
  <c r="NC3" i="6"/>
  <c r="LK3" i="6"/>
  <c r="JW3" i="6"/>
  <c r="BW3" i="6"/>
  <c r="CM27" i="6"/>
  <c r="BG27" i="6"/>
  <c r="DW27" i="6"/>
  <c r="GE27" i="6"/>
  <c r="HK27" i="6"/>
  <c r="JK5" i="6"/>
  <c r="LG5" i="6"/>
  <c r="NC5" i="6"/>
  <c r="KA6" i="6"/>
  <c r="LW6" i="6"/>
  <c r="NS6" i="6"/>
  <c r="KQ27" i="6"/>
  <c r="MM27" i="6"/>
  <c r="W6" i="6"/>
  <c r="EA6" i="6"/>
  <c r="GM6" i="6"/>
  <c r="GY6" i="6"/>
  <c r="HO3" i="6"/>
  <c r="GA3" i="6"/>
  <c r="KI3" i="6"/>
  <c r="KQ3" i="6"/>
  <c r="IA3" i="6"/>
  <c r="S6" i="6"/>
  <c r="CE6" i="6"/>
  <c r="DW6" i="6"/>
  <c r="FS6" i="6"/>
  <c r="IM6" i="6"/>
  <c r="DO3" i="6"/>
  <c r="O3" i="6"/>
  <c r="AM3" i="6"/>
  <c r="BC3" i="6"/>
  <c r="S3" i="6"/>
  <c r="DS3" i="6"/>
  <c r="KE6" i="6"/>
  <c r="MA6" i="6"/>
  <c r="NW6" i="6"/>
  <c r="AU6" i="6"/>
  <c r="BO6" i="6"/>
  <c r="FW6" i="6"/>
  <c r="GE6" i="6"/>
  <c r="IU6" i="6"/>
  <c r="IQ3" i="6"/>
  <c r="EQ3" i="6"/>
  <c r="GM3" i="6"/>
  <c r="DC3" i="6"/>
  <c r="DK3" i="6"/>
  <c r="CE3" i="6"/>
  <c r="NO3" i="6"/>
  <c r="FO3" i="6"/>
  <c r="DG27" i="6"/>
  <c r="DO27" i="6"/>
  <c r="GU27" i="6"/>
  <c r="IU27" i="6"/>
  <c r="KI6" i="6"/>
  <c r="ME6" i="6"/>
  <c r="JC27" i="6"/>
  <c r="KY27" i="6"/>
  <c r="MU27" i="6"/>
  <c r="AE5" i="6"/>
  <c r="DO5" i="6"/>
  <c r="DS5" i="6"/>
  <c r="HS5" i="6"/>
  <c r="IA5" i="6"/>
  <c r="DC6" i="6"/>
  <c r="DG6" i="6"/>
  <c r="EI6" i="6"/>
  <c r="GI6" i="6"/>
  <c r="GU6" i="6"/>
  <c r="NK3" i="6"/>
  <c r="JK3" i="6"/>
  <c r="LG3" i="6"/>
  <c r="FK3" i="6"/>
  <c r="FW3" i="6"/>
  <c r="EU3" i="6"/>
  <c r="AU3" i="6"/>
  <c r="HK3" i="6"/>
  <c r="AI27" i="6"/>
  <c r="S27" i="6"/>
  <c r="BK27" i="6"/>
  <c r="EQ27" i="6"/>
  <c r="IM27" i="6"/>
  <c r="HG27" i="6"/>
  <c r="AQ4" i="6"/>
  <c r="GE4" i="6"/>
  <c r="FG4" i="6"/>
  <c r="GY4" i="6"/>
  <c r="HK4" i="6"/>
  <c r="JW5" i="6"/>
  <c r="LS5" i="6"/>
  <c r="NO5" i="6"/>
  <c r="KM6" i="6"/>
  <c r="MI6" i="6"/>
  <c r="JG27" i="6"/>
  <c r="LC27" i="6"/>
  <c r="MY27" i="6"/>
  <c r="JW4" i="6"/>
  <c r="LS4" i="6"/>
  <c r="NO4" i="6"/>
  <c r="LS3" i="6"/>
  <c r="BC6" i="6"/>
  <c r="AY6" i="6"/>
  <c r="DO6" i="6"/>
  <c r="HK6" i="6"/>
  <c r="IA6" i="6"/>
  <c r="CA3" i="6"/>
  <c r="W3" i="6"/>
  <c r="BS3" i="6"/>
  <c r="HW3" i="6"/>
  <c r="IM3" i="6"/>
  <c r="HC3" i="6"/>
  <c r="CQ3" i="6"/>
  <c r="JG3" i="6"/>
  <c r="O27" i="6"/>
  <c r="AE27" i="6"/>
  <c r="BW27" i="6"/>
  <c r="FO27" i="6"/>
  <c r="HO27" i="6"/>
  <c r="HS27" i="6"/>
  <c r="CQ4" i="6"/>
  <c r="AY4" i="6"/>
  <c r="FC4" i="6"/>
  <c r="EY4" i="6"/>
  <c r="HW4" i="6"/>
  <c r="KA5" i="6"/>
  <c r="LW5" i="6"/>
  <c r="NS5" i="6"/>
  <c r="KQ6" i="6"/>
  <c r="MM6" i="6"/>
  <c r="JK27" i="6"/>
  <c r="LG27" i="6"/>
  <c r="NC27" i="6"/>
  <c r="KA4" i="6"/>
  <c r="LW4" i="6"/>
  <c r="NS4" i="6"/>
  <c r="BK3" i="6"/>
  <c r="BG6" i="6"/>
  <c r="BK6" i="6"/>
  <c r="EY6" i="6"/>
  <c r="HC6" i="6"/>
  <c r="HW6" i="6"/>
  <c r="GY3" i="6"/>
  <c r="EY3" i="6"/>
  <c r="GU3" i="6"/>
  <c r="KM3" i="6"/>
  <c r="KU3" i="6"/>
  <c r="JO3" i="6"/>
  <c r="EM3" i="6"/>
  <c r="LC3" i="6"/>
  <c r="AA27" i="6"/>
  <c r="AQ27" i="6"/>
  <c r="CI27" i="6"/>
  <c r="EU27" i="6"/>
  <c r="GY27" i="6"/>
  <c r="IE27" i="6"/>
  <c r="BK4" i="6"/>
  <c r="EI4" i="6"/>
  <c r="FK4" i="6"/>
  <c r="II4" i="6"/>
  <c r="KE5" i="6"/>
  <c r="MA5" i="6"/>
  <c r="NW5" i="6"/>
  <c r="KU6" i="6"/>
  <c r="MQ6" i="6"/>
  <c r="JO27" i="6"/>
  <c r="LK27" i="6"/>
  <c r="NG27" i="6"/>
  <c r="KE4" i="6"/>
  <c r="MA4" i="6"/>
  <c r="NW4" i="6"/>
  <c r="BC14" i="6"/>
  <c r="CY14" i="6"/>
  <c r="EI14" i="6"/>
  <c r="EM14" i="6"/>
  <c r="GQ14" i="6"/>
  <c r="JW14" i="6"/>
  <c r="MI14" i="6"/>
  <c r="LC14" i="6"/>
  <c r="BK14" i="6"/>
  <c r="BW14" i="6"/>
  <c r="FS14" i="6"/>
  <c r="EY14" i="6"/>
  <c r="HC14" i="6"/>
  <c r="LS14" i="6"/>
  <c r="KQ14" i="6"/>
  <c r="MY14" i="6"/>
  <c r="O14" i="6"/>
  <c r="CM14" i="6"/>
  <c r="EU14" i="6"/>
  <c r="FK14" i="6"/>
  <c r="HK14" i="6"/>
  <c r="NO14" i="6"/>
  <c r="MM14" i="6"/>
  <c r="JK14" i="6"/>
  <c r="EE14" i="6"/>
  <c r="AY14" i="6"/>
  <c r="FG14" i="6"/>
  <c r="FW14" i="6"/>
  <c r="HG14" i="6"/>
  <c r="KA14" i="6"/>
  <c r="JO14" i="6"/>
  <c r="LG14" i="6"/>
  <c r="W14" i="6"/>
  <c r="BG14" i="6"/>
  <c r="DS14" i="6"/>
  <c r="GI14" i="6"/>
  <c r="HO14" i="6"/>
  <c r="LW14" i="6"/>
  <c r="NG14" i="6"/>
  <c r="NC14" i="6"/>
  <c r="BC13" i="6"/>
  <c r="CY13" i="6"/>
  <c r="EM13" i="6"/>
  <c r="GM13" i="6"/>
  <c r="HO13" i="6"/>
  <c r="JC13" i="6"/>
  <c r="JK13" i="6"/>
  <c r="LO13" i="6"/>
  <c r="EU13" i="6"/>
  <c r="II13" i="6"/>
  <c r="GQ13" i="6"/>
  <c r="KA13" i="6"/>
  <c r="KI13" i="6"/>
  <c r="MM13" i="6"/>
  <c r="BO13" i="6"/>
  <c r="CM13" i="6"/>
  <c r="FC13" i="6"/>
  <c r="EY13" i="6"/>
  <c r="HC13" i="6"/>
  <c r="KY13" i="6"/>
  <c r="LG13" i="6"/>
  <c r="NK13" i="6"/>
  <c r="JO12" i="6"/>
  <c r="MU12" i="6"/>
  <c r="KA12" i="6"/>
  <c r="MQ12" i="6"/>
  <c r="LC12" i="6"/>
  <c r="KQ12" i="6"/>
  <c r="NG12" i="6"/>
  <c r="LS12" i="6"/>
  <c r="CA12" i="6"/>
  <c r="CE12" i="6"/>
  <c r="FC12" i="6"/>
  <c r="GQ12" i="6"/>
  <c r="IA12" i="6"/>
  <c r="LG12" i="6"/>
  <c r="JS12" i="6"/>
  <c r="MI12" i="6"/>
  <c r="O12" i="6"/>
  <c r="CQ12" i="6"/>
  <c r="EY12" i="6"/>
  <c r="GU12" i="6"/>
  <c r="IM12" i="6"/>
  <c r="LW12" i="6"/>
  <c r="KI12" i="6"/>
  <c r="MY12" i="6"/>
  <c r="AA12" i="6"/>
  <c r="DG12" i="6"/>
  <c r="GI12" i="6"/>
  <c r="EU12" i="6"/>
  <c r="IY12" i="6"/>
  <c r="MM12" i="6"/>
  <c r="KY12" i="6"/>
  <c r="NO12" i="6"/>
  <c r="AM12" i="6"/>
  <c r="DK12" i="6"/>
  <c r="DW12" i="6"/>
  <c r="FG12" i="6"/>
  <c r="HG12" i="6"/>
  <c r="NC12" i="6"/>
  <c r="LO12" i="6"/>
  <c r="JC12" i="6"/>
  <c r="NS12" i="6"/>
  <c r="ME12" i="6"/>
  <c r="JG12" i="6"/>
  <c r="BK11" i="6"/>
  <c r="CI11" i="6"/>
  <c r="FO11" i="6"/>
  <c r="FS11" i="6"/>
  <c r="II11" i="6"/>
  <c r="JO11" i="6"/>
  <c r="MA11" i="6"/>
  <c r="NS11" i="6"/>
  <c r="KA11" i="6"/>
  <c r="MM11" i="6"/>
  <c r="AI11" i="6"/>
  <c r="BC11" i="6"/>
  <c r="DC11" i="6"/>
  <c r="HK11" i="6"/>
  <c r="IU11" i="6"/>
  <c r="LC11" i="6"/>
  <c r="MY11" i="6"/>
  <c r="CM11" i="6"/>
  <c r="BW11" i="6"/>
  <c r="EI11" i="6"/>
  <c r="DO11" i="6"/>
  <c r="IE11" i="6"/>
  <c r="LO11" i="6"/>
  <c r="NK11" i="6"/>
  <c r="EE11" i="6"/>
  <c r="CY11" i="6"/>
  <c r="GM11" i="6"/>
  <c r="EA11" i="6"/>
  <c r="IQ11" i="6"/>
  <c r="KI11" i="6"/>
  <c r="NW11" i="6"/>
  <c r="KQ11" i="6"/>
  <c r="KU11" i="6"/>
  <c r="ME11" i="6"/>
  <c r="JG11" i="6"/>
  <c r="LG11" i="6"/>
  <c r="MQ11" i="6"/>
  <c r="O11" i="6"/>
  <c r="BG11" i="6"/>
  <c r="GI11" i="6"/>
  <c r="GY11" i="6"/>
  <c r="IM11" i="6"/>
  <c r="JS11" i="6"/>
  <c r="LS11" i="6"/>
  <c r="NC11" i="6"/>
  <c r="K11" i="6"/>
  <c r="AA11" i="6"/>
  <c r="BS11" i="6"/>
  <c r="GU11" i="6"/>
  <c r="HC11" i="6"/>
  <c r="IY11" i="6"/>
  <c r="KE11" i="6"/>
  <c r="KM11" i="6"/>
  <c r="NO11" i="6"/>
  <c r="AU11" i="6"/>
  <c r="AM11" i="6"/>
  <c r="CE11" i="6"/>
  <c r="EQ11" i="6"/>
  <c r="GQ11" i="6"/>
  <c r="JK11" i="6"/>
  <c r="KY11" i="6"/>
  <c r="MI11" i="6"/>
  <c r="JW11" i="6"/>
  <c r="LK11" i="6"/>
  <c r="MU11" i="6"/>
  <c r="G88" i="6"/>
  <c r="G93" i="6"/>
  <c r="G86" i="6"/>
  <c r="G7" i="6"/>
  <c r="G91" i="6"/>
  <c r="G25" i="6"/>
  <c r="G11" i="6"/>
  <c r="G15" i="6"/>
  <c r="G10" i="6"/>
  <c r="G28" i="6"/>
  <c r="G6" i="6"/>
  <c r="G84" i="6"/>
  <c r="G27" i="6"/>
  <c r="R46" i="17"/>
  <c r="R47" i="17"/>
  <c r="R41" i="17"/>
  <c r="R40" i="17"/>
  <c r="R42" i="17"/>
  <c r="AP102" i="2" l="1"/>
  <c r="AP101" i="2"/>
  <c r="AP100" i="2"/>
  <c r="AP99" i="2"/>
  <c r="AP98" i="2"/>
  <c r="AP97" i="2"/>
  <c r="AP96" i="2"/>
  <c r="AP95" i="2"/>
  <c r="AP94" i="2"/>
  <c r="AP93" i="2"/>
  <c r="AP92" i="2"/>
  <c r="AP91" i="2"/>
  <c r="AP90" i="2"/>
  <c r="AP89" i="2"/>
  <c r="AP88" i="2"/>
  <c r="AP87" i="2"/>
  <c r="AP86" i="2"/>
  <c r="AP85" i="2"/>
  <c r="AP84" i="2"/>
  <c r="AP83" i="2"/>
  <c r="AP82" i="2"/>
  <c r="AP81" i="2"/>
  <c r="AP80" i="2"/>
  <c r="AP79" i="2"/>
  <c r="AP78" i="2"/>
  <c r="AP77" i="2"/>
  <c r="AP76" i="2"/>
  <c r="AP75" i="2"/>
  <c r="AP74" i="2"/>
  <c r="AP73" i="2"/>
  <c r="AP72" i="2"/>
  <c r="AP71" i="2"/>
  <c r="AP70" i="2"/>
  <c r="AP69" i="2"/>
  <c r="AP68" i="2"/>
  <c r="AP67" i="2"/>
  <c r="AP66" i="2"/>
  <c r="AP64" i="2"/>
  <c r="AP63" i="2"/>
  <c r="AP62" i="2"/>
  <c r="AP61" i="2"/>
  <c r="AP60" i="2"/>
  <c r="AP59" i="2"/>
  <c r="AP58" i="2"/>
  <c r="AP57" i="2"/>
  <c r="AP56" i="2"/>
  <c r="AP55" i="2"/>
  <c r="AP54" i="2"/>
  <c r="AP53" i="2"/>
  <c r="AP52" i="2"/>
  <c r="AP51" i="2"/>
  <c r="AP50" i="2"/>
  <c r="AP49" i="2"/>
  <c r="AP48" i="2"/>
  <c r="AP47" i="2"/>
  <c r="AP46" i="2"/>
  <c r="AP45" i="2"/>
  <c r="AP44" i="2"/>
  <c r="AP43" i="2"/>
  <c r="AP42" i="2"/>
  <c r="AP41" i="2"/>
  <c r="AP40" i="2"/>
  <c r="AP39" i="2"/>
  <c r="AP38" i="2"/>
  <c r="AP37" i="2"/>
  <c r="AP36" i="2"/>
  <c r="AP35" i="2"/>
  <c r="AP34" i="2"/>
  <c r="AP33" i="2"/>
  <c r="AP32" i="2"/>
  <c r="AP31" i="2"/>
  <c r="AP30" i="2"/>
  <c r="AP29" i="2"/>
  <c r="AP28" i="2"/>
  <c r="AP27" i="2"/>
  <c r="AP26" i="2"/>
  <c r="AP25" i="2"/>
  <c r="AP24" i="2"/>
  <c r="AP23" i="2"/>
  <c r="AP22" i="2"/>
  <c r="AP21" i="2"/>
  <c r="AP20" i="2"/>
  <c r="AP19" i="2"/>
  <c r="AP18" i="2"/>
  <c r="AP17" i="2"/>
  <c r="AP15" i="2"/>
  <c r="AP14" i="2"/>
  <c r="AP13" i="2"/>
  <c r="AP12" i="2"/>
  <c r="AP11" i="2"/>
  <c r="AP10" i="2"/>
  <c r="AP9" i="2"/>
  <c r="AP8" i="2"/>
  <c r="AO102" i="2"/>
  <c r="AO101" i="2"/>
  <c r="AO100" i="2"/>
  <c r="AO99" i="2"/>
  <c r="AO98" i="2"/>
  <c r="AO97" i="2"/>
  <c r="AO96" i="2"/>
  <c r="AO95" i="2"/>
  <c r="AO94" i="2"/>
  <c r="AO93" i="2"/>
  <c r="AO92" i="2"/>
  <c r="AO91" i="2"/>
  <c r="AO90" i="2"/>
  <c r="AO89" i="2"/>
  <c r="AO88" i="2"/>
  <c r="AO87" i="2"/>
  <c r="AO86" i="2"/>
  <c r="AO85" i="2"/>
  <c r="AO84" i="2"/>
  <c r="AO83" i="2"/>
  <c r="AO82" i="2"/>
  <c r="AO81" i="2"/>
  <c r="AO80" i="2"/>
  <c r="AO79" i="2"/>
  <c r="AO78" i="2"/>
  <c r="AO77" i="2"/>
  <c r="AO76" i="2"/>
  <c r="AO75" i="2"/>
  <c r="AO74" i="2"/>
  <c r="AO73" i="2"/>
  <c r="AO72" i="2"/>
  <c r="AO71" i="2"/>
  <c r="AO70" i="2"/>
  <c r="AO69" i="2"/>
  <c r="AO68" i="2"/>
  <c r="AO67" i="2"/>
  <c r="AO66" i="2"/>
  <c r="AO64" i="2"/>
  <c r="AO63" i="2"/>
  <c r="AO62" i="2"/>
  <c r="AO61" i="2"/>
  <c r="AO60" i="2"/>
  <c r="AO59" i="2"/>
  <c r="AO58" i="2"/>
  <c r="AO57" i="2"/>
  <c r="AO56" i="2"/>
  <c r="AO55" i="2"/>
  <c r="AO54" i="2"/>
  <c r="AO53" i="2"/>
  <c r="AO52" i="2"/>
  <c r="AO51" i="2"/>
  <c r="AO50" i="2"/>
  <c r="AO49" i="2"/>
  <c r="AO48" i="2"/>
  <c r="AO47" i="2"/>
  <c r="AO46" i="2"/>
  <c r="AO45" i="2"/>
  <c r="AO44" i="2"/>
  <c r="AO43" i="2"/>
  <c r="AO42" i="2"/>
  <c r="AO41" i="2"/>
  <c r="AO40" i="2"/>
  <c r="AO39" i="2"/>
  <c r="AO38" i="2"/>
  <c r="AO37" i="2"/>
  <c r="AO36" i="2"/>
  <c r="AO35" i="2"/>
  <c r="AO34" i="2"/>
  <c r="AO33" i="2"/>
  <c r="AO32" i="2"/>
  <c r="AO31" i="2"/>
  <c r="AO30" i="2"/>
  <c r="AO29" i="2"/>
  <c r="AO28" i="2"/>
  <c r="AO27" i="2"/>
  <c r="AO26" i="2"/>
  <c r="AO25" i="2"/>
  <c r="AO24" i="2"/>
  <c r="AO23" i="2"/>
  <c r="AO22" i="2"/>
  <c r="AO21" i="2"/>
  <c r="AO20" i="2"/>
  <c r="AO19" i="2"/>
  <c r="AO18" i="2"/>
  <c r="AO17" i="2"/>
  <c r="AO15" i="2"/>
  <c r="AO14" i="2"/>
  <c r="AO13" i="2"/>
  <c r="AO12" i="2"/>
  <c r="AO11" i="2"/>
  <c r="AO10" i="2"/>
  <c r="AO9" i="2"/>
  <c r="AO8" i="2"/>
  <c r="AN102" i="2"/>
  <c r="AN101" i="2"/>
  <c r="AN100" i="2"/>
  <c r="AN99" i="2"/>
  <c r="AN98" i="2"/>
  <c r="AN97" i="2"/>
  <c r="AN96" i="2"/>
  <c r="AN95" i="2"/>
  <c r="AN94" i="2"/>
  <c r="AN93" i="2"/>
  <c r="AN92" i="2"/>
  <c r="AN91" i="2"/>
  <c r="AN90" i="2"/>
  <c r="AN89" i="2"/>
  <c r="AN88" i="2"/>
  <c r="AN87" i="2"/>
  <c r="AN86" i="2"/>
  <c r="AN85" i="2"/>
  <c r="AN84" i="2"/>
  <c r="AN83" i="2"/>
  <c r="AN82" i="2"/>
  <c r="AN81" i="2"/>
  <c r="AN80" i="2"/>
  <c r="AN79" i="2"/>
  <c r="AN78" i="2"/>
  <c r="AN77" i="2"/>
  <c r="AN76" i="2"/>
  <c r="AN75" i="2"/>
  <c r="AN74" i="2"/>
  <c r="AN73" i="2"/>
  <c r="AN72" i="2"/>
  <c r="AN71" i="2"/>
  <c r="AN70" i="2"/>
  <c r="AN69" i="2"/>
  <c r="AN68" i="2"/>
  <c r="AN67" i="2"/>
  <c r="AN66" i="2"/>
  <c r="AN64" i="2"/>
  <c r="AN63" i="2"/>
  <c r="AN62" i="2"/>
  <c r="AN61" i="2"/>
  <c r="AN60" i="2"/>
  <c r="AN59" i="2"/>
  <c r="AN58" i="2"/>
  <c r="AN57" i="2"/>
  <c r="AN56" i="2"/>
  <c r="AN55" i="2"/>
  <c r="AN54" i="2"/>
  <c r="AN53" i="2"/>
  <c r="AN52" i="2"/>
  <c r="AN51" i="2"/>
  <c r="AN50" i="2"/>
  <c r="AN49" i="2"/>
  <c r="AN48" i="2"/>
  <c r="AN47" i="2"/>
  <c r="AN46" i="2"/>
  <c r="AN45" i="2"/>
  <c r="AN44" i="2"/>
  <c r="AN43" i="2"/>
  <c r="AN42" i="2"/>
  <c r="AN41" i="2"/>
  <c r="AN40" i="2"/>
  <c r="AN39" i="2"/>
  <c r="AN38" i="2"/>
  <c r="AN37" i="2"/>
  <c r="AN36" i="2"/>
  <c r="AN35" i="2"/>
  <c r="AN34" i="2"/>
  <c r="AN33" i="2"/>
  <c r="AN32" i="2"/>
  <c r="AN31" i="2"/>
  <c r="AN30" i="2"/>
  <c r="AN29" i="2"/>
  <c r="AN28" i="2"/>
  <c r="AN27" i="2"/>
  <c r="AN26" i="2"/>
  <c r="AN25" i="2"/>
  <c r="AN24" i="2"/>
  <c r="AN23" i="2"/>
  <c r="AN22" i="2"/>
  <c r="AN21" i="2"/>
  <c r="AN20" i="2"/>
  <c r="AN19" i="2"/>
  <c r="AN18" i="2"/>
  <c r="AN17" i="2"/>
  <c r="AN15" i="2"/>
  <c r="AN14" i="2"/>
  <c r="AN13" i="2"/>
  <c r="AN12" i="2"/>
  <c r="AN11" i="2"/>
  <c r="AN10" i="2"/>
  <c r="AN9" i="2"/>
  <c r="AM102" i="2"/>
  <c r="AM101" i="2"/>
  <c r="AM100" i="2"/>
  <c r="AM99" i="2"/>
  <c r="AM98" i="2"/>
  <c r="AM97" i="2"/>
  <c r="AM96" i="2"/>
  <c r="AM95" i="2"/>
  <c r="AM94" i="2"/>
  <c r="AM93" i="2"/>
  <c r="AM92" i="2"/>
  <c r="AM91" i="2"/>
  <c r="AM90" i="2"/>
  <c r="AM89" i="2"/>
  <c r="AM88" i="2"/>
  <c r="AM87" i="2"/>
  <c r="AM86" i="2"/>
  <c r="AM85" i="2"/>
  <c r="AM84" i="2"/>
  <c r="AM83" i="2"/>
  <c r="AM82" i="2"/>
  <c r="AM81" i="2"/>
  <c r="AM80" i="2"/>
  <c r="AM79" i="2"/>
  <c r="AM78" i="2"/>
  <c r="AM77" i="2"/>
  <c r="AM76" i="2"/>
  <c r="AM75" i="2"/>
  <c r="AM74" i="2"/>
  <c r="AM73" i="2"/>
  <c r="AM72" i="2"/>
  <c r="AM71" i="2"/>
  <c r="AM70" i="2"/>
  <c r="AM69" i="2"/>
  <c r="AM68" i="2"/>
  <c r="AM67" i="2"/>
  <c r="AM66" i="2"/>
  <c r="AM64" i="2"/>
  <c r="AM63" i="2"/>
  <c r="AM62" i="2"/>
  <c r="AM61" i="2"/>
  <c r="AM60" i="2"/>
  <c r="AM59" i="2"/>
  <c r="AM58" i="2"/>
  <c r="AM57" i="2"/>
  <c r="AM56" i="2"/>
  <c r="AM55" i="2"/>
  <c r="AM54" i="2"/>
  <c r="AM53" i="2"/>
  <c r="AM52" i="2"/>
  <c r="AM51" i="2"/>
  <c r="AM50" i="2"/>
  <c r="AM49" i="2"/>
  <c r="AM48" i="2"/>
  <c r="AM47" i="2"/>
  <c r="AM46" i="2"/>
  <c r="AM45" i="2"/>
  <c r="AM44" i="2"/>
  <c r="AM43" i="2"/>
  <c r="AM42" i="2"/>
  <c r="AM41" i="2"/>
  <c r="AM40" i="2"/>
  <c r="AM39" i="2"/>
  <c r="AM38" i="2"/>
  <c r="AM37" i="2"/>
  <c r="AM36" i="2"/>
  <c r="AM35" i="2"/>
  <c r="AM34" i="2"/>
  <c r="AM33" i="2"/>
  <c r="AM32" i="2"/>
  <c r="AM31" i="2"/>
  <c r="AM30" i="2"/>
  <c r="AM29" i="2"/>
  <c r="AM28" i="2"/>
  <c r="AM27" i="2"/>
  <c r="AM26" i="2"/>
  <c r="AM25" i="2"/>
  <c r="AM24" i="2"/>
  <c r="AM23" i="2"/>
  <c r="AM22" i="2"/>
  <c r="AM21" i="2"/>
  <c r="AM20" i="2"/>
  <c r="AM19" i="2"/>
  <c r="AM18" i="2"/>
  <c r="AM17" i="2"/>
  <c r="AM15" i="2"/>
  <c r="AM14" i="2"/>
  <c r="AM13" i="2"/>
  <c r="AM12" i="2"/>
  <c r="AM11" i="2"/>
  <c r="AM10" i="2"/>
  <c r="AM9" i="2"/>
  <c r="AL101" i="2"/>
  <c r="AL100" i="2"/>
  <c r="AL99" i="2"/>
  <c r="AL98" i="2"/>
  <c r="AL97" i="2"/>
  <c r="AL96" i="2"/>
  <c r="AL95" i="2"/>
  <c r="AL94" i="2"/>
  <c r="AL93" i="2"/>
  <c r="AL92" i="2"/>
  <c r="AL91" i="2"/>
  <c r="AL90" i="2"/>
  <c r="AL89" i="2"/>
  <c r="AL88" i="2"/>
  <c r="AL87" i="2"/>
  <c r="AL86" i="2"/>
  <c r="AL85" i="2"/>
  <c r="AL84" i="2"/>
  <c r="AL83" i="2"/>
  <c r="AL82" i="2"/>
  <c r="AL81" i="2"/>
  <c r="AL80" i="2"/>
  <c r="AL79" i="2"/>
  <c r="AL78" i="2"/>
  <c r="AL77" i="2"/>
  <c r="AL76" i="2"/>
  <c r="AL75" i="2"/>
  <c r="AL74" i="2"/>
  <c r="AL73" i="2"/>
  <c r="AL72" i="2"/>
  <c r="AL71" i="2"/>
  <c r="AL70" i="2"/>
  <c r="AL69" i="2"/>
  <c r="AL68" i="2"/>
  <c r="AL67" i="2"/>
  <c r="AL66" i="2"/>
  <c r="AL64" i="2"/>
  <c r="AL63" i="2"/>
  <c r="AL62" i="2"/>
  <c r="AL61" i="2"/>
  <c r="AL60" i="2"/>
  <c r="AL59" i="2"/>
  <c r="AL58" i="2"/>
  <c r="AL57" i="2"/>
  <c r="AL56" i="2"/>
  <c r="AL55" i="2"/>
  <c r="AL54" i="2"/>
  <c r="AL53" i="2"/>
  <c r="AL52" i="2"/>
  <c r="AL51" i="2"/>
  <c r="AL50" i="2"/>
  <c r="AL49" i="2"/>
  <c r="AL48" i="2"/>
  <c r="AL47" i="2"/>
  <c r="AL46" i="2"/>
  <c r="AL45" i="2"/>
  <c r="AL44" i="2"/>
  <c r="AL43" i="2"/>
  <c r="AL42" i="2"/>
  <c r="AL41" i="2"/>
  <c r="AL40" i="2"/>
  <c r="AL39" i="2"/>
  <c r="AL38" i="2"/>
  <c r="AL37" i="2"/>
  <c r="AL36" i="2"/>
  <c r="AL35" i="2"/>
  <c r="AL34" i="2"/>
  <c r="AL33" i="2"/>
  <c r="AL32" i="2"/>
  <c r="AL31" i="2"/>
  <c r="AL30" i="2"/>
  <c r="AL29" i="2"/>
  <c r="AL28" i="2"/>
  <c r="AL27" i="2"/>
  <c r="AL26" i="2"/>
  <c r="AL25" i="2"/>
  <c r="AL24" i="2"/>
  <c r="AL23" i="2"/>
  <c r="AL22" i="2"/>
  <c r="AL21" i="2"/>
  <c r="AL20" i="2"/>
  <c r="AL19" i="2"/>
  <c r="AL18" i="2"/>
  <c r="AL17" i="2"/>
  <c r="AL15" i="2"/>
  <c r="AL14" i="2"/>
  <c r="AL13" i="2"/>
  <c r="AL12" i="2"/>
  <c r="AL11" i="2"/>
  <c r="AL10" i="2"/>
  <c r="AK101" i="2"/>
  <c r="AK100" i="2"/>
  <c r="AK99" i="2"/>
  <c r="AK98" i="2"/>
  <c r="AK97" i="2"/>
  <c r="AK96" i="2"/>
  <c r="AK95" i="2"/>
  <c r="AK94" i="2"/>
  <c r="AK93" i="2"/>
  <c r="AK92" i="2"/>
  <c r="AK91" i="2"/>
  <c r="AK90" i="2"/>
  <c r="AK89" i="2"/>
  <c r="AK88" i="2"/>
  <c r="AK87" i="2"/>
  <c r="AK86" i="2"/>
  <c r="AK85" i="2"/>
  <c r="AK84" i="2"/>
  <c r="AK83" i="2"/>
  <c r="AK82" i="2"/>
  <c r="AK81" i="2"/>
  <c r="AK80" i="2"/>
  <c r="AK79" i="2"/>
  <c r="AK78" i="2"/>
  <c r="AK77" i="2"/>
  <c r="AK76" i="2"/>
  <c r="AK75" i="2"/>
  <c r="AK74" i="2"/>
  <c r="AK73" i="2"/>
  <c r="AK72" i="2"/>
  <c r="AK71" i="2"/>
  <c r="AK70" i="2"/>
  <c r="AK69" i="2"/>
  <c r="AK68" i="2"/>
  <c r="AK67" i="2"/>
  <c r="AK66" i="2"/>
  <c r="AK64" i="2"/>
  <c r="AK63" i="2"/>
  <c r="AK62" i="2"/>
  <c r="AK61" i="2"/>
  <c r="AK60" i="2"/>
  <c r="AK59" i="2"/>
  <c r="AK58" i="2"/>
  <c r="AK57" i="2"/>
  <c r="AK56" i="2"/>
  <c r="AK55" i="2"/>
  <c r="AK54" i="2"/>
  <c r="AK53" i="2"/>
  <c r="AK52" i="2"/>
  <c r="AK51" i="2"/>
  <c r="AK50" i="2"/>
  <c r="AK49" i="2"/>
  <c r="AK48" i="2"/>
  <c r="AK47" i="2"/>
  <c r="AK46" i="2"/>
  <c r="AK45" i="2"/>
  <c r="AK44" i="2"/>
  <c r="AK43" i="2"/>
  <c r="AK42" i="2"/>
  <c r="AK41" i="2"/>
  <c r="AK40" i="2"/>
  <c r="AK39" i="2"/>
  <c r="AK38" i="2"/>
  <c r="AK37" i="2"/>
  <c r="AK36" i="2"/>
  <c r="AK35" i="2"/>
  <c r="AK34" i="2"/>
  <c r="AK33" i="2"/>
  <c r="AK32" i="2"/>
  <c r="AK31" i="2"/>
  <c r="AK30" i="2"/>
  <c r="AK29" i="2"/>
  <c r="AK28" i="2"/>
  <c r="AK27" i="2"/>
  <c r="AK26" i="2"/>
  <c r="AK25" i="2"/>
  <c r="AK24" i="2"/>
  <c r="AK23" i="2"/>
  <c r="AK22" i="2"/>
  <c r="AK21" i="2"/>
  <c r="AK20" i="2"/>
  <c r="AK19" i="2"/>
  <c r="AK18" i="2"/>
  <c r="AK17" i="2"/>
  <c r="AK15" i="2"/>
  <c r="AK14" i="2"/>
  <c r="AK13" i="2"/>
  <c r="AK12" i="2"/>
  <c r="AK11" i="2"/>
  <c r="AK10" i="2"/>
  <c r="R92" i="17"/>
  <c r="R96" i="17"/>
  <c r="R88" i="17"/>
  <c r="D80" i="6"/>
  <c r="I290" i="8"/>
  <c r="J290" i="8"/>
  <c r="K290" i="8"/>
  <c r="L290" i="8"/>
  <c r="I287" i="8"/>
  <c r="J287" i="8"/>
  <c r="K287" i="8"/>
  <c r="L287" i="8"/>
  <c r="I284" i="8"/>
  <c r="J284" i="8"/>
  <c r="K284" i="8"/>
  <c r="L284" i="8"/>
  <c r="I281" i="8"/>
  <c r="J281" i="8"/>
  <c r="K281" i="8"/>
  <c r="L281" i="8"/>
  <c r="I278" i="8"/>
  <c r="J278" i="8"/>
  <c r="K278" i="8"/>
  <c r="L278" i="8"/>
  <c r="I275" i="8"/>
  <c r="J275" i="8"/>
  <c r="K275" i="8"/>
  <c r="L275" i="8"/>
  <c r="I269" i="8"/>
  <c r="J269" i="8"/>
  <c r="K269" i="8"/>
  <c r="L269" i="8"/>
  <c r="H269" i="8"/>
  <c r="I266" i="8"/>
  <c r="J266" i="8"/>
  <c r="K266" i="8"/>
  <c r="L266" i="8"/>
  <c r="I263" i="8"/>
  <c r="J263" i="8"/>
  <c r="K263" i="8"/>
  <c r="L263" i="8"/>
  <c r="I260" i="8"/>
  <c r="J260" i="8"/>
  <c r="K260" i="8"/>
  <c r="L260" i="8"/>
  <c r="I257" i="8"/>
  <c r="J257" i="8"/>
  <c r="K257" i="8"/>
  <c r="L257" i="8"/>
  <c r="I254" i="8"/>
  <c r="J254" i="8"/>
  <c r="K254" i="8"/>
  <c r="L254" i="8"/>
  <c r="I251" i="8"/>
  <c r="J251" i="8"/>
  <c r="K251" i="8"/>
  <c r="L251" i="8"/>
  <c r="I248" i="8"/>
  <c r="J248" i="8"/>
  <c r="K248" i="8"/>
  <c r="L248" i="8"/>
  <c r="I245" i="8"/>
  <c r="J245" i="8"/>
  <c r="K245" i="8"/>
  <c r="L245" i="8"/>
  <c r="I242" i="8"/>
  <c r="J242" i="8"/>
  <c r="K242" i="8"/>
  <c r="L242" i="8"/>
  <c r="I239" i="8"/>
  <c r="J239" i="8"/>
  <c r="K239" i="8"/>
  <c r="L239" i="8"/>
  <c r="I236" i="8"/>
  <c r="J236" i="8"/>
  <c r="K236" i="8"/>
  <c r="L236" i="8"/>
  <c r="I233" i="8"/>
  <c r="J233" i="8"/>
  <c r="K233" i="8"/>
  <c r="L233" i="8"/>
  <c r="I230" i="8"/>
  <c r="J230" i="8"/>
  <c r="K230" i="8"/>
  <c r="L230" i="8"/>
  <c r="I227" i="8"/>
  <c r="J227" i="8"/>
  <c r="K227" i="8"/>
  <c r="L227" i="8"/>
  <c r="I224" i="8"/>
  <c r="J224" i="8"/>
  <c r="K224" i="8"/>
  <c r="L224" i="8"/>
  <c r="I221" i="8"/>
  <c r="J221" i="8"/>
  <c r="K221" i="8"/>
  <c r="L221" i="8"/>
  <c r="I218" i="8"/>
  <c r="J218" i="8"/>
  <c r="K218" i="8"/>
  <c r="L218" i="8"/>
  <c r="I215" i="8"/>
  <c r="J215" i="8"/>
  <c r="K215" i="8"/>
  <c r="L215" i="8"/>
  <c r="I212" i="8"/>
  <c r="J212" i="8"/>
  <c r="K212" i="8"/>
  <c r="L212" i="8"/>
  <c r="I209" i="8"/>
  <c r="J209" i="8"/>
  <c r="K209" i="8"/>
  <c r="L209" i="8"/>
  <c r="I206" i="8"/>
  <c r="J206" i="8"/>
  <c r="K206" i="8"/>
  <c r="L206" i="8"/>
  <c r="I203" i="8"/>
  <c r="J203" i="8"/>
  <c r="K203" i="8"/>
  <c r="L203" i="8"/>
  <c r="I200" i="8"/>
  <c r="J200" i="8"/>
  <c r="K200" i="8"/>
  <c r="L200" i="8"/>
  <c r="I197" i="8"/>
  <c r="J197" i="8"/>
  <c r="K197" i="8"/>
  <c r="L197" i="8"/>
  <c r="I194" i="8"/>
  <c r="J194" i="8"/>
  <c r="K194" i="8"/>
  <c r="L194" i="8"/>
  <c r="I191" i="8"/>
  <c r="J191" i="8"/>
  <c r="K191" i="8"/>
  <c r="L191" i="8"/>
  <c r="I188" i="8"/>
  <c r="J188" i="8"/>
  <c r="K188" i="8"/>
  <c r="L188" i="8"/>
  <c r="I185" i="8"/>
  <c r="J185" i="8"/>
  <c r="K185" i="8"/>
  <c r="L185" i="8"/>
  <c r="I182" i="8"/>
  <c r="J182" i="8"/>
  <c r="K182" i="8"/>
  <c r="L182" i="8"/>
  <c r="I179" i="8"/>
  <c r="J179" i="8"/>
  <c r="K179" i="8"/>
  <c r="L179" i="8"/>
  <c r="I176" i="8"/>
  <c r="J176" i="8"/>
  <c r="K176" i="8"/>
  <c r="L176" i="8"/>
  <c r="I173" i="8"/>
  <c r="J173" i="8"/>
  <c r="K173" i="8"/>
  <c r="L173" i="8"/>
  <c r="I170" i="8"/>
  <c r="J170" i="8"/>
  <c r="K170" i="8"/>
  <c r="L170" i="8"/>
  <c r="I167" i="8"/>
  <c r="J167" i="8"/>
  <c r="K167" i="8"/>
  <c r="L167" i="8"/>
  <c r="I164" i="8"/>
  <c r="J164" i="8"/>
  <c r="K164" i="8"/>
  <c r="L164" i="8"/>
  <c r="I161" i="8"/>
  <c r="J161" i="8"/>
  <c r="K161" i="8"/>
  <c r="L161" i="8"/>
  <c r="I158" i="8"/>
  <c r="J158" i="8"/>
  <c r="K158" i="8"/>
  <c r="L158" i="8"/>
  <c r="I155" i="8"/>
  <c r="J155" i="8"/>
  <c r="K155" i="8"/>
  <c r="L155" i="8"/>
  <c r="I152" i="8"/>
  <c r="J152" i="8"/>
  <c r="K152" i="8"/>
  <c r="L152" i="8"/>
  <c r="I149" i="8"/>
  <c r="J149" i="8"/>
  <c r="K149" i="8"/>
  <c r="L149" i="8"/>
  <c r="I146" i="8"/>
  <c r="J146" i="8"/>
  <c r="K146" i="8"/>
  <c r="L146" i="8"/>
  <c r="I143" i="8"/>
  <c r="J143" i="8"/>
  <c r="K143" i="8"/>
  <c r="L143" i="8"/>
  <c r="I140" i="8"/>
  <c r="J140" i="8"/>
  <c r="K140" i="8"/>
  <c r="L140" i="8"/>
  <c r="I137" i="8"/>
  <c r="J137" i="8"/>
  <c r="K137" i="8"/>
  <c r="L137" i="8"/>
  <c r="I134" i="8"/>
  <c r="J134" i="8"/>
  <c r="K134" i="8"/>
  <c r="L134" i="8"/>
  <c r="I131" i="8"/>
  <c r="J131" i="8"/>
  <c r="K131" i="8"/>
  <c r="L131" i="8"/>
  <c r="I128" i="8"/>
  <c r="J128" i="8"/>
  <c r="K128" i="8"/>
  <c r="L128" i="8"/>
  <c r="I125" i="8"/>
  <c r="J125" i="8"/>
  <c r="K125" i="8"/>
  <c r="L125" i="8"/>
  <c r="I122" i="8"/>
  <c r="J122" i="8"/>
  <c r="K122" i="8"/>
  <c r="L122" i="8"/>
  <c r="I119" i="8"/>
  <c r="J119" i="8"/>
  <c r="K119" i="8"/>
  <c r="L119" i="8"/>
  <c r="I116" i="8"/>
  <c r="J116" i="8"/>
  <c r="K116" i="8"/>
  <c r="L116" i="8"/>
  <c r="I113" i="8"/>
  <c r="J113" i="8"/>
  <c r="K113" i="8"/>
  <c r="L113" i="8"/>
  <c r="I110" i="8"/>
  <c r="J110" i="8"/>
  <c r="K110" i="8"/>
  <c r="L110" i="8"/>
  <c r="I107" i="8"/>
  <c r="J107" i="8"/>
  <c r="K107" i="8"/>
  <c r="L107" i="8"/>
  <c r="I104" i="8"/>
  <c r="J104" i="8"/>
  <c r="K104" i="8"/>
  <c r="L104" i="8"/>
  <c r="I101" i="8"/>
  <c r="J101" i="8"/>
  <c r="K101" i="8"/>
  <c r="L101" i="8"/>
  <c r="I98" i="8"/>
  <c r="J98" i="8"/>
  <c r="K98" i="8"/>
  <c r="L98" i="8"/>
  <c r="I95" i="8"/>
  <c r="J95" i="8"/>
  <c r="K95" i="8"/>
  <c r="L95" i="8"/>
  <c r="I92" i="8"/>
  <c r="J92" i="8"/>
  <c r="K92" i="8"/>
  <c r="L92" i="8"/>
  <c r="I89" i="8"/>
  <c r="J89" i="8"/>
  <c r="K89" i="8"/>
  <c r="L89" i="8"/>
  <c r="I86" i="8"/>
  <c r="J86" i="8"/>
  <c r="K86" i="8"/>
  <c r="L86" i="8"/>
  <c r="I83" i="8"/>
  <c r="J83" i="8"/>
  <c r="K83" i="8"/>
  <c r="L83" i="8"/>
  <c r="I80" i="8"/>
  <c r="J80" i="8"/>
  <c r="K80" i="8"/>
  <c r="L80" i="8"/>
  <c r="I77" i="8"/>
  <c r="J77" i="8"/>
  <c r="K77" i="8"/>
  <c r="L77" i="8"/>
  <c r="I74" i="8"/>
  <c r="J74" i="8"/>
  <c r="K74" i="8"/>
  <c r="L74" i="8"/>
  <c r="I71" i="8"/>
  <c r="J71" i="8"/>
  <c r="K71" i="8"/>
  <c r="L71" i="8"/>
  <c r="I68" i="8"/>
  <c r="J68" i="8"/>
  <c r="K68" i="8"/>
  <c r="L68" i="8"/>
  <c r="I65" i="8"/>
  <c r="J65" i="8"/>
  <c r="K65" i="8"/>
  <c r="L65" i="8"/>
  <c r="I62" i="8"/>
  <c r="J62" i="8"/>
  <c r="K62" i="8"/>
  <c r="L62" i="8"/>
  <c r="I59" i="8"/>
  <c r="J59" i="8"/>
  <c r="K59" i="8"/>
  <c r="L59" i="8"/>
  <c r="I56" i="8"/>
  <c r="J56" i="8"/>
  <c r="K56" i="8"/>
  <c r="L56" i="8"/>
  <c r="I53" i="8"/>
  <c r="J53" i="8"/>
  <c r="K53" i="8"/>
  <c r="L53" i="8"/>
  <c r="I50" i="8"/>
  <c r="J50" i="8"/>
  <c r="K50" i="8"/>
  <c r="L50" i="8"/>
  <c r="I47" i="8"/>
  <c r="J47" i="8"/>
  <c r="K47" i="8"/>
  <c r="L47" i="8"/>
  <c r="I44" i="8"/>
  <c r="J44" i="8"/>
  <c r="K44" i="8"/>
  <c r="L44" i="8"/>
  <c r="I41" i="8"/>
  <c r="J41" i="8"/>
  <c r="K41" i="8"/>
  <c r="L41" i="8"/>
  <c r="I38" i="8"/>
  <c r="J38" i="8"/>
  <c r="K38" i="8"/>
  <c r="L38" i="8"/>
  <c r="I35" i="8"/>
  <c r="J35" i="8"/>
  <c r="K35" i="8"/>
  <c r="L35" i="8"/>
  <c r="I32" i="8"/>
  <c r="J32" i="8"/>
  <c r="K32" i="8"/>
  <c r="L32" i="8"/>
  <c r="I29" i="8"/>
  <c r="J29" i="8"/>
  <c r="K29" i="8"/>
  <c r="L29" i="8"/>
  <c r="I26" i="8"/>
  <c r="J26" i="8"/>
  <c r="K26" i="8"/>
  <c r="I23" i="8"/>
  <c r="J23" i="8"/>
  <c r="K23" i="8"/>
  <c r="I20" i="8"/>
  <c r="J20" i="8"/>
  <c r="K20" i="8"/>
  <c r="I17" i="8"/>
  <c r="J17" i="8"/>
  <c r="K17" i="8"/>
  <c r="I14" i="8"/>
  <c r="J14" i="8"/>
  <c r="K14" i="8"/>
  <c r="I11" i="8"/>
  <c r="J11" i="8"/>
  <c r="K11" i="8"/>
  <c r="I8" i="8"/>
  <c r="J8" i="8"/>
  <c r="K8" i="8"/>
  <c r="I5" i="8"/>
  <c r="J5" i="8"/>
  <c r="K5" i="8"/>
  <c r="J272" i="8"/>
  <c r="K272" i="8"/>
  <c r="NR80" i="6" l="1"/>
  <c r="MT80" i="6"/>
  <c r="LV80" i="6"/>
  <c r="NN80" i="6"/>
  <c r="MP80" i="6"/>
  <c r="LR80" i="6"/>
  <c r="NJ80" i="6"/>
  <c r="ML80" i="6"/>
  <c r="LN80" i="6"/>
  <c r="KP80" i="6"/>
  <c r="JJ80" i="6"/>
  <c r="NF80" i="6"/>
  <c r="LJ80" i="6"/>
  <c r="KX80" i="6"/>
  <c r="JF80" i="6"/>
  <c r="MD80" i="6"/>
  <c r="KD80" i="6"/>
  <c r="JB80" i="6"/>
  <c r="LB80" i="6"/>
  <c r="MX80" i="6"/>
  <c r="JR80" i="6"/>
  <c r="JN80" i="6"/>
  <c r="NB80" i="6"/>
  <c r="LZ80" i="6"/>
  <c r="LF80" i="6"/>
  <c r="KH80" i="6"/>
  <c r="KL80" i="6"/>
  <c r="NV80" i="6"/>
  <c r="JZ80" i="6"/>
  <c r="JV80" i="6"/>
  <c r="MH80" i="6"/>
  <c r="KT80" i="6"/>
  <c r="IX80" i="6"/>
  <c r="IP80" i="6"/>
  <c r="ID80" i="6"/>
  <c r="HR80" i="6"/>
  <c r="IL80" i="6"/>
  <c r="HV80" i="6"/>
  <c r="IH80" i="6"/>
  <c r="HZ80" i="6"/>
  <c r="HF80" i="6"/>
  <c r="GT80" i="6"/>
  <c r="IT80" i="6"/>
  <c r="HB80" i="6"/>
  <c r="GL80" i="6"/>
  <c r="FZ80" i="6"/>
  <c r="FN80" i="6"/>
  <c r="FB80" i="6"/>
  <c r="EP80" i="6"/>
  <c r="GX80" i="6"/>
  <c r="HJ80" i="6"/>
  <c r="HN80" i="6"/>
  <c r="GH80" i="6"/>
  <c r="GD80" i="6"/>
  <c r="FF80" i="6"/>
  <c r="ED80" i="6"/>
  <c r="DR80" i="6"/>
  <c r="FR80" i="6"/>
  <c r="FV80" i="6"/>
  <c r="GP80" i="6"/>
  <c r="ET80" i="6"/>
  <c r="EH80" i="6"/>
  <c r="FJ80" i="6"/>
  <c r="EL80" i="6"/>
  <c r="DZ80" i="6"/>
  <c r="DV80" i="6"/>
  <c r="DF80" i="6"/>
  <c r="CT80" i="6"/>
  <c r="CH80" i="6"/>
  <c r="BV80" i="6"/>
  <c r="BJ80" i="6"/>
  <c r="BZ80" i="6"/>
  <c r="BN80" i="6"/>
  <c r="DB80" i="6"/>
  <c r="CL80" i="6"/>
  <c r="DJ80" i="6"/>
  <c r="CX80" i="6"/>
  <c r="AT80" i="6"/>
  <c r="DN80" i="6"/>
  <c r="J80" i="6"/>
  <c r="EX80" i="6"/>
  <c r="CD80" i="6"/>
  <c r="AX80" i="6"/>
  <c r="AP80" i="6"/>
  <c r="AD80" i="6"/>
  <c r="AL80" i="6"/>
  <c r="BB80" i="6"/>
  <c r="N80" i="6"/>
  <c r="CP80" i="6"/>
  <c r="BR80" i="6"/>
  <c r="BF80" i="6"/>
  <c r="R80" i="6"/>
  <c r="AH80" i="6"/>
  <c r="Z80" i="6"/>
  <c r="F80" i="6"/>
  <c r="V80" i="6"/>
  <c r="E80" i="6"/>
  <c r="D72" i="6"/>
  <c r="QQ2" i="6" s="1"/>
  <c r="RG2" i="6"/>
  <c r="RH2" i="6"/>
  <c r="RI2" i="6"/>
  <c r="RF2" i="6"/>
  <c r="RE2" i="6"/>
  <c r="D83" i="6"/>
  <c r="RD2" i="6" s="1"/>
  <c r="D82" i="6"/>
  <c r="RC2" i="6" s="1"/>
  <c r="D64" i="6"/>
  <c r="D65" i="6"/>
  <c r="D66" i="6"/>
  <c r="D67" i="6"/>
  <c r="D68" i="6"/>
  <c r="D69" i="6"/>
  <c r="D70" i="6"/>
  <c r="D71" i="6"/>
  <c r="D81" i="6"/>
  <c r="D77" i="6"/>
  <c r="QV2" i="6" s="1"/>
  <c r="D78" i="6"/>
  <c r="D74" i="6"/>
  <c r="QS2" i="6" s="1"/>
  <c r="D75" i="6"/>
  <c r="D76" i="6"/>
  <c r="D73" i="6"/>
  <c r="D62" i="6"/>
  <c r="D63" i="6"/>
  <c r="D61" i="6"/>
  <c r="D60" i="6"/>
  <c r="D59" i="6"/>
  <c r="D57" i="6"/>
  <c r="D58" i="6"/>
  <c r="D56" i="6"/>
  <c r="D79" i="6"/>
  <c r="AA80" i="6" l="1"/>
  <c r="CE80" i="6"/>
  <c r="S80" i="6"/>
  <c r="K80" i="6"/>
  <c r="CU80" i="6"/>
  <c r="EE80" i="6"/>
  <c r="HC80" i="6"/>
  <c r="KU80" i="6"/>
  <c r="MY80" i="6"/>
  <c r="BG80" i="6"/>
  <c r="DO80" i="6"/>
  <c r="DG80" i="6"/>
  <c r="FG80" i="6"/>
  <c r="IU80" i="6"/>
  <c r="MI80" i="6"/>
  <c r="LC80" i="6"/>
  <c r="NK80" i="6"/>
  <c r="BS80" i="6"/>
  <c r="CQ80" i="6"/>
  <c r="CY80" i="6"/>
  <c r="EA80" i="6"/>
  <c r="BC80" i="6"/>
  <c r="AM80" i="6"/>
  <c r="DC80" i="6"/>
  <c r="EI80" i="6"/>
  <c r="MM80" i="6"/>
  <c r="O80" i="6"/>
  <c r="W80" i="6"/>
  <c r="AQ80" i="6"/>
  <c r="CA80" i="6"/>
  <c r="GQ80" i="6"/>
  <c r="FC80" i="6"/>
  <c r="HS80" i="6"/>
  <c r="MA80" i="6"/>
  <c r="NG80" i="6"/>
  <c r="G80" i="6"/>
  <c r="AY80" i="6"/>
  <c r="BK80" i="6"/>
  <c r="FW80" i="6"/>
  <c r="FO80" i="6"/>
  <c r="IE80" i="6"/>
  <c r="NC80" i="6"/>
  <c r="JK80" i="6"/>
  <c r="BW80" i="6"/>
  <c r="FS80" i="6"/>
  <c r="GA80" i="6"/>
  <c r="IQ80" i="6"/>
  <c r="JO80" i="6"/>
  <c r="KQ80" i="6"/>
  <c r="AI80" i="6"/>
  <c r="EY80" i="6"/>
  <c r="CI80" i="6"/>
  <c r="DS80" i="6"/>
  <c r="GM80" i="6"/>
  <c r="IY80" i="6"/>
  <c r="JS80" i="6"/>
  <c r="LO80" i="6"/>
  <c r="AU80" i="6"/>
  <c r="DW80" i="6"/>
  <c r="GE80" i="6"/>
  <c r="GU80" i="6"/>
  <c r="JW80" i="6"/>
  <c r="JC80" i="6"/>
  <c r="LS80" i="6"/>
  <c r="GI80" i="6"/>
  <c r="HG80" i="6"/>
  <c r="KA80" i="6"/>
  <c r="KE80" i="6"/>
  <c r="MQ80" i="6"/>
  <c r="NV57" i="6"/>
  <c r="MX57" i="6"/>
  <c r="LZ57" i="6"/>
  <c r="NR57" i="6"/>
  <c r="MT57" i="6"/>
  <c r="LV57" i="6"/>
  <c r="NN57" i="6"/>
  <c r="MP57" i="6"/>
  <c r="LR57" i="6"/>
  <c r="KT57" i="6"/>
  <c r="JV57" i="6"/>
  <c r="JN57" i="6"/>
  <c r="ML57" i="6"/>
  <c r="KH57" i="6"/>
  <c r="JJ57" i="6"/>
  <c r="NF57" i="6"/>
  <c r="LF57" i="6"/>
  <c r="JF57" i="6"/>
  <c r="KL57" i="6"/>
  <c r="JZ57" i="6"/>
  <c r="MD57" i="6"/>
  <c r="KP57" i="6"/>
  <c r="NJ57" i="6"/>
  <c r="LN57" i="6"/>
  <c r="JR57" i="6"/>
  <c r="NB57" i="6"/>
  <c r="LJ57" i="6"/>
  <c r="MH57" i="6"/>
  <c r="KD57" i="6"/>
  <c r="JB57" i="6"/>
  <c r="KX57" i="6"/>
  <c r="LB57" i="6"/>
  <c r="NV81" i="6"/>
  <c r="MX81" i="6"/>
  <c r="LZ81" i="6"/>
  <c r="NR81" i="6"/>
  <c r="MT81" i="6"/>
  <c r="LV81" i="6"/>
  <c r="NN81" i="6"/>
  <c r="MP81" i="6"/>
  <c r="LR81" i="6"/>
  <c r="KT81" i="6"/>
  <c r="JV81" i="6"/>
  <c r="ML81" i="6"/>
  <c r="LN81" i="6"/>
  <c r="KL81" i="6"/>
  <c r="JZ81" i="6"/>
  <c r="JJ81" i="6"/>
  <c r="NF81" i="6"/>
  <c r="LJ81" i="6"/>
  <c r="KX81" i="6"/>
  <c r="JF81" i="6"/>
  <c r="NJ81" i="6"/>
  <c r="LB81" i="6"/>
  <c r="MD81" i="6"/>
  <c r="KP81" i="6"/>
  <c r="KD81" i="6"/>
  <c r="JB81" i="6"/>
  <c r="NB81" i="6"/>
  <c r="KH81" i="6"/>
  <c r="JR81" i="6"/>
  <c r="MH81" i="6"/>
  <c r="LF81" i="6"/>
  <c r="JN81" i="6"/>
  <c r="NV56" i="6"/>
  <c r="MX56" i="6"/>
  <c r="LZ56" i="6"/>
  <c r="NR56" i="6"/>
  <c r="MT56" i="6"/>
  <c r="LV56" i="6"/>
  <c r="NN56" i="6"/>
  <c r="MP56" i="6"/>
  <c r="LR56" i="6"/>
  <c r="KT56" i="6"/>
  <c r="JV56" i="6"/>
  <c r="ML56" i="6"/>
  <c r="KH56" i="6"/>
  <c r="JJ56" i="6"/>
  <c r="NF56" i="6"/>
  <c r="LF56" i="6"/>
  <c r="JF56" i="6"/>
  <c r="MD56" i="6"/>
  <c r="KL56" i="6"/>
  <c r="JZ56" i="6"/>
  <c r="JB56" i="6"/>
  <c r="NJ56" i="6"/>
  <c r="KX56" i="6"/>
  <c r="LN56" i="6"/>
  <c r="NB56" i="6"/>
  <c r="JR56" i="6"/>
  <c r="LB56" i="6"/>
  <c r="JN56" i="6"/>
  <c r="MH56" i="6"/>
  <c r="KD56" i="6"/>
  <c r="LJ56" i="6"/>
  <c r="KP56" i="6"/>
  <c r="NN77" i="6"/>
  <c r="MP77" i="6"/>
  <c r="LR77" i="6"/>
  <c r="NJ77" i="6"/>
  <c r="ML77" i="6"/>
  <c r="NF77" i="6"/>
  <c r="MH77" i="6"/>
  <c r="LJ77" i="6"/>
  <c r="KL77" i="6"/>
  <c r="MD77" i="6"/>
  <c r="KD77" i="6"/>
  <c r="JB77" i="6"/>
  <c r="NB77" i="6"/>
  <c r="LF77" i="6"/>
  <c r="MX77" i="6"/>
  <c r="LB77" i="6"/>
  <c r="KP77" i="6"/>
  <c r="KT77" i="6"/>
  <c r="NR77" i="6"/>
  <c r="LV77" i="6"/>
  <c r="KH77" i="6"/>
  <c r="JV77" i="6"/>
  <c r="JR77" i="6"/>
  <c r="LZ77" i="6"/>
  <c r="NV77" i="6"/>
  <c r="JZ77" i="6"/>
  <c r="JJ77" i="6"/>
  <c r="LN77" i="6"/>
  <c r="KX77" i="6"/>
  <c r="JN77" i="6"/>
  <c r="MT77" i="6"/>
  <c r="JF77" i="6"/>
  <c r="NB83" i="6"/>
  <c r="MD83" i="6"/>
  <c r="NV83" i="6"/>
  <c r="MX83" i="6"/>
  <c r="LZ83" i="6"/>
  <c r="NR83" i="6"/>
  <c r="MT83" i="6"/>
  <c r="LV83" i="6"/>
  <c r="KX83" i="6"/>
  <c r="JZ83" i="6"/>
  <c r="NN83" i="6"/>
  <c r="LR83" i="6"/>
  <c r="LF83" i="6"/>
  <c r="MP83" i="6"/>
  <c r="JN83" i="6"/>
  <c r="ML83" i="6"/>
  <c r="LN83" i="6"/>
  <c r="KL83" i="6"/>
  <c r="JJ83" i="6"/>
  <c r="NF83" i="6"/>
  <c r="LJ83" i="6"/>
  <c r="JF83" i="6"/>
  <c r="KD83" i="6"/>
  <c r="KP83" i="6"/>
  <c r="KH83" i="6"/>
  <c r="NJ83" i="6"/>
  <c r="JR83" i="6"/>
  <c r="JV83" i="6"/>
  <c r="LB83" i="6"/>
  <c r="JB83" i="6"/>
  <c r="KT83" i="6"/>
  <c r="MH83" i="6"/>
  <c r="NB59" i="6"/>
  <c r="MD59" i="6"/>
  <c r="NV59" i="6"/>
  <c r="MX59" i="6"/>
  <c r="LZ59" i="6"/>
  <c r="NR59" i="6"/>
  <c r="MT59" i="6"/>
  <c r="LV59" i="6"/>
  <c r="KX59" i="6"/>
  <c r="JZ59" i="6"/>
  <c r="JR59" i="6"/>
  <c r="NN59" i="6"/>
  <c r="LR59" i="6"/>
  <c r="LJ59" i="6"/>
  <c r="LB59" i="6"/>
  <c r="JV59" i="6"/>
  <c r="JN59" i="6"/>
  <c r="ML59" i="6"/>
  <c r="KT59" i="6"/>
  <c r="KH59" i="6"/>
  <c r="JJ59" i="6"/>
  <c r="NF59" i="6"/>
  <c r="LF59" i="6"/>
  <c r="MP59" i="6"/>
  <c r="KL59" i="6"/>
  <c r="JF59" i="6"/>
  <c r="KP59" i="6"/>
  <c r="MH59" i="6"/>
  <c r="NJ59" i="6"/>
  <c r="LN59" i="6"/>
  <c r="KD59" i="6"/>
  <c r="JB59" i="6"/>
  <c r="NB71" i="6"/>
  <c r="MD71" i="6"/>
  <c r="NV71" i="6"/>
  <c r="MX71" i="6"/>
  <c r="LZ71" i="6"/>
  <c r="NR71" i="6"/>
  <c r="MT71" i="6"/>
  <c r="LV71" i="6"/>
  <c r="KX71" i="6"/>
  <c r="JZ71" i="6"/>
  <c r="JR71" i="6"/>
  <c r="MP71" i="6"/>
  <c r="KT71" i="6"/>
  <c r="KH71" i="6"/>
  <c r="JN71" i="6"/>
  <c r="NJ71" i="6"/>
  <c r="LF71" i="6"/>
  <c r="JJ71" i="6"/>
  <c r="KL71" i="6"/>
  <c r="MH71" i="6"/>
  <c r="ML71" i="6"/>
  <c r="LN71" i="6"/>
  <c r="LJ71" i="6"/>
  <c r="JB71" i="6"/>
  <c r="NF71" i="6"/>
  <c r="KD71" i="6"/>
  <c r="LR71" i="6"/>
  <c r="NN71" i="6"/>
  <c r="LB71" i="6"/>
  <c r="JV71" i="6"/>
  <c r="KP71" i="6"/>
  <c r="JF71" i="6"/>
  <c r="NB70" i="6"/>
  <c r="MD70" i="6"/>
  <c r="NV70" i="6"/>
  <c r="MX70" i="6"/>
  <c r="LZ70" i="6"/>
  <c r="NR70" i="6"/>
  <c r="MT70" i="6"/>
  <c r="LV70" i="6"/>
  <c r="KX70" i="6"/>
  <c r="JZ70" i="6"/>
  <c r="MP70" i="6"/>
  <c r="KT70" i="6"/>
  <c r="KH70" i="6"/>
  <c r="JN70" i="6"/>
  <c r="NN70" i="6"/>
  <c r="NJ70" i="6"/>
  <c r="LF70" i="6"/>
  <c r="LR70" i="6"/>
  <c r="JJ70" i="6"/>
  <c r="MH70" i="6"/>
  <c r="KL70" i="6"/>
  <c r="JF70" i="6"/>
  <c r="LN70" i="6"/>
  <c r="JB70" i="6"/>
  <c r="LB70" i="6"/>
  <c r="JV70" i="6"/>
  <c r="JR70" i="6"/>
  <c r="KP70" i="6"/>
  <c r="KD70" i="6"/>
  <c r="ML70" i="6"/>
  <c r="LJ70" i="6"/>
  <c r="NF70" i="6"/>
  <c r="NV69" i="6"/>
  <c r="MX69" i="6"/>
  <c r="LZ69" i="6"/>
  <c r="NR69" i="6"/>
  <c r="MT69" i="6"/>
  <c r="LV69" i="6"/>
  <c r="NN69" i="6"/>
  <c r="MP69" i="6"/>
  <c r="LR69" i="6"/>
  <c r="KT69" i="6"/>
  <c r="JV69" i="6"/>
  <c r="JN69" i="6"/>
  <c r="NJ69" i="6"/>
  <c r="LF69" i="6"/>
  <c r="JJ69" i="6"/>
  <c r="MH69" i="6"/>
  <c r="KL69" i="6"/>
  <c r="JZ69" i="6"/>
  <c r="JF69" i="6"/>
  <c r="LN69" i="6"/>
  <c r="KX69" i="6"/>
  <c r="NB69" i="6"/>
  <c r="LB69" i="6"/>
  <c r="KH69" i="6"/>
  <c r="KP69" i="6"/>
  <c r="MD69" i="6"/>
  <c r="KD69" i="6"/>
  <c r="ML69" i="6"/>
  <c r="LJ69" i="6"/>
  <c r="NF69" i="6"/>
  <c r="JR69" i="6"/>
  <c r="JB69" i="6"/>
  <c r="DK80" i="6"/>
  <c r="EM80" i="6"/>
  <c r="HO80" i="6"/>
  <c r="IA80" i="6"/>
  <c r="NW80" i="6"/>
  <c r="ME80" i="6"/>
  <c r="NO80" i="6"/>
  <c r="NB58" i="6"/>
  <c r="MD58" i="6"/>
  <c r="NV58" i="6"/>
  <c r="MX58" i="6"/>
  <c r="LZ58" i="6"/>
  <c r="NR58" i="6"/>
  <c r="MT58" i="6"/>
  <c r="LV58" i="6"/>
  <c r="KX58" i="6"/>
  <c r="JZ58" i="6"/>
  <c r="NN58" i="6"/>
  <c r="LR58" i="6"/>
  <c r="LJ58" i="6"/>
  <c r="LB58" i="6"/>
  <c r="JV58" i="6"/>
  <c r="KL58" i="6"/>
  <c r="JN58" i="6"/>
  <c r="ML58" i="6"/>
  <c r="KT58" i="6"/>
  <c r="KH58" i="6"/>
  <c r="JJ58" i="6"/>
  <c r="MP58" i="6"/>
  <c r="NF58" i="6"/>
  <c r="LF58" i="6"/>
  <c r="JF58" i="6"/>
  <c r="KP58" i="6"/>
  <c r="JB58" i="6"/>
  <c r="NJ58" i="6"/>
  <c r="KD58" i="6"/>
  <c r="LN58" i="6"/>
  <c r="JR58" i="6"/>
  <c r="MH58" i="6"/>
  <c r="NF60" i="6"/>
  <c r="MH60" i="6"/>
  <c r="NB60" i="6"/>
  <c r="MD60" i="6"/>
  <c r="NV60" i="6"/>
  <c r="MX60" i="6"/>
  <c r="LZ60" i="6"/>
  <c r="LB60" i="6"/>
  <c r="KD60" i="6"/>
  <c r="MT60" i="6"/>
  <c r="LN60" i="6"/>
  <c r="KP60" i="6"/>
  <c r="NR60" i="6"/>
  <c r="LF60" i="6"/>
  <c r="JR60" i="6"/>
  <c r="LV60" i="6"/>
  <c r="NN60" i="6"/>
  <c r="LR60" i="6"/>
  <c r="LJ60" i="6"/>
  <c r="JV60" i="6"/>
  <c r="JN60" i="6"/>
  <c r="ML60" i="6"/>
  <c r="KT60" i="6"/>
  <c r="KH60" i="6"/>
  <c r="JJ60" i="6"/>
  <c r="JF60" i="6"/>
  <c r="MP60" i="6"/>
  <c r="NJ60" i="6"/>
  <c r="KL60" i="6"/>
  <c r="KX60" i="6"/>
  <c r="JZ60" i="6"/>
  <c r="JB60" i="6"/>
  <c r="NR67" i="6"/>
  <c r="MT67" i="6"/>
  <c r="LV67" i="6"/>
  <c r="NN67" i="6"/>
  <c r="MP67" i="6"/>
  <c r="LR67" i="6"/>
  <c r="NJ67" i="6"/>
  <c r="ML67" i="6"/>
  <c r="LN67" i="6"/>
  <c r="KP67" i="6"/>
  <c r="JJ67" i="6"/>
  <c r="MH67" i="6"/>
  <c r="KL67" i="6"/>
  <c r="JZ67" i="6"/>
  <c r="JF67" i="6"/>
  <c r="NB67" i="6"/>
  <c r="KX67" i="6"/>
  <c r="JB67" i="6"/>
  <c r="LJ67" i="6"/>
  <c r="KD67" i="6"/>
  <c r="NV67" i="6"/>
  <c r="LZ67" i="6"/>
  <c r="LF67" i="6"/>
  <c r="MX67" i="6"/>
  <c r="JV67" i="6"/>
  <c r="MD67" i="6"/>
  <c r="JN67" i="6"/>
  <c r="KT67" i="6"/>
  <c r="NF67" i="6"/>
  <c r="KH67" i="6"/>
  <c r="JR67" i="6"/>
  <c r="LB67" i="6"/>
  <c r="CM80" i="6"/>
  <c r="FK80" i="6"/>
  <c r="HK80" i="6"/>
  <c r="II80" i="6"/>
  <c r="KM80" i="6"/>
  <c r="JG80" i="6"/>
  <c r="LW80" i="6"/>
  <c r="NN78" i="6"/>
  <c r="MP78" i="6"/>
  <c r="LR78" i="6"/>
  <c r="NJ78" i="6"/>
  <c r="ML78" i="6"/>
  <c r="LN78" i="6"/>
  <c r="NF78" i="6"/>
  <c r="MH78" i="6"/>
  <c r="LJ78" i="6"/>
  <c r="KL78" i="6"/>
  <c r="JF78" i="6"/>
  <c r="MD78" i="6"/>
  <c r="KD78" i="6"/>
  <c r="JB78" i="6"/>
  <c r="MX78" i="6"/>
  <c r="LB78" i="6"/>
  <c r="KP78" i="6"/>
  <c r="KH78" i="6"/>
  <c r="JV78" i="6"/>
  <c r="NR78" i="6"/>
  <c r="LV78" i="6"/>
  <c r="LZ78" i="6"/>
  <c r="LF78" i="6"/>
  <c r="NV78" i="6"/>
  <c r="JZ78" i="6"/>
  <c r="JJ78" i="6"/>
  <c r="NB78" i="6"/>
  <c r="KT78" i="6"/>
  <c r="KX78" i="6"/>
  <c r="MT78" i="6"/>
  <c r="JR78" i="6"/>
  <c r="JN78" i="6"/>
  <c r="NF61" i="6"/>
  <c r="MH61" i="6"/>
  <c r="LJ61" i="6"/>
  <c r="NB61" i="6"/>
  <c r="MD61" i="6"/>
  <c r="NV61" i="6"/>
  <c r="MX61" i="6"/>
  <c r="LZ61" i="6"/>
  <c r="LB61" i="6"/>
  <c r="KD61" i="6"/>
  <c r="MT61" i="6"/>
  <c r="LN61" i="6"/>
  <c r="KP61" i="6"/>
  <c r="JR61" i="6"/>
  <c r="NN61" i="6"/>
  <c r="LR61" i="6"/>
  <c r="JV61" i="6"/>
  <c r="JN61" i="6"/>
  <c r="KT61" i="6"/>
  <c r="KH61" i="6"/>
  <c r="ML61" i="6"/>
  <c r="NJ61" i="6"/>
  <c r="JF61" i="6"/>
  <c r="MP61" i="6"/>
  <c r="JB61" i="6"/>
  <c r="KL61" i="6"/>
  <c r="KX61" i="6"/>
  <c r="LV61" i="6"/>
  <c r="NR61" i="6"/>
  <c r="JJ61" i="6"/>
  <c r="LF61" i="6"/>
  <c r="JZ61" i="6"/>
  <c r="NJ63" i="6"/>
  <c r="ML63" i="6"/>
  <c r="LN63" i="6"/>
  <c r="NF63" i="6"/>
  <c r="MH63" i="6"/>
  <c r="LJ63" i="6"/>
  <c r="NB63" i="6"/>
  <c r="MD63" i="6"/>
  <c r="LF63" i="6"/>
  <c r="KH63" i="6"/>
  <c r="JB63" i="6"/>
  <c r="NV63" i="6"/>
  <c r="LZ63" i="6"/>
  <c r="KD63" i="6"/>
  <c r="MT63" i="6"/>
  <c r="LB63" i="6"/>
  <c r="KP63" i="6"/>
  <c r="JR63" i="6"/>
  <c r="JV63" i="6"/>
  <c r="NN63" i="6"/>
  <c r="LR63" i="6"/>
  <c r="KT63" i="6"/>
  <c r="KX63" i="6"/>
  <c r="JF63" i="6"/>
  <c r="MX63" i="6"/>
  <c r="JN63" i="6"/>
  <c r="JJ63" i="6"/>
  <c r="MP63" i="6"/>
  <c r="KL63" i="6"/>
  <c r="LV63" i="6"/>
  <c r="NR63" i="6"/>
  <c r="JZ63" i="6"/>
  <c r="GY80" i="6"/>
  <c r="HW80" i="6"/>
  <c r="KI80" i="6"/>
  <c r="KY80" i="6"/>
  <c r="MU80" i="6"/>
  <c r="NV68" i="6"/>
  <c r="MX68" i="6"/>
  <c r="LZ68" i="6"/>
  <c r="NR68" i="6"/>
  <c r="MT68" i="6"/>
  <c r="LV68" i="6"/>
  <c r="NN68" i="6"/>
  <c r="MP68" i="6"/>
  <c r="LR68" i="6"/>
  <c r="KT68" i="6"/>
  <c r="JV68" i="6"/>
  <c r="NJ68" i="6"/>
  <c r="LF68" i="6"/>
  <c r="JJ68" i="6"/>
  <c r="MH68" i="6"/>
  <c r="KL68" i="6"/>
  <c r="JZ68" i="6"/>
  <c r="JF68" i="6"/>
  <c r="NB68" i="6"/>
  <c r="LN68" i="6"/>
  <c r="KX68" i="6"/>
  <c r="JB68" i="6"/>
  <c r="LJ68" i="6"/>
  <c r="KP68" i="6"/>
  <c r="ML68" i="6"/>
  <c r="LB68" i="6"/>
  <c r="KH68" i="6"/>
  <c r="KD68" i="6"/>
  <c r="NF68" i="6"/>
  <c r="MD68" i="6"/>
  <c r="JN68" i="6"/>
  <c r="JR68" i="6"/>
  <c r="NJ62" i="6"/>
  <c r="ML62" i="6"/>
  <c r="NF62" i="6"/>
  <c r="MH62" i="6"/>
  <c r="NB62" i="6"/>
  <c r="MD62" i="6"/>
  <c r="LF62" i="6"/>
  <c r="KH62" i="6"/>
  <c r="NV62" i="6"/>
  <c r="LZ62" i="6"/>
  <c r="KD62" i="6"/>
  <c r="MT62" i="6"/>
  <c r="LN62" i="6"/>
  <c r="LB62" i="6"/>
  <c r="KP62" i="6"/>
  <c r="LJ62" i="6"/>
  <c r="JR62" i="6"/>
  <c r="MX62" i="6"/>
  <c r="NN62" i="6"/>
  <c r="LR62" i="6"/>
  <c r="JV62" i="6"/>
  <c r="JN62" i="6"/>
  <c r="KT62" i="6"/>
  <c r="KX62" i="6"/>
  <c r="NR62" i="6"/>
  <c r="JF62" i="6"/>
  <c r="JJ62" i="6"/>
  <c r="JZ62" i="6"/>
  <c r="MP62" i="6"/>
  <c r="KL62" i="6"/>
  <c r="LV62" i="6"/>
  <c r="JB62" i="6"/>
  <c r="NF73" i="6"/>
  <c r="MH73" i="6"/>
  <c r="NB73" i="6"/>
  <c r="MD73" i="6"/>
  <c r="NV73" i="6"/>
  <c r="MX73" i="6"/>
  <c r="LZ73" i="6"/>
  <c r="LB73" i="6"/>
  <c r="KD73" i="6"/>
  <c r="NR73" i="6"/>
  <c r="LV73" i="6"/>
  <c r="JV73" i="6"/>
  <c r="MT73" i="6"/>
  <c r="KX73" i="6"/>
  <c r="JR73" i="6"/>
  <c r="MP73" i="6"/>
  <c r="KT73" i="6"/>
  <c r="KH73" i="6"/>
  <c r="JN73" i="6"/>
  <c r="NJ73" i="6"/>
  <c r="LF73" i="6"/>
  <c r="JZ73" i="6"/>
  <c r="JJ73" i="6"/>
  <c r="KL73" i="6"/>
  <c r="ML73" i="6"/>
  <c r="LN73" i="6"/>
  <c r="LJ73" i="6"/>
  <c r="JB73" i="6"/>
  <c r="KP73" i="6"/>
  <c r="LR73" i="6"/>
  <c r="NN73" i="6"/>
  <c r="JF73" i="6"/>
  <c r="NR66" i="6"/>
  <c r="MT66" i="6"/>
  <c r="LV66" i="6"/>
  <c r="NN66" i="6"/>
  <c r="MP66" i="6"/>
  <c r="LR66" i="6"/>
  <c r="NJ66" i="6"/>
  <c r="ML66" i="6"/>
  <c r="LN66" i="6"/>
  <c r="KP66" i="6"/>
  <c r="MH66" i="6"/>
  <c r="KL66" i="6"/>
  <c r="JZ66" i="6"/>
  <c r="JF66" i="6"/>
  <c r="NB66" i="6"/>
  <c r="KX66" i="6"/>
  <c r="JB66" i="6"/>
  <c r="NF66" i="6"/>
  <c r="NV66" i="6"/>
  <c r="LZ66" i="6"/>
  <c r="LJ66" i="6"/>
  <c r="KD66" i="6"/>
  <c r="LB66" i="6"/>
  <c r="MX66" i="6"/>
  <c r="JV66" i="6"/>
  <c r="JJ66" i="6"/>
  <c r="LF66" i="6"/>
  <c r="MD66" i="6"/>
  <c r="JN66" i="6"/>
  <c r="KT66" i="6"/>
  <c r="KH66" i="6"/>
  <c r="JR66" i="6"/>
  <c r="NJ76" i="6"/>
  <c r="ML76" i="6"/>
  <c r="LN76" i="6"/>
  <c r="NF76" i="6"/>
  <c r="MH76" i="6"/>
  <c r="LJ76" i="6"/>
  <c r="NB76" i="6"/>
  <c r="MD76" i="6"/>
  <c r="LF76" i="6"/>
  <c r="KH76" i="6"/>
  <c r="JB76" i="6"/>
  <c r="MX76" i="6"/>
  <c r="LB76" i="6"/>
  <c r="KP76" i="6"/>
  <c r="NR76" i="6"/>
  <c r="LV76" i="6"/>
  <c r="JV76" i="6"/>
  <c r="JR76" i="6"/>
  <c r="KT76" i="6"/>
  <c r="MP76" i="6"/>
  <c r="NV76" i="6"/>
  <c r="KD76" i="6"/>
  <c r="JZ76" i="6"/>
  <c r="JJ76" i="6"/>
  <c r="NN76" i="6"/>
  <c r="KX76" i="6"/>
  <c r="JN76" i="6"/>
  <c r="LR76" i="6"/>
  <c r="KL76" i="6"/>
  <c r="MT76" i="6"/>
  <c r="JF76" i="6"/>
  <c r="LZ76" i="6"/>
  <c r="NN65" i="6"/>
  <c r="MP65" i="6"/>
  <c r="LR65" i="6"/>
  <c r="NJ65" i="6"/>
  <c r="ML65" i="6"/>
  <c r="LN65" i="6"/>
  <c r="NF65" i="6"/>
  <c r="MH65" i="6"/>
  <c r="LJ65" i="6"/>
  <c r="KL65" i="6"/>
  <c r="JF65" i="6"/>
  <c r="NB65" i="6"/>
  <c r="KX65" i="6"/>
  <c r="JB65" i="6"/>
  <c r="NV65" i="6"/>
  <c r="LZ65" i="6"/>
  <c r="KD65" i="6"/>
  <c r="LB65" i="6"/>
  <c r="MT65" i="6"/>
  <c r="KP65" i="6"/>
  <c r="JZ65" i="6"/>
  <c r="JV65" i="6"/>
  <c r="MD65" i="6"/>
  <c r="JN65" i="6"/>
  <c r="LF65" i="6"/>
  <c r="KT65" i="6"/>
  <c r="MX65" i="6"/>
  <c r="NR65" i="6"/>
  <c r="KH65" i="6"/>
  <c r="JR65" i="6"/>
  <c r="LV65" i="6"/>
  <c r="JJ65" i="6"/>
  <c r="NJ75" i="6"/>
  <c r="ML75" i="6"/>
  <c r="NF75" i="6"/>
  <c r="MH75" i="6"/>
  <c r="NB75" i="6"/>
  <c r="MD75" i="6"/>
  <c r="LF75" i="6"/>
  <c r="KH75" i="6"/>
  <c r="MX75" i="6"/>
  <c r="LB75" i="6"/>
  <c r="KP75" i="6"/>
  <c r="NR75" i="6"/>
  <c r="LV75" i="6"/>
  <c r="JV75" i="6"/>
  <c r="JR75" i="6"/>
  <c r="NV75" i="6"/>
  <c r="LZ75" i="6"/>
  <c r="MP75" i="6"/>
  <c r="KT75" i="6"/>
  <c r="JN75" i="6"/>
  <c r="JZ75" i="6"/>
  <c r="KD75" i="6"/>
  <c r="JJ75" i="6"/>
  <c r="KL75" i="6"/>
  <c r="LJ75" i="6"/>
  <c r="LN75" i="6"/>
  <c r="KX75" i="6"/>
  <c r="JB75" i="6"/>
  <c r="NN75" i="6"/>
  <c r="LR75" i="6"/>
  <c r="MT75" i="6"/>
  <c r="JF75" i="6"/>
  <c r="NN64" i="6"/>
  <c r="MP64" i="6"/>
  <c r="LR64" i="6"/>
  <c r="NJ64" i="6"/>
  <c r="ML64" i="6"/>
  <c r="NF64" i="6"/>
  <c r="MH64" i="6"/>
  <c r="LJ64" i="6"/>
  <c r="KL64" i="6"/>
  <c r="NB64" i="6"/>
  <c r="KX64" i="6"/>
  <c r="JB64" i="6"/>
  <c r="NV64" i="6"/>
  <c r="LZ64" i="6"/>
  <c r="KD64" i="6"/>
  <c r="LN64" i="6"/>
  <c r="MD64" i="6"/>
  <c r="MT64" i="6"/>
  <c r="LB64" i="6"/>
  <c r="KP64" i="6"/>
  <c r="KH64" i="6"/>
  <c r="JV64" i="6"/>
  <c r="JR64" i="6"/>
  <c r="JN64" i="6"/>
  <c r="KT64" i="6"/>
  <c r="LV64" i="6"/>
  <c r="JJ64" i="6"/>
  <c r="NR64" i="6"/>
  <c r="MX64" i="6"/>
  <c r="JF64" i="6"/>
  <c r="LF64" i="6"/>
  <c r="JZ64" i="6"/>
  <c r="NR79" i="6"/>
  <c r="MT79" i="6"/>
  <c r="LV79" i="6"/>
  <c r="NN79" i="6"/>
  <c r="MP79" i="6"/>
  <c r="LR79" i="6"/>
  <c r="NJ79" i="6"/>
  <c r="ML79" i="6"/>
  <c r="LN79" i="6"/>
  <c r="KP79" i="6"/>
  <c r="NF79" i="6"/>
  <c r="LJ79" i="6"/>
  <c r="KX79" i="6"/>
  <c r="MH79" i="6"/>
  <c r="JF79" i="6"/>
  <c r="MD79" i="6"/>
  <c r="KD79" i="6"/>
  <c r="JB79" i="6"/>
  <c r="MX79" i="6"/>
  <c r="LB79" i="6"/>
  <c r="KH79" i="6"/>
  <c r="JR79" i="6"/>
  <c r="KL79" i="6"/>
  <c r="LZ79" i="6"/>
  <c r="LF79" i="6"/>
  <c r="JJ79" i="6"/>
  <c r="NV79" i="6"/>
  <c r="JV79" i="6"/>
  <c r="JZ79" i="6"/>
  <c r="NB79" i="6"/>
  <c r="KT79" i="6"/>
  <c r="JN79" i="6"/>
  <c r="NF74" i="6"/>
  <c r="MH74" i="6"/>
  <c r="LJ74" i="6"/>
  <c r="NB74" i="6"/>
  <c r="MD74" i="6"/>
  <c r="NV74" i="6"/>
  <c r="MX74" i="6"/>
  <c r="LZ74" i="6"/>
  <c r="LB74" i="6"/>
  <c r="KD74" i="6"/>
  <c r="NR74" i="6"/>
  <c r="LV74" i="6"/>
  <c r="JV74" i="6"/>
  <c r="JR74" i="6"/>
  <c r="MP74" i="6"/>
  <c r="KT74" i="6"/>
  <c r="KH74" i="6"/>
  <c r="JN74" i="6"/>
  <c r="LF74" i="6"/>
  <c r="JZ74" i="6"/>
  <c r="NJ74" i="6"/>
  <c r="KL74" i="6"/>
  <c r="JF74" i="6"/>
  <c r="ML74" i="6"/>
  <c r="LN74" i="6"/>
  <c r="KX74" i="6"/>
  <c r="JB74" i="6"/>
  <c r="NN74" i="6"/>
  <c r="MT74" i="6"/>
  <c r="KP74" i="6"/>
  <c r="LR74" i="6"/>
  <c r="JJ74" i="6"/>
  <c r="RA2" i="6"/>
  <c r="NV82" i="6"/>
  <c r="MX82" i="6"/>
  <c r="LZ82" i="6"/>
  <c r="NR82" i="6"/>
  <c r="MT82" i="6"/>
  <c r="LV82" i="6"/>
  <c r="NN82" i="6"/>
  <c r="MP82" i="6"/>
  <c r="LR82" i="6"/>
  <c r="KT82" i="6"/>
  <c r="JN82" i="6"/>
  <c r="ML82" i="6"/>
  <c r="LN82" i="6"/>
  <c r="KL82" i="6"/>
  <c r="JZ82" i="6"/>
  <c r="JJ82" i="6"/>
  <c r="NF82" i="6"/>
  <c r="LJ82" i="6"/>
  <c r="KX82" i="6"/>
  <c r="JF82" i="6"/>
  <c r="KP82" i="6"/>
  <c r="KD82" i="6"/>
  <c r="MD82" i="6"/>
  <c r="NJ82" i="6"/>
  <c r="JV82" i="6"/>
  <c r="JR82" i="6"/>
  <c r="NB82" i="6"/>
  <c r="LB82" i="6"/>
  <c r="LF82" i="6"/>
  <c r="MH82" i="6"/>
  <c r="KH82" i="6"/>
  <c r="JB82" i="6"/>
  <c r="AE80" i="6"/>
  <c r="BO80" i="6"/>
  <c r="EU80" i="6"/>
  <c r="EQ80" i="6"/>
  <c r="IM80" i="6"/>
  <c r="LG80" i="6"/>
  <c r="LK80" i="6"/>
  <c r="NS80" i="6"/>
  <c r="MX72" i="6"/>
  <c r="LN72" i="6"/>
  <c r="LB72" i="6"/>
  <c r="KP72" i="6"/>
  <c r="KD72" i="6"/>
  <c r="JR72" i="6"/>
  <c r="JF72" i="6"/>
  <c r="JZ72" i="6"/>
  <c r="NV72" i="6"/>
  <c r="NJ72" i="6"/>
  <c r="ML72" i="6"/>
  <c r="LZ72" i="6"/>
  <c r="NN72" i="6"/>
  <c r="NB72" i="6"/>
  <c r="MP72" i="6"/>
  <c r="MD72" i="6"/>
  <c r="LR72" i="6"/>
  <c r="LF72" i="6"/>
  <c r="KT72" i="6"/>
  <c r="KH72" i="6"/>
  <c r="JV72" i="6"/>
  <c r="JJ72" i="6"/>
  <c r="NF72" i="6"/>
  <c r="MT72" i="6"/>
  <c r="MH72" i="6"/>
  <c r="LV72" i="6"/>
  <c r="LJ72" i="6"/>
  <c r="KX72" i="6"/>
  <c r="KL72" i="6"/>
  <c r="JN72" i="6"/>
  <c r="JB72" i="6"/>
  <c r="NR72" i="6"/>
  <c r="IT57" i="6"/>
  <c r="IH57" i="6"/>
  <c r="HV57" i="6"/>
  <c r="HJ57" i="6"/>
  <c r="IL57" i="6"/>
  <c r="IX57" i="6"/>
  <c r="ID57" i="6"/>
  <c r="IP57" i="6"/>
  <c r="HZ57" i="6"/>
  <c r="HR57" i="6"/>
  <c r="HF57" i="6"/>
  <c r="GP57" i="6"/>
  <c r="GX57" i="6"/>
  <c r="FZ57" i="6"/>
  <c r="HB57" i="6"/>
  <c r="GT57" i="6"/>
  <c r="FJ57" i="6"/>
  <c r="FB57" i="6"/>
  <c r="EH57" i="6"/>
  <c r="DV57" i="6"/>
  <c r="DJ57" i="6"/>
  <c r="FR57" i="6"/>
  <c r="GL57" i="6"/>
  <c r="HN57" i="6"/>
  <c r="ET57" i="6"/>
  <c r="EP57" i="6"/>
  <c r="GD57" i="6"/>
  <c r="FN57" i="6"/>
  <c r="EL57" i="6"/>
  <c r="EX57" i="6"/>
  <c r="FV57" i="6"/>
  <c r="DZ57" i="6"/>
  <c r="CX57" i="6"/>
  <c r="CL57" i="6"/>
  <c r="BZ57" i="6"/>
  <c r="BN57" i="6"/>
  <c r="BB57" i="6"/>
  <c r="DB57" i="6"/>
  <c r="DN57" i="6"/>
  <c r="ED57" i="6"/>
  <c r="BR57" i="6"/>
  <c r="BV57" i="6"/>
  <c r="GH57" i="6"/>
  <c r="DF57" i="6"/>
  <c r="CH57" i="6"/>
  <c r="FF57" i="6"/>
  <c r="DR57" i="6"/>
  <c r="CT57" i="6"/>
  <c r="AH57" i="6"/>
  <c r="V57" i="6"/>
  <c r="CD57" i="6"/>
  <c r="BJ57" i="6"/>
  <c r="BF57" i="6"/>
  <c r="CP57" i="6"/>
  <c r="AT57" i="6"/>
  <c r="F57" i="6"/>
  <c r="AX57" i="6"/>
  <c r="AP57" i="6"/>
  <c r="J57" i="6"/>
  <c r="Z57" i="6"/>
  <c r="N57" i="6"/>
  <c r="AL57" i="6"/>
  <c r="R57" i="6"/>
  <c r="AD57" i="6"/>
  <c r="E57" i="6"/>
  <c r="IX73" i="6"/>
  <c r="IL73" i="6"/>
  <c r="HZ73" i="6"/>
  <c r="HN73" i="6"/>
  <c r="ID73" i="6"/>
  <c r="IH73" i="6"/>
  <c r="IP73" i="6"/>
  <c r="HJ73" i="6"/>
  <c r="HF73" i="6"/>
  <c r="GX73" i="6"/>
  <c r="HV73" i="6"/>
  <c r="GP73" i="6"/>
  <c r="GD73" i="6"/>
  <c r="IT73" i="6"/>
  <c r="GT73" i="6"/>
  <c r="FR73" i="6"/>
  <c r="FB73" i="6"/>
  <c r="DZ73" i="6"/>
  <c r="DN73" i="6"/>
  <c r="HR73" i="6"/>
  <c r="HB73" i="6"/>
  <c r="FJ73" i="6"/>
  <c r="EL73" i="6"/>
  <c r="ET73" i="6"/>
  <c r="GL73" i="6"/>
  <c r="GH73" i="6"/>
  <c r="FF73" i="6"/>
  <c r="FN73" i="6"/>
  <c r="EP73" i="6"/>
  <c r="DV73" i="6"/>
  <c r="EX73" i="6"/>
  <c r="ED73" i="6"/>
  <c r="CP73" i="6"/>
  <c r="CD73" i="6"/>
  <c r="BR73" i="6"/>
  <c r="BF73" i="6"/>
  <c r="FV73" i="6"/>
  <c r="FZ73" i="6"/>
  <c r="EH73" i="6"/>
  <c r="DR73" i="6"/>
  <c r="DF73" i="6"/>
  <c r="BV73" i="6"/>
  <c r="DJ73" i="6"/>
  <c r="CH73" i="6"/>
  <c r="CT73" i="6"/>
  <c r="BZ73" i="6"/>
  <c r="AL73" i="6"/>
  <c r="Z73" i="6"/>
  <c r="N73" i="6"/>
  <c r="BN73" i="6"/>
  <c r="BJ73" i="6"/>
  <c r="CL73" i="6"/>
  <c r="DB73" i="6"/>
  <c r="BB73" i="6"/>
  <c r="AD73" i="6"/>
  <c r="J73" i="6"/>
  <c r="CX73" i="6"/>
  <c r="AX73" i="6"/>
  <c r="R73" i="6"/>
  <c r="F73" i="6"/>
  <c r="V73" i="6"/>
  <c r="AT73" i="6"/>
  <c r="AP73" i="6"/>
  <c r="AH73" i="6"/>
  <c r="E73" i="6"/>
  <c r="IX66" i="6"/>
  <c r="IL66" i="6"/>
  <c r="IT66" i="6"/>
  <c r="IH66" i="6"/>
  <c r="HV66" i="6"/>
  <c r="HJ66" i="6"/>
  <c r="IP66" i="6"/>
  <c r="ID66" i="6"/>
  <c r="HR66" i="6"/>
  <c r="HZ66" i="6"/>
  <c r="HB66" i="6"/>
  <c r="GP66" i="6"/>
  <c r="GL66" i="6"/>
  <c r="HN66" i="6"/>
  <c r="GT66" i="6"/>
  <c r="GH66" i="6"/>
  <c r="FV66" i="6"/>
  <c r="FJ66" i="6"/>
  <c r="EX66" i="6"/>
  <c r="HF66" i="6"/>
  <c r="GX66" i="6"/>
  <c r="EP66" i="6"/>
  <c r="GD66" i="6"/>
  <c r="FZ66" i="6"/>
  <c r="FF66" i="6"/>
  <c r="ED66" i="6"/>
  <c r="DR66" i="6"/>
  <c r="DF66" i="6"/>
  <c r="FN66" i="6"/>
  <c r="EL66" i="6"/>
  <c r="DZ66" i="6"/>
  <c r="ET66" i="6"/>
  <c r="FB66" i="6"/>
  <c r="DN66" i="6"/>
  <c r="DB66" i="6"/>
  <c r="CX66" i="6"/>
  <c r="CL66" i="6"/>
  <c r="BZ66" i="6"/>
  <c r="BN66" i="6"/>
  <c r="EH66" i="6"/>
  <c r="CT66" i="6"/>
  <c r="CH66" i="6"/>
  <c r="BV66" i="6"/>
  <c r="BJ66" i="6"/>
  <c r="AX66" i="6"/>
  <c r="FR66" i="6"/>
  <c r="CD66" i="6"/>
  <c r="AL66" i="6"/>
  <c r="Z66" i="6"/>
  <c r="N66" i="6"/>
  <c r="DV66" i="6"/>
  <c r="BF66" i="6"/>
  <c r="CP66" i="6"/>
  <c r="AP66" i="6"/>
  <c r="AD66" i="6"/>
  <c r="R66" i="6"/>
  <c r="DJ66" i="6"/>
  <c r="AT66" i="6"/>
  <c r="BR66" i="6"/>
  <c r="V66" i="6"/>
  <c r="AH66" i="6"/>
  <c r="BB66" i="6"/>
  <c r="F66" i="6"/>
  <c r="J66" i="6"/>
  <c r="E66" i="6"/>
  <c r="IP58" i="6"/>
  <c r="IX58" i="6"/>
  <c r="IL58" i="6"/>
  <c r="HZ58" i="6"/>
  <c r="HN58" i="6"/>
  <c r="IT58" i="6"/>
  <c r="IH58" i="6"/>
  <c r="HV58" i="6"/>
  <c r="HJ58" i="6"/>
  <c r="ID58" i="6"/>
  <c r="HF58" i="6"/>
  <c r="GT58" i="6"/>
  <c r="HR58" i="6"/>
  <c r="GP58" i="6"/>
  <c r="GX58" i="6"/>
  <c r="FZ58" i="6"/>
  <c r="FN58" i="6"/>
  <c r="FB58" i="6"/>
  <c r="HB58" i="6"/>
  <c r="FJ58" i="6"/>
  <c r="EH58" i="6"/>
  <c r="DV58" i="6"/>
  <c r="DJ58" i="6"/>
  <c r="FR58" i="6"/>
  <c r="GL58" i="6"/>
  <c r="GH58" i="6"/>
  <c r="FF58" i="6"/>
  <c r="DR58" i="6"/>
  <c r="EX58" i="6"/>
  <c r="CP58" i="6"/>
  <c r="CD58" i="6"/>
  <c r="BR58" i="6"/>
  <c r="BF58" i="6"/>
  <c r="ET58" i="6"/>
  <c r="FV58" i="6"/>
  <c r="GD58" i="6"/>
  <c r="DZ58" i="6"/>
  <c r="CX58" i="6"/>
  <c r="CL58" i="6"/>
  <c r="BZ58" i="6"/>
  <c r="BN58" i="6"/>
  <c r="BB58" i="6"/>
  <c r="EP58" i="6"/>
  <c r="EL58" i="6"/>
  <c r="DB58" i="6"/>
  <c r="DN58" i="6"/>
  <c r="AP58" i="6"/>
  <c r="AD58" i="6"/>
  <c r="R58" i="6"/>
  <c r="BV58" i="6"/>
  <c r="DF58" i="6"/>
  <c r="CH58" i="6"/>
  <c r="ED58" i="6"/>
  <c r="CT58" i="6"/>
  <c r="AH58" i="6"/>
  <c r="V58" i="6"/>
  <c r="BJ58" i="6"/>
  <c r="AL58" i="6"/>
  <c r="AT58" i="6"/>
  <c r="AX58" i="6"/>
  <c r="J58" i="6"/>
  <c r="N58" i="6"/>
  <c r="F58" i="6"/>
  <c r="Z58" i="6"/>
  <c r="E58" i="6"/>
  <c r="IX59" i="6"/>
  <c r="IT59" i="6"/>
  <c r="IH59" i="6"/>
  <c r="HV59" i="6"/>
  <c r="GX59" i="6"/>
  <c r="GL59" i="6"/>
  <c r="IP59" i="6"/>
  <c r="ID59" i="6"/>
  <c r="HN59" i="6"/>
  <c r="GD59" i="6"/>
  <c r="FR59" i="6"/>
  <c r="FF59" i="6"/>
  <c r="ET59" i="6"/>
  <c r="HF59" i="6"/>
  <c r="HR59" i="6"/>
  <c r="GP59" i="6"/>
  <c r="HZ59" i="6"/>
  <c r="HB59" i="6"/>
  <c r="GT59" i="6"/>
  <c r="IL59" i="6"/>
  <c r="EL59" i="6"/>
  <c r="HJ59" i="6"/>
  <c r="FB59" i="6"/>
  <c r="FJ59" i="6"/>
  <c r="EH59" i="6"/>
  <c r="DV59" i="6"/>
  <c r="FZ59" i="6"/>
  <c r="FN59" i="6"/>
  <c r="ED59" i="6"/>
  <c r="GH59" i="6"/>
  <c r="EX59" i="6"/>
  <c r="FV59" i="6"/>
  <c r="DZ59" i="6"/>
  <c r="CX59" i="6"/>
  <c r="CL59" i="6"/>
  <c r="BZ59" i="6"/>
  <c r="EP59" i="6"/>
  <c r="DB59" i="6"/>
  <c r="BB59" i="6"/>
  <c r="AT59" i="6"/>
  <c r="DN59" i="6"/>
  <c r="BR59" i="6"/>
  <c r="DF59" i="6"/>
  <c r="CH59" i="6"/>
  <c r="DR59" i="6"/>
  <c r="DJ59" i="6"/>
  <c r="CT59" i="6"/>
  <c r="CD59" i="6"/>
  <c r="BF59" i="6"/>
  <c r="AH59" i="6"/>
  <c r="V59" i="6"/>
  <c r="BJ59" i="6"/>
  <c r="N59" i="6"/>
  <c r="BN59" i="6"/>
  <c r="CP59" i="6"/>
  <c r="AD59" i="6"/>
  <c r="BV59" i="6"/>
  <c r="AX59" i="6"/>
  <c r="AP59" i="6"/>
  <c r="J59" i="6"/>
  <c r="AL59" i="6"/>
  <c r="F59" i="6"/>
  <c r="R59" i="6"/>
  <c r="Z59" i="6"/>
  <c r="E59" i="6"/>
  <c r="QW2" i="6"/>
  <c r="IT76" i="6"/>
  <c r="IX76" i="6"/>
  <c r="IL76" i="6"/>
  <c r="HZ76" i="6"/>
  <c r="HN76" i="6"/>
  <c r="HV76" i="6"/>
  <c r="HB76" i="6"/>
  <c r="GP76" i="6"/>
  <c r="ID76" i="6"/>
  <c r="IH76" i="6"/>
  <c r="IP76" i="6"/>
  <c r="HR76" i="6"/>
  <c r="GH76" i="6"/>
  <c r="FV76" i="6"/>
  <c r="FJ76" i="6"/>
  <c r="EX76" i="6"/>
  <c r="EL76" i="6"/>
  <c r="HJ76" i="6"/>
  <c r="GX76" i="6"/>
  <c r="GT76" i="6"/>
  <c r="HF76" i="6"/>
  <c r="GL76" i="6"/>
  <c r="FR76" i="6"/>
  <c r="FB76" i="6"/>
  <c r="DZ76" i="6"/>
  <c r="ET76" i="6"/>
  <c r="FN76" i="6"/>
  <c r="FZ76" i="6"/>
  <c r="FF76" i="6"/>
  <c r="DR76" i="6"/>
  <c r="GD76" i="6"/>
  <c r="EH76" i="6"/>
  <c r="EP76" i="6"/>
  <c r="DV76" i="6"/>
  <c r="DJ76" i="6"/>
  <c r="ED76" i="6"/>
  <c r="CP76" i="6"/>
  <c r="CD76" i="6"/>
  <c r="BR76" i="6"/>
  <c r="BF76" i="6"/>
  <c r="DB76" i="6"/>
  <c r="CL76" i="6"/>
  <c r="BB76" i="6"/>
  <c r="DF76" i="6"/>
  <c r="CX76" i="6"/>
  <c r="BV76" i="6"/>
  <c r="CH76" i="6"/>
  <c r="DN76" i="6"/>
  <c r="CT76" i="6"/>
  <c r="AX76" i="6"/>
  <c r="BZ76" i="6"/>
  <c r="BJ76" i="6"/>
  <c r="AL76" i="6"/>
  <c r="Z76" i="6"/>
  <c r="V76" i="6"/>
  <c r="N76" i="6"/>
  <c r="J76" i="6"/>
  <c r="AD76" i="6"/>
  <c r="BN76" i="6"/>
  <c r="R76" i="6"/>
  <c r="F76" i="6"/>
  <c r="AP76" i="6"/>
  <c r="AH76" i="6"/>
  <c r="AT76" i="6"/>
  <c r="E76" i="6"/>
  <c r="IP65" i="6"/>
  <c r="ID65" i="6"/>
  <c r="HR65" i="6"/>
  <c r="IT65" i="6"/>
  <c r="IL65" i="6"/>
  <c r="IX65" i="6"/>
  <c r="HZ65" i="6"/>
  <c r="HV65" i="6"/>
  <c r="HB65" i="6"/>
  <c r="GL65" i="6"/>
  <c r="IH65" i="6"/>
  <c r="HN65" i="6"/>
  <c r="GT65" i="6"/>
  <c r="GH65" i="6"/>
  <c r="HJ65" i="6"/>
  <c r="HF65" i="6"/>
  <c r="GP65" i="6"/>
  <c r="GX65" i="6"/>
  <c r="GD65" i="6"/>
  <c r="FZ65" i="6"/>
  <c r="FV65" i="6"/>
  <c r="FF65" i="6"/>
  <c r="EX65" i="6"/>
  <c r="ED65" i="6"/>
  <c r="DR65" i="6"/>
  <c r="FN65" i="6"/>
  <c r="ET65" i="6"/>
  <c r="FJ65" i="6"/>
  <c r="EP65" i="6"/>
  <c r="FB65" i="6"/>
  <c r="EH65" i="6"/>
  <c r="DF65" i="6"/>
  <c r="CT65" i="6"/>
  <c r="CH65" i="6"/>
  <c r="BV65" i="6"/>
  <c r="BJ65" i="6"/>
  <c r="FR65" i="6"/>
  <c r="DV65" i="6"/>
  <c r="BF65" i="6"/>
  <c r="CP65" i="6"/>
  <c r="DN65" i="6"/>
  <c r="EL65" i="6"/>
  <c r="BZ65" i="6"/>
  <c r="CL65" i="6"/>
  <c r="DB65" i="6"/>
  <c r="AP65" i="6"/>
  <c r="AD65" i="6"/>
  <c r="R65" i="6"/>
  <c r="CX65" i="6"/>
  <c r="DZ65" i="6"/>
  <c r="DJ65" i="6"/>
  <c r="AX65" i="6"/>
  <c r="BR65" i="6"/>
  <c r="AL65" i="6"/>
  <c r="J65" i="6"/>
  <c r="BN65" i="6"/>
  <c r="CD65" i="6"/>
  <c r="AH65" i="6"/>
  <c r="BB65" i="6"/>
  <c r="F65" i="6"/>
  <c r="V65" i="6"/>
  <c r="AT65" i="6"/>
  <c r="N65" i="6"/>
  <c r="Z65" i="6"/>
  <c r="E65" i="6"/>
  <c r="IP75" i="6"/>
  <c r="IX75" i="6"/>
  <c r="IL75" i="6"/>
  <c r="IH75" i="6"/>
  <c r="HZ75" i="6"/>
  <c r="IT75" i="6"/>
  <c r="HB75" i="6"/>
  <c r="GP75" i="6"/>
  <c r="ID75" i="6"/>
  <c r="HR75" i="6"/>
  <c r="GH75" i="6"/>
  <c r="FV75" i="6"/>
  <c r="FJ75" i="6"/>
  <c r="EX75" i="6"/>
  <c r="HJ75" i="6"/>
  <c r="GX75" i="6"/>
  <c r="HF75" i="6"/>
  <c r="HN75" i="6"/>
  <c r="GT75" i="6"/>
  <c r="HV75" i="6"/>
  <c r="GL75" i="6"/>
  <c r="FR75" i="6"/>
  <c r="FB75" i="6"/>
  <c r="DZ75" i="6"/>
  <c r="EL75" i="6"/>
  <c r="FZ75" i="6"/>
  <c r="DR75" i="6"/>
  <c r="FF75" i="6"/>
  <c r="GD75" i="6"/>
  <c r="EH75" i="6"/>
  <c r="FN75" i="6"/>
  <c r="EP75" i="6"/>
  <c r="DF75" i="6"/>
  <c r="DJ75" i="6"/>
  <c r="ED75" i="6"/>
  <c r="CP75" i="6"/>
  <c r="CD75" i="6"/>
  <c r="ET75" i="6"/>
  <c r="DN75" i="6"/>
  <c r="BB75" i="6"/>
  <c r="CX75" i="6"/>
  <c r="BV75" i="6"/>
  <c r="DV75" i="6"/>
  <c r="CH75" i="6"/>
  <c r="CT75" i="6"/>
  <c r="BF75" i="6"/>
  <c r="BZ75" i="6"/>
  <c r="BJ75" i="6"/>
  <c r="AL75" i="6"/>
  <c r="Z75" i="6"/>
  <c r="BN75" i="6"/>
  <c r="CL75" i="6"/>
  <c r="AH75" i="6"/>
  <c r="AT75" i="6"/>
  <c r="DB75" i="6"/>
  <c r="BR75" i="6"/>
  <c r="AX75" i="6"/>
  <c r="R75" i="6"/>
  <c r="F75" i="6"/>
  <c r="AP75" i="6"/>
  <c r="AD75" i="6"/>
  <c r="V75" i="6"/>
  <c r="N75" i="6"/>
  <c r="J75" i="6"/>
  <c r="E75" i="6"/>
  <c r="IT64" i="6"/>
  <c r="IX64" i="6"/>
  <c r="IL64" i="6"/>
  <c r="HZ64" i="6"/>
  <c r="HN64" i="6"/>
  <c r="HR64" i="6"/>
  <c r="HV64" i="6"/>
  <c r="HB64" i="6"/>
  <c r="GP64" i="6"/>
  <c r="IH64" i="6"/>
  <c r="ID64" i="6"/>
  <c r="GL64" i="6"/>
  <c r="GT64" i="6"/>
  <c r="GH64" i="6"/>
  <c r="FV64" i="6"/>
  <c r="FJ64" i="6"/>
  <c r="EX64" i="6"/>
  <c r="EL64" i="6"/>
  <c r="HJ64" i="6"/>
  <c r="HF64" i="6"/>
  <c r="GX64" i="6"/>
  <c r="GD64" i="6"/>
  <c r="FN64" i="6"/>
  <c r="DZ64" i="6"/>
  <c r="IP64" i="6"/>
  <c r="FB64" i="6"/>
  <c r="DR64" i="6"/>
  <c r="EP64" i="6"/>
  <c r="DN64" i="6"/>
  <c r="FF64" i="6"/>
  <c r="EH64" i="6"/>
  <c r="FR64" i="6"/>
  <c r="FZ64" i="6"/>
  <c r="ET64" i="6"/>
  <c r="DV64" i="6"/>
  <c r="CP64" i="6"/>
  <c r="CD64" i="6"/>
  <c r="BR64" i="6"/>
  <c r="BF64" i="6"/>
  <c r="BJ64" i="6"/>
  <c r="BZ64" i="6"/>
  <c r="CL64" i="6"/>
  <c r="DB64" i="6"/>
  <c r="ED64" i="6"/>
  <c r="CX64" i="6"/>
  <c r="BV64" i="6"/>
  <c r="DJ64" i="6"/>
  <c r="DF64" i="6"/>
  <c r="AX64" i="6"/>
  <c r="CH64" i="6"/>
  <c r="AL64" i="6"/>
  <c r="Z64" i="6"/>
  <c r="CT64" i="6"/>
  <c r="BN64" i="6"/>
  <c r="N64" i="6"/>
  <c r="AH64" i="6"/>
  <c r="BB64" i="6"/>
  <c r="F64" i="6"/>
  <c r="V64" i="6"/>
  <c r="AT64" i="6"/>
  <c r="AP64" i="6"/>
  <c r="J64" i="6"/>
  <c r="R64" i="6"/>
  <c r="AD64" i="6"/>
  <c r="E64" i="6"/>
  <c r="QZ2" i="6"/>
  <c r="IT79" i="6"/>
  <c r="IP79" i="6"/>
  <c r="ID79" i="6"/>
  <c r="IH79" i="6"/>
  <c r="HZ79" i="6"/>
  <c r="HF79" i="6"/>
  <c r="GT79" i="6"/>
  <c r="HJ79" i="6"/>
  <c r="GL79" i="6"/>
  <c r="FZ79" i="6"/>
  <c r="FN79" i="6"/>
  <c r="FB79" i="6"/>
  <c r="EP79" i="6"/>
  <c r="IX79" i="6"/>
  <c r="HR79" i="6"/>
  <c r="IL79" i="6"/>
  <c r="GX79" i="6"/>
  <c r="HN79" i="6"/>
  <c r="HV79" i="6"/>
  <c r="ED79" i="6"/>
  <c r="GP79" i="6"/>
  <c r="EL79" i="6"/>
  <c r="EH79" i="6"/>
  <c r="GD79" i="6"/>
  <c r="GH79" i="6"/>
  <c r="FV79" i="6"/>
  <c r="FR79" i="6"/>
  <c r="ET79" i="6"/>
  <c r="FJ79" i="6"/>
  <c r="DB79" i="6"/>
  <c r="FF79" i="6"/>
  <c r="DZ79" i="6"/>
  <c r="DV79" i="6"/>
  <c r="DF79" i="6"/>
  <c r="HB79" i="6"/>
  <c r="CT79" i="6"/>
  <c r="CH79" i="6"/>
  <c r="EX79" i="6"/>
  <c r="BZ79" i="6"/>
  <c r="BN79" i="6"/>
  <c r="CL79" i="6"/>
  <c r="BR79" i="6"/>
  <c r="DJ79" i="6"/>
  <c r="CX79" i="6"/>
  <c r="DN79" i="6"/>
  <c r="CD79" i="6"/>
  <c r="AX79" i="6"/>
  <c r="AP79" i="6"/>
  <c r="AD79" i="6"/>
  <c r="DR79" i="6"/>
  <c r="CP79" i="6"/>
  <c r="BF79" i="6"/>
  <c r="BB79" i="6"/>
  <c r="V79" i="6"/>
  <c r="J79" i="6"/>
  <c r="AT79" i="6"/>
  <c r="BJ79" i="6"/>
  <c r="R79" i="6"/>
  <c r="Z79" i="6"/>
  <c r="N79" i="6"/>
  <c r="AH79" i="6"/>
  <c r="F79" i="6"/>
  <c r="BV79" i="6"/>
  <c r="AL79" i="6"/>
  <c r="E79" i="6"/>
  <c r="IT74" i="6"/>
  <c r="IP74" i="6"/>
  <c r="ID74" i="6"/>
  <c r="HR74" i="6"/>
  <c r="IX74" i="6"/>
  <c r="IL74" i="6"/>
  <c r="HZ74" i="6"/>
  <c r="HN74" i="6"/>
  <c r="HJ74" i="6"/>
  <c r="GX74" i="6"/>
  <c r="GL74" i="6"/>
  <c r="HF74" i="6"/>
  <c r="HV74" i="6"/>
  <c r="GP74" i="6"/>
  <c r="GD74" i="6"/>
  <c r="FR74" i="6"/>
  <c r="FF74" i="6"/>
  <c r="GT74" i="6"/>
  <c r="IH74" i="6"/>
  <c r="FB74" i="6"/>
  <c r="DZ74" i="6"/>
  <c r="DN74" i="6"/>
  <c r="DB74" i="6"/>
  <c r="HB74" i="6"/>
  <c r="FJ74" i="6"/>
  <c r="EL74" i="6"/>
  <c r="EP74" i="6"/>
  <c r="DV74" i="6"/>
  <c r="FZ74" i="6"/>
  <c r="GH74" i="6"/>
  <c r="ET74" i="6"/>
  <c r="FN74" i="6"/>
  <c r="CT74" i="6"/>
  <c r="CH74" i="6"/>
  <c r="BV74" i="6"/>
  <c r="BJ74" i="6"/>
  <c r="DJ74" i="6"/>
  <c r="EX74" i="6"/>
  <c r="ED74" i="6"/>
  <c r="CP74" i="6"/>
  <c r="CD74" i="6"/>
  <c r="BR74" i="6"/>
  <c r="BF74" i="6"/>
  <c r="AT74" i="6"/>
  <c r="FV74" i="6"/>
  <c r="CX74" i="6"/>
  <c r="AH74" i="6"/>
  <c r="V74" i="6"/>
  <c r="DF74" i="6"/>
  <c r="EH74" i="6"/>
  <c r="BZ74" i="6"/>
  <c r="AL74" i="6"/>
  <c r="Z74" i="6"/>
  <c r="N74" i="6"/>
  <c r="DR74" i="6"/>
  <c r="BN74" i="6"/>
  <c r="CL74" i="6"/>
  <c r="AX74" i="6"/>
  <c r="AP74" i="6"/>
  <c r="AD74" i="6"/>
  <c r="BB74" i="6"/>
  <c r="R74" i="6"/>
  <c r="F74" i="6"/>
  <c r="J74" i="6"/>
  <c r="E74" i="6"/>
  <c r="IP82" i="6"/>
  <c r="IX82" i="6"/>
  <c r="IL82" i="6"/>
  <c r="HZ82" i="6"/>
  <c r="HN82" i="6"/>
  <c r="IT82" i="6"/>
  <c r="IH82" i="6"/>
  <c r="HV82" i="6"/>
  <c r="HJ82" i="6"/>
  <c r="HF82" i="6"/>
  <c r="GT82" i="6"/>
  <c r="ID82" i="6"/>
  <c r="HB82" i="6"/>
  <c r="HR82" i="6"/>
  <c r="GL82" i="6"/>
  <c r="FZ82" i="6"/>
  <c r="FN82" i="6"/>
  <c r="FB82" i="6"/>
  <c r="GP82" i="6"/>
  <c r="GX82" i="6"/>
  <c r="ET82" i="6"/>
  <c r="EP82" i="6"/>
  <c r="GH82" i="6"/>
  <c r="GD82" i="6"/>
  <c r="FV82" i="6"/>
  <c r="EX82" i="6"/>
  <c r="EH82" i="6"/>
  <c r="DV82" i="6"/>
  <c r="DJ82" i="6"/>
  <c r="FF82" i="6"/>
  <c r="DR82" i="6"/>
  <c r="ED82" i="6"/>
  <c r="DZ82" i="6"/>
  <c r="FR82" i="6"/>
  <c r="CP82" i="6"/>
  <c r="CD82" i="6"/>
  <c r="BR82" i="6"/>
  <c r="BF82" i="6"/>
  <c r="FJ82" i="6"/>
  <c r="DB82" i="6"/>
  <c r="EL82" i="6"/>
  <c r="CX82" i="6"/>
  <c r="CL82" i="6"/>
  <c r="BZ82" i="6"/>
  <c r="BN82" i="6"/>
  <c r="BB82" i="6"/>
  <c r="DF82" i="6"/>
  <c r="AX82" i="6"/>
  <c r="AP82" i="6"/>
  <c r="AD82" i="6"/>
  <c r="R82" i="6"/>
  <c r="BJ82" i="6"/>
  <c r="BV82" i="6"/>
  <c r="CH82" i="6"/>
  <c r="CT82" i="6"/>
  <c r="AH82" i="6"/>
  <c r="V82" i="6"/>
  <c r="DN82" i="6"/>
  <c r="AT82" i="6"/>
  <c r="Z82" i="6"/>
  <c r="AL82" i="6"/>
  <c r="N82" i="6"/>
  <c r="J82" i="6"/>
  <c r="F82" i="6"/>
  <c r="E82" i="6"/>
  <c r="IX56" i="6"/>
  <c r="IP56" i="6"/>
  <c r="ID56" i="6"/>
  <c r="HR56" i="6"/>
  <c r="HF56" i="6"/>
  <c r="HZ56" i="6"/>
  <c r="GT56" i="6"/>
  <c r="HJ56" i="6"/>
  <c r="IL56" i="6"/>
  <c r="IT56" i="6"/>
  <c r="GP56" i="6"/>
  <c r="IH56" i="6"/>
  <c r="GX56" i="6"/>
  <c r="FZ56" i="6"/>
  <c r="FN56" i="6"/>
  <c r="FB56" i="6"/>
  <c r="EP56" i="6"/>
  <c r="HV56" i="6"/>
  <c r="FR56" i="6"/>
  <c r="GL56" i="6"/>
  <c r="HN56" i="6"/>
  <c r="ET56" i="6"/>
  <c r="ED56" i="6"/>
  <c r="DR56" i="6"/>
  <c r="GH56" i="6"/>
  <c r="FF56" i="6"/>
  <c r="DN56" i="6"/>
  <c r="EL56" i="6"/>
  <c r="EX56" i="6"/>
  <c r="FV56" i="6"/>
  <c r="EH56" i="6"/>
  <c r="DZ56" i="6"/>
  <c r="GD56" i="6"/>
  <c r="DB56" i="6"/>
  <c r="HB56" i="6"/>
  <c r="DF56" i="6"/>
  <c r="CT56" i="6"/>
  <c r="CH56" i="6"/>
  <c r="BV56" i="6"/>
  <c r="BJ56" i="6"/>
  <c r="DV56" i="6"/>
  <c r="AX56" i="6"/>
  <c r="CL56" i="6"/>
  <c r="FJ56" i="6"/>
  <c r="CX56" i="6"/>
  <c r="DJ56" i="6"/>
  <c r="CD56" i="6"/>
  <c r="BF56" i="6"/>
  <c r="J56" i="6"/>
  <c r="CP56" i="6"/>
  <c r="AT56" i="6"/>
  <c r="BN56" i="6"/>
  <c r="AP56" i="6"/>
  <c r="AD56" i="6"/>
  <c r="BZ56" i="6"/>
  <c r="BR56" i="6"/>
  <c r="AH56" i="6"/>
  <c r="R56" i="6"/>
  <c r="BB56" i="6"/>
  <c r="Z56" i="6"/>
  <c r="N56" i="6"/>
  <c r="AL56" i="6"/>
  <c r="F56" i="6"/>
  <c r="V56" i="6"/>
  <c r="E56" i="6"/>
  <c r="IX78" i="6"/>
  <c r="IT78" i="6"/>
  <c r="IH78" i="6"/>
  <c r="HV78" i="6"/>
  <c r="HJ78" i="6"/>
  <c r="IP78" i="6"/>
  <c r="ID78" i="6"/>
  <c r="HR78" i="6"/>
  <c r="HB78" i="6"/>
  <c r="GP78" i="6"/>
  <c r="GX78" i="6"/>
  <c r="GT78" i="6"/>
  <c r="IL78" i="6"/>
  <c r="HZ78" i="6"/>
  <c r="GH78" i="6"/>
  <c r="FV78" i="6"/>
  <c r="FJ78" i="6"/>
  <c r="EX78" i="6"/>
  <c r="HN78" i="6"/>
  <c r="HF78" i="6"/>
  <c r="GL78" i="6"/>
  <c r="ED78" i="6"/>
  <c r="DR78" i="6"/>
  <c r="DF78" i="6"/>
  <c r="FF78" i="6"/>
  <c r="FB78" i="6"/>
  <c r="EL78" i="6"/>
  <c r="EH78" i="6"/>
  <c r="GD78" i="6"/>
  <c r="FN78" i="6"/>
  <c r="FR78" i="6"/>
  <c r="ET78" i="6"/>
  <c r="CX78" i="6"/>
  <c r="CL78" i="6"/>
  <c r="BZ78" i="6"/>
  <c r="BN78" i="6"/>
  <c r="EP78" i="6"/>
  <c r="DV78" i="6"/>
  <c r="CT78" i="6"/>
  <c r="CH78" i="6"/>
  <c r="BV78" i="6"/>
  <c r="BJ78" i="6"/>
  <c r="AX78" i="6"/>
  <c r="DZ78" i="6"/>
  <c r="AL78" i="6"/>
  <c r="Z78" i="6"/>
  <c r="N78" i="6"/>
  <c r="BR78" i="6"/>
  <c r="DB78" i="6"/>
  <c r="DJ78" i="6"/>
  <c r="FZ78" i="6"/>
  <c r="DN78" i="6"/>
  <c r="CD78" i="6"/>
  <c r="AP78" i="6"/>
  <c r="AD78" i="6"/>
  <c r="R78" i="6"/>
  <c r="CP78" i="6"/>
  <c r="BF78" i="6"/>
  <c r="BB78" i="6"/>
  <c r="AH78" i="6"/>
  <c r="AT78" i="6"/>
  <c r="F78" i="6"/>
  <c r="G78" i="6" s="1"/>
  <c r="J78" i="6"/>
  <c r="V78" i="6"/>
  <c r="E78" i="6"/>
  <c r="IX83" i="6"/>
  <c r="IT83" i="6"/>
  <c r="IH83" i="6"/>
  <c r="HR83" i="6"/>
  <c r="GX83" i="6"/>
  <c r="IP83" i="6"/>
  <c r="HV83" i="6"/>
  <c r="HZ83" i="6"/>
  <c r="HN83" i="6"/>
  <c r="GD83" i="6"/>
  <c r="FR83" i="6"/>
  <c r="FF83" i="6"/>
  <c r="ET83" i="6"/>
  <c r="ID83" i="6"/>
  <c r="GT83" i="6"/>
  <c r="HB83" i="6"/>
  <c r="GP83" i="6"/>
  <c r="HJ83" i="6"/>
  <c r="FN83" i="6"/>
  <c r="EP83" i="6"/>
  <c r="IL83" i="6"/>
  <c r="HF83" i="6"/>
  <c r="GL83" i="6"/>
  <c r="GH83" i="6"/>
  <c r="FV83" i="6"/>
  <c r="EX83" i="6"/>
  <c r="EH83" i="6"/>
  <c r="FZ83" i="6"/>
  <c r="EL83" i="6"/>
  <c r="ED83" i="6"/>
  <c r="DZ83" i="6"/>
  <c r="FB83" i="6"/>
  <c r="DN83" i="6"/>
  <c r="FJ83" i="6"/>
  <c r="DB83" i="6"/>
  <c r="DV83" i="6"/>
  <c r="CX83" i="6"/>
  <c r="CL83" i="6"/>
  <c r="BZ83" i="6"/>
  <c r="CP83" i="6"/>
  <c r="BF83" i="6"/>
  <c r="BJ83" i="6"/>
  <c r="DF83" i="6"/>
  <c r="DJ83" i="6"/>
  <c r="BV83" i="6"/>
  <c r="CH83" i="6"/>
  <c r="CT83" i="6"/>
  <c r="AH83" i="6"/>
  <c r="AT83" i="6"/>
  <c r="AL83" i="6"/>
  <c r="DR83" i="6"/>
  <c r="N83" i="6"/>
  <c r="J83" i="6"/>
  <c r="CD83" i="6"/>
  <c r="BN83" i="6"/>
  <c r="AX83" i="6"/>
  <c r="AD83" i="6"/>
  <c r="BR83" i="6"/>
  <c r="BB83" i="6"/>
  <c r="R83" i="6"/>
  <c r="Z83" i="6"/>
  <c r="F83" i="6"/>
  <c r="V83" i="6"/>
  <c r="AP83" i="6"/>
  <c r="E83" i="6"/>
  <c r="IT72" i="6"/>
  <c r="IH72" i="6"/>
  <c r="HV72" i="6"/>
  <c r="HJ72" i="6"/>
  <c r="IP72" i="6"/>
  <c r="GX72" i="6"/>
  <c r="GL72" i="6"/>
  <c r="HN72" i="6"/>
  <c r="HR72" i="6"/>
  <c r="IX72" i="6"/>
  <c r="IL72" i="6"/>
  <c r="ID72" i="6"/>
  <c r="HZ72" i="6"/>
  <c r="HF72" i="6"/>
  <c r="GP72" i="6"/>
  <c r="GD72" i="6"/>
  <c r="FR72" i="6"/>
  <c r="FF72" i="6"/>
  <c r="ET72" i="6"/>
  <c r="HB72" i="6"/>
  <c r="FJ72" i="6"/>
  <c r="EL72" i="6"/>
  <c r="FZ72" i="6"/>
  <c r="EH72" i="6"/>
  <c r="DV72" i="6"/>
  <c r="FV72" i="6"/>
  <c r="EX72" i="6"/>
  <c r="GH72" i="6"/>
  <c r="GT72" i="6"/>
  <c r="EP72" i="6"/>
  <c r="FN72" i="6"/>
  <c r="ED72" i="6"/>
  <c r="FB72" i="6"/>
  <c r="DR72" i="6"/>
  <c r="DN72" i="6"/>
  <c r="DB72" i="6"/>
  <c r="CX72" i="6"/>
  <c r="CL72" i="6"/>
  <c r="BZ72" i="6"/>
  <c r="BN72" i="6"/>
  <c r="BB72" i="6"/>
  <c r="AT72" i="6"/>
  <c r="J72" i="6"/>
  <c r="DJ72" i="6"/>
  <c r="CH72" i="6"/>
  <c r="CT72" i="6"/>
  <c r="CD72" i="6"/>
  <c r="CP72" i="6"/>
  <c r="BJ72" i="6"/>
  <c r="BR72" i="6"/>
  <c r="AH72" i="6"/>
  <c r="V72" i="6"/>
  <c r="DF72" i="6"/>
  <c r="DZ72" i="6"/>
  <c r="AX72" i="6"/>
  <c r="R72" i="6"/>
  <c r="F72" i="6"/>
  <c r="Z72" i="6"/>
  <c r="BF72" i="6"/>
  <c r="BV72" i="6"/>
  <c r="AL72" i="6"/>
  <c r="AD72" i="6"/>
  <c r="AP72" i="6"/>
  <c r="N72" i="6"/>
  <c r="E72" i="6"/>
  <c r="IX71" i="6"/>
  <c r="IT71" i="6"/>
  <c r="IH71" i="6"/>
  <c r="GX71" i="6"/>
  <c r="GL71" i="6"/>
  <c r="HJ71" i="6"/>
  <c r="HN71" i="6"/>
  <c r="GT71" i="6"/>
  <c r="ID71" i="6"/>
  <c r="HZ71" i="6"/>
  <c r="GP71" i="6"/>
  <c r="GD71" i="6"/>
  <c r="FR71" i="6"/>
  <c r="FF71" i="6"/>
  <c r="ET71" i="6"/>
  <c r="HV71" i="6"/>
  <c r="IP71" i="6"/>
  <c r="HF71" i="6"/>
  <c r="HB71" i="6"/>
  <c r="HR71" i="6"/>
  <c r="IL71" i="6"/>
  <c r="FZ71" i="6"/>
  <c r="EH71" i="6"/>
  <c r="EP71" i="6"/>
  <c r="ED71" i="6"/>
  <c r="DZ71" i="6"/>
  <c r="FJ71" i="6"/>
  <c r="GH71" i="6"/>
  <c r="EL71" i="6"/>
  <c r="DJ71" i="6"/>
  <c r="FB71" i="6"/>
  <c r="EX71" i="6"/>
  <c r="FV71" i="6"/>
  <c r="DR71" i="6"/>
  <c r="DN71" i="6"/>
  <c r="DB71" i="6"/>
  <c r="CX71" i="6"/>
  <c r="CL71" i="6"/>
  <c r="BZ71" i="6"/>
  <c r="FN71" i="6"/>
  <c r="CH71" i="6"/>
  <c r="DV71" i="6"/>
  <c r="CT71" i="6"/>
  <c r="CD71" i="6"/>
  <c r="CP71" i="6"/>
  <c r="BN71" i="6"/>
  <c r="BR71" i="6"/>
  <c r="BB71" i="6"/>
  <c r="AH71" i="6"/>
  <c r="DF71" i="6"/>
  <c r="BV71" i="6"/>
  <c r="AP71" i="6"/>
  <c r="Z71" i="6"/>
  <c r="BJ71" i="6"/>
  <c r="BF71" i="6"/>
  <c r="AL71" i="6"/>
  <c r="J71" i="6"/>
  <c r="V71" i="6"/>
  <c r="N71" i="6"/>
  <c r="AX71" i="6"/>
  <c r="R71" i="6"/>
  <c r="F71" i="6"/>
  <c r="AT71" i="6"/>
  <c r="AD71" i="6"/>
  <c r="E71" i="6"/>
  <c r="QR2" i="6"/>
  <c r="IP77" i="6"/>
  <c r="ID77" i="6"/>
  <c r="HR77" i="6"/>
  <c r="IT77" i="6"/>
  <c r="HV77" i="6"/>
  <c r="HF77" i="6"/>
  <c r="IX77" i="6"/>
  <c r="IL77" i="6"/>
  <c r="HZ77" i="6"/>
  <c r="GH77" i="6"/>
  <c r="HN77" i="6"/>
  <c r="HJ77" i="6"/>
  <c r="GT77" i="6"/>
  <c r="IH77" i="6"/>
  <c r="GL77" i="6"/>
  <c r="ED77" i="6"/>
  <c r="DR77" i="6"/>
  <c r="GP77" i="6"/>
  <c r="HB77" i="6"/>
  <c r="FR77" i="6"/>
  <c r="FJ77" i="6"/>
  <c r="GD77" i="6"/>
  <c r="FN77" i="6"/>
  <c r="FZ77" i="6"/>
  <c r="GX77" i="6"/>
  <c r="DN77" i="6"/>
  <c r="EH77" i="6"/>
  <c r="DZ77" i="6"/>
  <c r="FF77" i="6"/>
  <c r="EP77" i="6"/>
  <c r="EL77" i="6"/>
  <c r="CT77" i="6"/>
  <c r="CH77" i="6"/>
  <c r="BV77" i="6"/>
  <c r="BJ77" i="6"/>
  <c r="FB77" i="6"/>
  <c r="EX77" i="6"/>
  <c r="DJ77" i="6"/>
  <c r="BR77" i="6"/>
  <c r="BN77" i="6"/>
  <c r="DB77" i="6"/>
  <c r="CL77" i="6"/>
  <c r="BB77" i="6"/>
  <c r="DF77" i="6"/>
  <c r="CX77" i="6"/>
  <c r="DV77" i="6"/>
  <c r="CD77" i="6"/>
  <c r="AP77" i="6"/>
  <c r="AD77" i="6"/>
  <c r="R77" i="6"/>
  <c r="FV77" i="6"/>
  <c r="CP77" i="6"/>
  <c r="BF77" i="6"/>
  <c r="AX77" i="6"/>
  <c r="ET77" i="6"/>
  <c r="BZ77" i="6"/>
  <c r="AT77" i="6"/>
  <c r="Z77" i="6"/>
  <c r="F77" i="6"/>
  <c r="AH77" i="6"/>
  <c r="V77" i="6"/>
  <c r="N77" i="6"/>
  <c r="AL77" i="6"/>
  <c r="J77" i="6"/>
  <c r="E77" i="6"/>
  <c r="IP70" i="6"/>
  <c r="IX70" i="6"/>
  <c r="IL70" i="6"/>
  <c r="HZ70" i="6"/>
  <c r="HN70" i="6"/>
  <c r="IT70" i="6"/>
  <c r="IH70" i="6"/>
  <c r="HV70" i="6"/>
  <c r="HJ70" i="6"/>
  <c r="ID70" i="6"/>
  <c r="HR70" i="6"/>
  <c r="HF70" i="6"/>
  <c r="GT70" i="6"/>
  <c r="HB70" i="6"/>
  <c r="GX70" i="6"/>
  <c r="FZ70" i="6"/>
  <c r="FN70" i="6"/>
  <c r="FB70" i="6"/>
  <c r="GP70" i="6"/>
  <c r="EH70" i="6"/>
  <c r="DV70" i="6"/>
  <c r="DJ70" i="6"/>
  <c r="ET70" i="6"/>
  <c r="EP70" i="6"/>
  <c r="FJ70" i="6"/>
  <c r="DN70" i="6"/>
  <c r="FF70" i="6"/>
  <c r="FR70" i="6"/>
  <c r="FV70" i="6"/>
  <c r="EX70" i="6"/>
  <c r="DZ70" i="6"/>
  <c r="GH70" i="6"/>
  <c r="EL70" i="6"/>
  <c r="CP70" i="6"/>
  <c r="CD70" i="6"/>
  <c r="BR70" i="6"/>
  <c r="BF70" i="6"/>
  <c r="DR70" i="6"/>
  <c r="GL70" i="6"/>
  <c r="DB70" i="6"/>
  <c r="CX70" i="6"/>
  <c r="CL70" i="6"/>
  <c r="BZ70" i="6"/>
  <c r="BN70" i="6"/>
  <c r="BB70" i="6"/>
  <c r="AP70" i="6"/>
  <c r="AD70" i="6"/>
  <c r="R70" i="6"/>
  <c r="CT70" i="6"/>
  <c r="GD70" i="6"/>
  <c r="ED70" i="6"/>
  <c r="AH70" i="6"/>
  <c r="V70" i="6"/>
  <c r="DF70" i="6"/>
  <c r="BV70" i="6"/>
  <c r="AT70" i="6"/>
  <c r="CH70" i="6"/>
  <c r="BJ70" i="6"/>
  <c r="AL70" i="6"/>
  <c r="J70" i="6"/>
  <c r="N70" i="6"/>
  <c r="Z70" i="6"/>
  <c r="AX70" i="6"/>
  <c r="F70" i="6"/>
  <c r="E70" i="6"/>
  <c r="QU2" i="6"/>
  <c r="IT60" i="6"/>
  <c r="IH60" i="6"/>
  <c r="HV60" i="6"/>
  <c r="HJ60" i="6"/>
  <c r="HZ60" i="6"/>
  <c r="GX60" i="6"/>
  <c r="GL60" i="6"/>
  <c r="IX60" i="6"/>
  <c r="IL60" i="6"/>
  <c r="HN60" i="6"/>
  <c r="GD60" i="6"/>
  <c r="FR60" i="6"/>
  <c r="FF60" i="6"/>
  <c r="ET60" i="6"/>
  <c r="HF60" i="6"/>
  <c r="GP60" i="6"/>
  <c r="ID60" i="6"/>
  <c r="HB60" i="6"/>
  <c r="HR60" i="6"/>
  <c r="GH60" i="6"/>
  <c r="GT60" i="6"/>
  <c r="EL60" i="6"/>
  <c r="FB60" i="6"/>
  <c r="IP60" i="6"/>
  <c r="FJ60" i="6"/>
  <c r="EH60" i="6"/>
  <c r="DV60" i="6"/>
  <c r="FV60" i="6"/>
  <c r="EX60" i="6"/>
  <c r="DR60" i="6"/>
  <c r="FN60" i="6"/>
  <c r="DN60" i="6"/>
  <c r="FZ60" i="6"/>
  <c r="DJ60" i="6"/>
  <c r="DZ60" i="6"/>
  <c r="CX60" i="6"/>
  <c r="CL60" i="6"/>
  <c r="BZ60" i="6"/>
  <c r="BN60" i="6"/>
  <c r="BB60" i="6"/>
  <c r="CP60" i="6"/>
  <c r="J60" i="6"/>
  <c r="EP60" i="6"/>
  <c r="BR60" i="6"/>
  <c r="DB60" i="6"/>
  <c r="DF60" i="6"/>
  <c r="ED60" i="6"/>
  <c r="CH60" i="6"/>
  <c r="CT60" i="6"/>
  <c r="CD60" i="6"/>
  <c r="BF60" i="6"/>
  <c r="AH60" i="6"/>
  <c r="V60" i="6"/>
  <c r="Z60" i="6"/>
  <c r="BJ60" i="6"/>
  <c r="F60" i="6"/>
  <c r="R60" i="6"/>
  <c r="AT60" i="6"/>
  <c r="AD60" i="6"/>
  <c r="BV60" i="6"/>
  <c r="AX60" i="6"/>
  <c r="AP60" i="6"/>
  <c r="N60" i="6"/>
  <c r="AL60" i="6"/>
  <c r="E60" i="6"/>
  <c r="IX61" i="6"/>
  <c r="IL61" i="6"/>
  <c r="HZ61" i="6"/>
  <c r="HN61" i="6"/>
  <c r="IH61" i="6"/>
  <c r="HR61" i="6"/>
  <c r="IP61" i="6"/>
  <c r="ID61" i="6"/>
  <c r="HV61" i="6"/>
  <c r="IT61" i="6"/>
  <c r="GD61" i="6"/>
  <c r="GP61" i="6"/>
  <c r="HB61" i="6"/>
  <c r="GX61" i="6"/>
  <c r="GH61" i="6"/>
  <c r="DZ61" i="6"/>
  <c r="DN61" i="6"/>
  <c r="GT61" i="6"/>
  <c r="HJ61" i="6"/>
  <c r="EL61" i="6"/>
  <c r="FR61" i="6"/>
  <c r="FB61" i="6"/>
  <c r="GL61" i="6"/>
  <c r="FV61" i="6"/>
  <c r="EX61" i="6"/>
  <c r="FJ61" i="6"/>
  <c r="EP61" i="6"/>
  <c r="FF61" i="6"/>
  <c r="ED61" i="6"/>
  <c r="DR61" i="6"/>
  <c r="EH61" i="6"/>
  <c r="HF61" i="6"/>
  <c r="FZ61" i="6"/>
  <c r="ET61" i="6"/>
  <c r="DV61" i="6"/>
  <c r="CP61" i="6"/>
  <c r="CD61" i="6"/>
  <c r="BR61" i="6"/>
  <c r="BF61" i="6"/>
  <c r="DJ61" i="6"/>
  <c r="FN61" i="6"/>
  <c r="BZ61" i="6"/>
  <c r="BN61" i="6"/>
  <c r="BJ61" i="6"/>
  <c r="BB61" i="6"/>
  <c r="CL61" i="6"/>
  <c r="DB61" i="6"/>
  <c r="CX61" i="6"/>
  <c r="BV61" i="6"/>
  <c r="DF61" i="6"/>
  <c r="CH61" i="6"/>
  <c r="AL61" i="6"/>
  <c r="Z61" i="6"/>
  <c r="N61" i="6"/>
  <c r="CT61" i="6"/>
  <c r="R61" i="6"/>
  <c r="AT61" i="6"/>
  <c r="AD61" i="6"/>
  <c r="V61" i="6"/>
  <c r="AP61" i="6"/>
  <c r="J61" i="6"/>
  <c r="AH61" i="6"/>
  <c r="F61" i="6"/>
  <c r="AX61" i="6"/>
  <c r="E61" i="6"/>
  <c r="IT69" i="6"/>
  <c r="IH69" i="6"/>
  <c r="HV69" i="6"/>
  <c r="HJ69" i="6"/>
  <c r="IX69" i="6"/>
  <c r="IL69" i="6"/>
  <c r="HR69" i="6"/>
  <c r="IP69" i="6"/>
  <c r="FZ69" i="6"/>
  <c r="ID69" i="6"/>
  <c r="HZ69" i="6"/>
  <c r="HF69" i="6"/>
  <c r="HB69" i="6"/>
  <c r="GP69" i="6"/>
  <c r="EH69" i="6"/>
  <c r="DV69" i="6"/>
  <c r="DJ69" i="6"/>
  <c r="ET69" i="6"/>
  <c r="EP69" i="6"/>
  <c r="GX69" i="6"/>
  <c r="GT69" i="6"/>
  <c r="FV69" i="6"/>
  <c r="FN69" i="6"/>
  <c r="EX69" i="6"/>
  <c r="HN69" i="6"/>
  <c r="FR69" i="6"/>
  <c r="GL69" i="6"/>
  <c r="FJ69" i="6"/>
  <c r="GH69" i="6"/>
  <c r="EL69" i="6"/>
  <c r="FF69" i="6"/>
  <c r="ED69" i="6"/>
  <c r="FB69" i="6"/>
  <c r="DR69" i="6"/>
  <c r="DN69" i="6"/>
  <c r="DB69" i="6"/>
  <c r="CX69" i="6"/>
  <c r="CL69" i="6"/>
  <c r="BZ69" i="6"/>
  <c r="BN69" i="6"/>
  <c r="BB69" i="6"/>
  <c r="GD69" i="6"/>
  <c r="DF69" i="6"/>
  <c r="CT69" i="6"/>
  <c r="AX69" i="6"/>
  <c r="CD69" i="6"/>
  <c r="CP69" i="6"/>
  <c r="AH69" i="6"/>
  <c r="V69" i="6"/>
  <c r="BV69" i="6"/>
  <c r="BR69" i="6"/>
  <c r="AT69" i="6"/>
  <c r="DZ69" i="6"/>
  <c r="CH69" i="6"/>
  <c r="AD69" i="6"/>
  <c r="F69" i="6"/>
  <c r="BJ69" i="6"/>
  <c r="BF69" i="6"/>
  <c r="AL69" i="6"/>
  <c r="J69" i="6"/>
  <c r="N69" i="6"/>
  <c r="Z69" i="6"/>
  <c r="AP69" i="6"/>
  <c r="R69" i="6"/>
  <c r="E69" i="6"/>
  <c r="IT81" i="6"/>
  <c r="IH81" i="6"/>
  <c r="HV81" i="6"/>
  <c r="HJ81" i="6"/>
  <c r="IX81" i="6"/>
  <c r="IP81" i="6"/>
  <c r="ID81" i="6"/>
  <c r="HN81" i="6"/>
  <c r="HB81" i="6"/>
  <c r="GT81" i="6"/>
  <c r="HR81" i="6"/>
  <c r="GL81" i="6"/>
  <c r="FZ81" i="6"/>
  <c r="IL81" i="6"/>
  <c r="HZ81" i="6"/>
  <c r="GP81" i="6"/>
  <c r="GX81" i="6"/>
  <c r="GH81" i="6"/>
  <c r="GD81" i="6"/>
  <c r="FV81" i="6"/>
  <c r="FN81" i="6"/>
  <c r="EX81" i="6"/>
  <c r="EH81" i="6"/>
  <c r="DV81" i="6"/>
  <c r="DJ81" i="6"/>
  <c r="HF81" i="6"/>
  <c r="FF81" i="6"/>
  <c r="FB81" i="6"/>
  <c r="FR81" i="6"/>
  <c r="DR81" i="6"/>
  <c r="ET81" i="6"/>
  <c r="DN81" i="6"/>
  <c r="FJ81" i="6"/>
  <c r="EP81" i="6"/>
  <c r="EL81" i="6"/>
  <c r="CX81" i="6"/>
  <c r="CL81" i="6"/>
  <c r="BZ81" i="6"/>
  <c r="BN81" i="6"/>
  <c r="BB81" i="6"/>
  <c r="DZ81" i="6"/>
  <c r="DF81" i="6"/>
  <c r="CP81" i="6"/>
  <c r="BJ81" i="6"/>
  <c r="BF81" i="6"/>
  <c r="DB81" i="6"/>
  <c r="CH81" i="6"/>
  <c r="CT81" i="6"/>
  <c r="AH81" i="6"/>
  <c r="V81" i="6"/>
  <c r="AT81" i="6"/>
  <c r="ED81" i="6"/>
  <c r="CD81" i="6"/>
  <c r="BV81" i="6"/>
  <c r="F81" i="6"/>
  <c r="AX81" i="6"/>
  <c r="AD81" i="6"/>
  <c r="BR81" i="6"/>
  <c r="AP81" i="6"/>
  <c r="AL81" i="6"/>
  <c r="N81" i="6"/>
  <c r="J81" i="6"/>
  <c r="R81" i="6"/>
  <c r="Z81" i="6"/>
  <c r="E81" i="6"/>
  <c r="IP63" i="6"/>
  <c r="IX63" i="6"/>
  <c r="IL63" i="6"/>
  <c r="HV63" i="6"/>
  <c r="HB63" i="6"/>
  <c r="GP63" i="6"/>
  <c r="HZ63" i="6"/>
  <c r="IH63" i="6"/>
  <c r="GX63" i="6"/>
  <c r="GT63" i="6"/>
  <c r="GH63" i="6"/>
  <c r="FV63" i="6"/>
  <c r="FJ63" i="6"/>
  <c r="EX63" i="6"/>
  <c r="IT63" i="6"/>
  <c r="HN63" i="6"/>
  <c r="HF63" i="6"/>
  <c r="GL63" i="6"/>
  <c r="ID63" i="6"/>
  <c r="HR63" i="6"/>
  <c r="DZ63" i="6"/>
  <c r="EP63" i="6"/>
  <c r="EH63" i="6"/>
  <c r="ED63" i="6"/>
  <c r="HJ63" i="6"/>
  <c r="FF63" i="6"/>
  <c r="FB63" i="6"/>
  <c r="DR63" i="6"/>
  <c r="FR63" i="6"/>
  <c r="FZ63" i="6"/>
  <c r="ET63" i="6"/>
  <c r="DV63" i="6"/>
  <c r="GD63" i="6"/>
  <c r="CP63" i="6"/>
  <c r="CD63" i="6"/>
  <c r="FN63" i="6"/>
  <c r="EL63" i="6"/>
  <c r="DJ63" i="6"/>
  <c r="BJ63" i="6"/>
  <c r="DN63" i="6"/>
  <c r="BZ63" i="6"/>
  <c r="BN63" i="6"/>
  <c r="CL63" i="6"/>
  <c r="DB63" i="6"/>
  <c r="CX63" i="6"/>
  <c r="BV63" i="6"/>
  <c r="DF63" i="6"/>
  <c r="AX63" i="6"/>
  <c r="CH63" i="6"/>
  <c r="AL63" i="6"/>
  <c r="Z63" i="6"/>
  <c r="CT63" i="6"/>
  <c r="AP63" i="6"/>
  <c r="BR63" i="6"/>
  <c r="V63" i="6"/>
  <c r="BF63" i="6"/>
  <c r="BB63" i="6"/>
  <c r="F63" i="6"/>
  <c r="AT63" i="6"/>
  <c r="R63" i="6"/>
  <c r="J63" i="6"/>
  <c r="N63" i="6"/>
  <c r="AH63" i="6"/>
  <c r="AD63" i="6"/>
  <c r="E63" i="6"/>
  <c r="IX68" i="6"/>
  <c r="IP68" i="6"/>
  <c r="ID68" i="6"/>
  <c r="HR68" i="6"/>
  <c r="HJ68" i="6"/>
  <c r="HN68" i="6"/>
  <c r="HF68" i="6"/>
  <c r="GT68" i="6"/>
  <c r="IL68" i="6"/>
  <c r="HZ68" i="6"/>
  <c r="HV68" i="6"/>
  <c r="FZ68" i="6"/>
  <c r="FN68" i="6"/>
  <c r="FB68" i="6"/>
  <c r="EP68" i="6"/>
  <c r="IT68" i="6"/>
  <c r="HB68" i="6"/>
  <c r="IH68" i="6"/>
  <c r="GP68" i="6"/>
  <c r="ET68" i="6"/>
  <c r="GX68" i="6"/>
  <c r="FV68" i="6"/>
  <c r="EX68" i="6"/>
  <c r="GH68" i="6"/>
  <c r="GD68" i="6"/>
  <c r="FF68" i="6"/>
  <c r="ED68" i="6"/>
  <c r="DR68" i="6"/>
  <c r="FR68" i="6"/>
  <c r="GL68" i="6"/>
  <c r="FJ68" i="6"/>
  <c r="DZ68" i="6"/>
  <c r="DV68" i="6"/>
  <c r="EL68" i="6"/>
  <c r="DN68" i="6"/>
  <c r="EH68" i="6"/>
  <c r="DF68" i="6"/>
  <c r="CT68" i="6"/>
  <c r="CH68" i="6"/>
  <c r="BV68" i="6"/>
  <c r="BJ68" i="6"/>
  <c r="DJ68" i="6"/>
  <c r="CD68" i="6"/>
  <c r="CP68" i="6"/>
  <c r="BZ68" i="6"/>
  <c r="BR68" i="6"/>
  <c r="CL68" i="6"/>
  <c r="BB68" i="6"/>
  <c r="AT68" i="6"/>
  <c r="J68" i="6"/>
  <c r="DB68" i="6"/>
  <c r="CX68" i="6"/>
  <c r="AP68" i="6"/>
  <c r="AD68" i="6"/>
  <c r="AX68" i="6"/>
  <c r="R68" i="6"/>
  <c r="Z68" i="6"/>
  <c r="BF68" i="6"/>
  <c r="BN68" i="6"/>
  <c r="N68" i="6"/>
  <c r="V68" i="6"/>
  <c r="AL68" i="6"/>
  <c r="AH68" i="6"/>
  <c r="F68" i="6"/>
  <c r="E68" i="6"/>
  <c r="IT62" i="6"/>
  <c r="IP62" i="6"/>
  <c r="ID62" i="6"/>
  <c r="HR62" i="6"/>
  <c r="IX62" i="6"/>
  <c r="IL62" i="6"/>
  <c r="HZ62" i="6"/>
  <c r="HN62" i="6"/>
  <c r="IH62" i="6"/>
  <c r="GX62" i="6"/>
  <c r="GL62" i="6"/>
  <c r="HF62" i="6"/>
  <c r="HB62" i="6"/>
  <c r="GD62" i="6"/>
  <c r="FR62" i="6"/>
  <c r="FF62" i="6"/>
  <c r="GP62" i="6"/>
  <c r="HV62" i="6"/>
  <c r="GH62" i="6"/>
  <c r="DZ62" i="6"/>
  <c r="DN62" i="6"/>
  <c r="DB62" i="6"/>
  <c r="GT62" i="6"/>
  <c r="HJ62" i="6"/>
  <c r="EL62" i="6"/>
  <c r="FN62" i="6"/>
  <c r="FJ62" i="6"/>
  <c r="EH62" i="6"/>
  <c r="ED62" i="6"/>
  <c r="FV62" i="6"/>
  <c r="EX62" i="6"/>
  <c r="FB62" i="6"/>
  <c r="EP62" i="6"/>
  <c r="DF62" i="6"/>
  <c r="CT62" i="6"/>
  <c r="CH62" i="6"/>
  <c r="BV62" i="6"/>
  <c r="BJ62" i="6"/>
  <c r="FZ62" i="6"/>
  <c r="ET62" i="6"/>
  <c r="DV62" i="6"/>
  <c r="CP62" i="6"/>
  <c r="CD62" i="6"/>
  <c r="BR62" i="6"/>
  <c r="BF62" i="6"/>
  <c r="AT62" i="6"/>
  <c r="DJ62" i="6"/>
  <c r="AH62" i="6"/>
  <c r="V62" i="6"/>
  <c r="BZ62" i="6"/>
  <c r="BN62" i="6"/>
  <c r="BB62" i="6"/>
  <c r="CL62" i="6"/>
  <c r="CX62" i="6"/>
  <c r="DR62" i="6"/>
  <c r="AL62" i="6"/>
  <c r="Z62" i="6"/>
  <c r="N62" i="6"/>
  <c r="J62" i="6"/>
  <c r="R62" i="6"/>
  <c r="AD62" i="6"/>
  <c r="AP62" i="6"/>
  <c r="F62" i="6"/>
  <c r="AX62" i="6"/>
  <c r="E62" i="6"/>
  <c r="IT67" i="6"/>
  <c r="IP67" i="6"/>
  <c r="ID67" i="6"/>
  <c r="HN67" i="6"/>
  <c r="HF67" i="6"/>
  <c r="GT67" i="6"/>
  <c r="IL67" i="6"/>
  <c r="HR67" i="6"/>
  <c r="HV67" i="6"/>
  <c r="IX67" i="6"/>
  <c r="HJ67" i="6"/>
  <c r="FZ67" i="6"/>
  <c r="FN67" i="6"/>
  <c r="FB67" i="6"/>
  <c r="EP67" i="6"/>
  <c r="HB67" i="6"/>
  <c r="IH67" i="6"/>
  <c r="GL67" i="6"/>
  <c r="HZ67" i="6"/>
  <c r="GP67" i="6"/>
  <c r="GX67" i="6"/>
  <c r="FV67" i="6"/>
  <c r="EX67" i="6"/>
  <c r="GH67" i="6"/>
  <c r="GD67" i="6"/>
  <c r="FF67" i="6"/>
  <c r="ED67" i="6"/>
  <c r="EH67" i="6"/>
  <c r="DZ67" i="6"/>
  <c r="DV67" i="6"/>
  <c r="FJ67" i="6"/>
  <c r="ET67" i="6"/>
  <c r="EL67" i="6"/>
  <c r="DF67" i="6"/>
  <c r="CT67" i="6"/>
  <c r="CH67" i="6"/>
  <c r="BV67" i="6"/>
  <c r="CD67" i="6"/>
  <c r="BF67" i="6"/>
  <c r="CP67" i="6"/>
  <c r="DN67" i="6"/>
  <c r="BZ67" i="6"/>
  <c r="CL67" i="6"/>
  <c r="BB67" i="6"/>
  <c r="AT67" i="6"/>
  <c r="DR67" i="6"/>
  <c r="DB67" i="6"/>
  <c r="CX67" i="6"/>
  <c r="AP67" i="6"/>
  <c r="AD67" i="6"/>
  <c r="FR67" i="6"/>
  <c r="AX67" i="6"/>
  <c r="BJ67" i="6"/>
  <c r="BR67" i="6"/>
  <c r="BN67" i="6"/>
  <c r="V67" i="6"/>
  <c r="AH67" i="6"/>
  <c r="DJ67" i="6"/>
  <c r="Z67" i="6"/>
  <c r="AL67" i="6"/>
  <c r="N67" i="6"/>
  <c r="J67" i="6"/>
  <c r="F67" i="6"/>
  <c r="R67" i="6"/>
  <c r="E67" i="6"/>
  <c r="QM2" i="6"/>
  <c r="QA2" i="6"/>
  <c r="QE2" i="6"/>
  <c r="QI2" i="6"/>
  <c r="QD2" i="6"/>
  <c r="QF2" i="6"/>
  <c r="QY2" i="6"/>
  <c r="QX2" i="6"/>
  <c r="QP2" i="6"/>
  <c r="QO2" i="6"/>
  <c r="QT2" i="6"/>
  <c r="QN2" i="6"/>
  <c r="QG2" i="6"/>
  <c r="QL2" i="6"/>
  <c r="QH2" i="6"/>
  <c r="QK2" i="6"/>
  <c r="QJ2" i="6"/>
  <c r="QB2" i="6"/>
  <c r="RB2" i="6"/>
  <c r="QC2" i="6"/>
  <c r="OD2" i="6"/>
  <c r="D30" i="6"/>
  <c r="OF2" i="6"/>
  <c r="D32" i="6"/>
  <c r="D33" i="6"/>
  <c r="D34" i="6"/>
  <c r="D35" i="6"/>
  <c r="D36" i="6"/>
  <c r="D37" i="6"/>
  <c r="D38" i="6"/>
  <c r="D39" i="6"/>
  <c r="D40" i="6"/>
  <c r="D41" i="6"/>
  <c r="D42" i="6"/>
  <c r="OR2" i="6"/>
  <c r="D44" i="6"/>
  <c r="D46" i="6"/>
  <c r="D47" i="6"/>
  <c r="D48" i="6"/>
  <c r="D49" i="6"/>
  <c r="PV2" i="6" s="1"/>
  <c r="D50" i="6"/>
  <c r="PW2" i="6" s="1"/>
  <c r="D51" i="6"/>
  <c r="D52" i="6"/>
  <c r="D53" i="6"/>
  <c r="AY60" i="6" l="1"/>
  <c r="CU60" i="6"/>
  <c r="CM60" i="6"/>
  <c r="FK60" i="6"/>
  <c r="FG60" i="6"/>
  <c r="IU60" i="6"/>
  <c r="BW60" i="6"/>
  <c r="G77" i="6"/>
  <c r="CI60" i="6"/>
  <c r="BG69" i="6"/>
  <c r="CE69" i="6"/>
  <c r="DS69" i="6"/>
  <c r="FW69" i="6"/>
  <c r="IE69" i="6"/>
  <c r="BC83" i="6"/>
  <c r="CU83" i="6"/>
  <c r="DC83" i="6"/>
  <c r="GM83" i="6"/>
  <c r="FS83" i="6"/>
  <c r="EU77" i="6"/>
  <c r="BC77" i="6"/>
  <c r="EM77" i="6"/>
  <c r="HC77" i="6"/>
  <c r="IY77" i="6"/>
  <c r="DS74" i="6"/>
  <c r="BG74" i="6"/>
  <c r="EU74" i="6"/>
  <c r="II74" i="6"/>
  <c r="IA74" i="6"/>
  <c r="AQ62" i="6"/>
  <c r="CA62" i="6"/>
  <c r="BK62" i="6"/>
  <c r="FO62" i="6"/>
  <c r="GE62" i="6"/>
  <c r="IQ62" i="6"/>
  <c r="G61" i="6"/>
  <c r="CI61" i="6"/>
  <c r="BG61" i="6"/>
  <c r="EQ61" i="6"/>
  <c r="GI61" i="6"/>
  <c r="IA61" i="6"/>
  <c r="AA70" i="6"/>
  <c r="GE70" i="6"/>
  <c r="DS70" i="6"/>
  <c r="DO70" i="6"/>
  <c r="S59" i="6"/>
  <c r="W59" i="6"/>
  <c r="BC59" i="6"/>
  <c r="GA59" i="6"/>
  <c r="HS59" i="6"/>
  <c r="II59" i="6"/>
  <c r="AQ83" i="6"/>
  <c r="K75" i="6"/>
  <c r="AE57" i="6"/>
  <c r="BK57" i="6"/>
  <c r="EE57" i="6"/>
  <c r="W83" i="6"/>
  <c r="AI61" i="6"/>
  <c r="DG61" i="6"/>
  <c r="G59" i="6"/>
  <c r="AI59" i="6"/>
  <c r="AY83" i="6"/>
  <c r="K74" i="6"/>
  <c r="AE61" i="6"/>
  <c r="CM61" i="6"/>
  <c r="EU61" i="6"/>
  <c r="FC61" i="6"/>
  <c r="IU61" i="6"/>
  <c r="CE83" i="6"/>
  <c r="AU75" i="6"/>
  <c r="AY59" i="6"/>
  <c r="DK59" i="6"/>
  <c r="CY59" i="6"/>
  <c r="HK59" i="6"/>
  <c r="S61" i="6"/>
  <c r="BK61" i="6"/>
  <c r="HG61" i="6"/>
  <c r="EM61" i="6"/>
  <c r="IE61" i="6"/>
  <c r="AI77" i="6"/>
  <c r="AQ77" i="6"/>
  <c r="FC77" i="6"/>
  <c r="GA77" i="6"/>
  <c r="HK77" i="6"/>
  <c r="O83" i="6"/>
  <c r="CQ83" i="6"/>
  <c r="GA83" i="6"/>
  <c r="HC83" i="6"/>
  <c r="HS83" i="6"/>
  <c r="AE74" i="6"/>
  <c r="W74" i="6"/>
  <c r="BK74" i="6"/>
  <c r="HC74" i="6"/>
  <c r="HG74" i="6"/>
  <c r="CM75" i="6"/>
  <c r="BC75" i="6"/>
  <c r="FG75" i="6"/>
  <c r="GY75" i="6"/>
  <c r="II75" i="6"/>
  <c r="K58" i="6"/>
  <c r="S58" i="6"/>
  <c r="EA58" i="6"/>
  <c r="GM58" i="6"/>
  <c r="HS58" i="6"/>
  <c r="FO57" i="6"/>
  <c r="CU61" i="6"/>
  <c r="BO61" i="6"/>
  <c r="EI61" i="6"/>
  <c r="HK61" i="6"/>
  <c r="IQ61" i="6"/>
  <c r="DS83" i="6"/>
  <c r="CA83" i="6"/>
  <c r="EI83" i="6"/>
  <c r="GU83" i="6"/>
  <c r="II83" i="6"/>
  <c r="AQ74" i="6"/>
  <c r="AI74" i="6"/>
  <c r="BW74" i="6"/>
  <c r="DC74" i="6"/>
  <c r="GM74" i="6"/>
  <c r="AM59" i="6"/>
  <c r="BG59" i="6"/>
  <c r="AQ61" i="6"/>
  <c r="CY61" i="6"/>
  <c r="CQ61" i="6"/>
  <c r="FW61" i="6"/>
  <c r="BS75" i="6"/>
  <c r="K59" i="6"/>
  <c r="G57" i="6"/>
  <c r="O62" i="6"/>
  <c r="AU62" i="6"/>
  <c r="W61" i="6"/>
  <c r="AQ59" i="6"/>
  <c r="BW59" i="6"/>
  <c r="DS62" i="6"/>
  <c r="CE62" i="6"/>
  <c r="EY62" i="6"/>
  <c r="GI62" i="6"/>
  <c r="IA62" i="6"/>
  <c r="AQ69" i="6"/>
  <c r="BS69" i="6"/>
  <c r="CA69" i="6"/>
  <c r="GM69" i="6"/>
  <c r="EI69" i="6"/>
  <c r="HW69" i="6"/>
  <c r="BW70" i="6"/>
  <c r="CA70" i="6"/>
  <c r="EA70" i="6"/>
  <c r="GQ70" i="6"/>
  <c r="II70" i="6"/>
  <c r="CU82" i="6"/>
  <c r="CM82" i="6"/>
  <c r="DS82" i="6"/>
  <c r="GQ82" i="6"/>
  <c r="II82" i="6"/>
  <c r="AE59" i="6"/>
  <c r="CI59" i="6"/>
  <c r="FW59" i="6"/>
  <c r="IM59" i="6"/>
  <c r="IE59" i="6"/>
  <c r="IQ58" i="6"/>
  <c r="GU57" i="6"/>
  <c r="HK57" i="6"/>
  <c r="CI82" i="6"/>
  <c r="CQ59" i="6"/>
  <c r="DG59" i="6"/>
  <c r="EY59" i="6"/>
  <c r="GU59" i="6"/>
  <c r="IQ59" i="6"/>
  <c r="AY73" i="6"/>
  <c r="CA73" i="6"/>
  <c r="CE73" i="6"/>
  <c r="FK73" i="6"/>
  <c r="W78" i="6"/>
  <c r="DO78" i="6"/>
  <c r="CI78" i="6"/>
  <c r="EI78" i="6"/>
  <c r="FW78" i="6"/>
  <c r="HW78" i="6"/>
  <c r="K78" i="6"/>
  <c r="DG57" i="6"/>
  <c r="DG62" i="6"/>
  <c r="DC62" i="6"/>
  <c r="GY62" i="6"/>
  <c r="IE68" i="6"/>
  <c r="CI69" i="6"/>
  <c r="GE69" i="6"/>
  <c r="EM69" i="6"/>
  <c r="EU69" i="6"/>
  <c r="IM69" i="6"/>
  <c r="DC61" i="6"/>
  <c r="DW61" i="6"/>
  <c r="GM61" i="6"/>
  <c r="GE61" i="6"/>
  <c r="AM60" i="6"/>
  <c r="AI60" i="6"/>
  <c r="BC60" i="6"/>
  <c r="FW60" i="6"/>
  <c r="GQ60" i="6"/>
  <c r="HK60" i="6"/>
  <c r="AM77" i="6"/>
  <c r="FW77" i="6"/>
  <c r="BS77" i="6"/>
  <c r="EI77" i="6"/>
  <c r="BO83" i="6"/>
  <c r="DG83" i="6"/>
  <c r="EA83" i="6"/>
  <c r="FO83" i="6"/>
  <c r="HW83" i="6"/>
  <c r="DO82" i="6"/>
  <c r="G74" i="6"/>
  <c r="CA74" i="6"/>
  <c r="EE74" i="6"/>
  <c r="EQ74" i="6"/>
  <c r="GE74" i="6"/>
  <c r="IE74" i="6"/>
  <c r="K64" i="6"/>
  <c r="CI64" i="6"/>
  <c r="BS64" i="6"/>
  <c r="FC64" i="6"/>
  <c r="GI64" i="6"/>
  <c r="IY64" i="6"/>
  <c r="DC75" i="6"/>
  <c r="DW75" i="6"/>
  <c r="FO75" i="6"/>
  <c r="GU75" i="6"/>
  <c r="HC75" i="6"/>
  <c r="CU59" i="6"/>
  <c r="CM59" i="6"/>
  <c r="FC59" i="6"/>
  <c r="FS59" i="6"/>
  <c r="AA58" i="6"/>
  <c r="CI58" i="6"/>
  <c r="CA58" i="6"/>
  <c r="DS58" i="6"/>
  <c r="GA58" i="6"/>
  <c r="AU73" i="6"/>
  <c r="BO73" i="6"/>
  <c r="GA73" i="6"/>
  <c r="GI73" i="6"/>
  <c r="IU73" i="6"/>
  <c r="AU57" i="6"/>
  <c r="GI57" i="6"/>
  <c r="FW57" i="6"/>
  <c r="EI57" i="6"/>
  <c r="IE57" i="6"/>
  <c r="CQ78" i="6"/>
  <c r="AM78" i="6"/>
  <c r="CY78" i="6"/>
  <c r="GM78" i="6"/>
  <c r="HC78" i="6"/>
  <c r="W64" i="6"/>
  <c r="DK64" i="6"/>
  <c r="DW64" i="6"/>
  <c r="FO64" i="6"/>
  <c r="IE64" i="6"/>
  <c r="CE65" i="6"/>
  <c r="DC65" i="6"/>
  <c r="CU65" i="6"/>
  <c r="FW65" i="6"/>
  <c r="HC65" i="6"/>
  <c r="S73" i="6"/>
  <c r="K61" i="6"/>
  <c r="BW61" i="6"/>
  <c r="CE61" i="6"/>
  <c r="EY61" i="6"/>
  <c r="HC61" i="6"/>
  <c r="IY61" i="6"/>
  <c r="GQ61" i="6"/>
  <c r="AU61" i="6"/>
  <c r="BC61" i="6"/>
  <c r="GA61" i="6"/>
  <c r="FS61" i="6"/>
  <c r="HW61" i="6"/>
  <c r="BS81" i="6"/>
  <c r="DC81" i="6"/>
  <c r="EQ81" i="6"/>
  <c r="EY81" i="6"/>
  <c r="GU81" i="6"/>
  <c r="AQ76" i="6"/>
  <c r="AY76" i="6"/>
  <c r="AQ66" i="6"/>
  <c r="CI66" i="6"/>
  <c r="EM66" i="6"/>
  <c r="FK66" i="6"/>
  <c r="HK66" i="6"/>
  <c r="AM73" i="6"/>
  <c r="BS73" i="6"/>
  <c r="EM73" i="6"/>
  <c r="HW73" i="6"/>
  <c r="LC82" i="6"/>
  <c r="JK82" i="6"/>
  <c r="NS82" i="6"/>
  <c r="MY64" i="6"/>
  <c r="ME64" i="6"/>
  <c r="MM64" i="6"/>
  <c r="KA65" i="6"/>
  <c r="LK65" i="6"/>
  <c r="LG73" i="6"/>
  <c r="KE73" i="6"/>
  <c r="GY73" i="6"/>
  <c r="FG67" i="6"/>
  <c r="CM62" i="6"/>
  <c r="BG68" i="6"/>
  <c r="BS68" i="6"/>
  <c r="EM68" i="6"/>
  <c r="FW68" i="6"/>
  <c r="IA68" i="6"/>
  <c r="O69" i="6"/>
  <c r="W69" i="6"/>
  <c r="CY69" i="6"/>
  <c r="HO69" i="6"/>
  <c r="HC69" i="6"/>
  <c r="IU69" i="6"/>
  <c r="O61" i="6"/>
  <c r="CA61" i="6"/>
  <c r="DS61" i="6"/>
  <c r="GU61" i="6"/>
  <c r="HS61" i="6"/>
  <c r="AE60" i="6"/>
  <c r="EE60" i="6"/>
  <c r="EA60" i="6"/>
  <c r="FC60" i="6"/>
  <c r="GE60" i="6"/>
  <c r="AA77" i="6"/>
  <c r="DW77" i="6"/>
  <c r="BW77" i="6"/>
  <c r="GE77" i="6"/>
  <c r="GI77" i="6"/>
  <c r="AM83" i="6"/>
  <c r="CM83" i="6"/>
  <c r="EY83" i="6"/>
  <c r="IE83" i="6"/>
  <c r="IU83" i="6"/>
  <c r="AY74" i="6"/>
  <c r="CY74" i="6"/>
  <c r="CI74" i="6"/>
  <c r="DO74" i="6"/>
  <c r="GY74" i="6"/>
  <c r="W75" i="6"/>
  <c r="AA75" i="6"/>
  <c r="EU75" i="6"/>
  <c r="GA75" i="6"/>
  <c r="EY75" i="6"/>
  <c r="IY75" i="6"/>
  <c r="BO59" i="6"/>
  <c r="BS59" i="6"/>
  <c r="GI59" i="6"/>
  <c r="HC59" i="6"/>
  <c r="GM59" i="6"/>
  <c r="AU58" i="6"/>
  <c r="AQ58" i="6"/>
  <c r="FW58" i="6"/>
  <c r="DK58" i="6"/>
  <c r="HG58" i="6"/>
  <c r="AM57" i="6"/>
  <c r="W57" i="6"/>
  <c r="DC57" i="6"/>
  <c r="AE67" i="6"/>
  <c r="BC68" i="6"/>
  <c r="S68" i="6"/>
  <c r="CQ68" i="6"/>
  <c r="EA68" i="6"/>
  <c r="EU68" i="6"/>
  <c r="GU68" i="6"/>
  <c r="AM69" i="6"/>
  <c r="CQ69" i="6"/>
  <c r="DO69" i="6"/>
  <c r="FO69" i="6"/>
  <c r="IA69" i="6"/>
  <c r="AY61" i="6"/>
  <c r="AM61" i="6"/>
  <c r="DK61" i="6"/>
  <c r="FG61" i="6"/>
  <c r="EA61" i="6"/>
  <c r="HO61" i="6"/>
  <c r="S60" i="6"/>
  <c r="DC60" i="6"/>
  <c r="GA60" i="6"/>
  <c r="GU60" i="6"/>
  <c r="IM60" i="6"/>
  <c r="CA77" i="6"/>
  <c r="DG77" i="6"/>
  <c r="CU77" i="6"/>
  <c r="FS77" i="6"/>
  <c r="IM77" i="6"/>
  <c r="S83" i="6"/>
  <c r="AI83" i="6"/>
  <c r="DW83" i="6"/>
  <c r="GI83" i="6"/>
  <c r="FG83" i="6"/>
  <c r="BO74" i="6"/>
  <c r="AU74" i="6"/>
  <c r="FO74" i="6"/>
  <c r="FC74" i="6"/>
  <c r="HO74" i="6"/>
  <c r="AQ75" i="6"/>
  <c r="BK75" i="6"/>
  <c r="CQ75" i="6"/>
  <c r="EA75" i="6"/>
  <c r="FW75" i="6"/>
  <c r="AA59" i="6"/>
  <c r="BK59" i="6"/>
  <c r="AU59" i="6"/>
  <c r="FO59" i="6"/>
  <c r="GQ59" i="6"/>
  <c r="HW59" i="6"/>
  <c r="BK58" i="6"/>
  <c r="DC58" i="6"/>
  <c r="BG58" i="6"/>
  <c r="EI58" i="6"/>
  <c r="HK58" i="6"/>
  <c r="AA57" i="6"/>
  <c r="CU57" i="6"/>
  <c r="BO57" i="6"/>
  <c r="CE67" i="6"/>
  <c r="EI68" i="6"/>
  <c r="HC63" i="6"/>
  <c r="CE68" i="6"/>
  <c r="GQ68" i="6"/>
  <c r="G60" i="6"/>
  <c r="BS60" i="6"/>
  <c r="DO60" i="6"/>
  <c r="GI60" i="6"/>
  <c r="IY60" i="6"/>
  <c r="G75" i="6"/>
  <c r="CA75" i="6"/>
  <c r="EE75" i="6"/>
  <c r="FC75" i="6"/>
  <c r="GI75" i="6"/>
  <c r="W58" i="6"/>
  <c r="EM58" i="6"/>
  <c r="BS58" i="6"/>
  <c r="FK58" i="6"/>
  <c r="HW58" i="6"/>
  <c r="K57" i="6"/>
  <c r="DS57" i="6"/>
  <c r="CA57" i="6"/>
  <c r="GM57" i="6"/>
  <c r="HG57" i="6"/>
  <c r="IQ67" i="6"/>
  <c r="AY68" i="6"/>
  <c r="FK68" i="6"/>
  <c r="HG68" i="6"/>
  <c r="AE68" i="6"/>
  <c r="DK68" i="6"/>
  <c r="GM68" i="6"/>
  <c r="II68" i="6"/>
  <c r="HO68" i="6"/>
  <c r="BK69" i="6"/>
  <c r="AY69" i="6"/>
  <c r="FC69" i="6"/>
  <c r="GU69" i="6"/>
  <c r="GA69" i="6"/>
  <c r="BS61" i="6"/>
  <c r="FK61" i="6"/>
  <c r="GY61" i="6"/>
  <c r="IM61" i="6"/>
  <c r="BK60" i="6"/>
  <c r="EQ60" i="6"/>
  <c r="FO60" i="6"/>
  <c r="HS60" i="6"/>
  <c r="GM60" i="6"/>
  <c r="AY77" i="6"/>
  <c r="CM77" i="6"/>
  <c r="EQ77" i="6"/>
  <c r="GQ77" i="6"/>
  <c r="HG77" i="6"/>
  <c r="BS83" i="6"/>
  <c r="CI83" i="6"/>
  <c r="FK83" i="6"/>
  <c r="HG83" i="6"/>
  <c r="GE83" i="6"/>
  <c r="O74" i="6"/>
  <c r="BS74" i="6"/>
  <c r="GI74" i="6"/>
  <c r="GU74" i="6"/>
  <c r="IM74" i="6"/>
  <c r="S75" i="6"/>
  <c r="BG75" i="6"/>
  <c r="DK75" i="6"/>
  <c r="FS75" i="6"/>
  <c r="HS75" i="6"/>
  <c r="DC59" i="6"/>
  <c r="DW59" i="6"/>
  <c r="HG59" i="6"/>
  <c r="IU59" i="6"/>
  <c r="AI58" i="6"/>
  <c r="EQ58" i="6"/>
  <c r="CE58" i="6"/>
  <c r="HC58" i="6"/>
  <c r="II58" i="6"/>
  <c r="AQ57" i="6"/>
  <c r="FG57" i="6"/>
  <c r="CM57" i="6"/>
  <c r="FS57" i="6"/>
  <c r="HS57" i="6"/>
  <c r="AY75" i="6"/>
  <c r="DC68" i="6"/>
  <c r="CI68" i="6"/>
  <c r="EQ68" i="6"/>
  <c r="IA58" i="6"/>
  <c r="BW75" i="6"/>
  <c r="EI75" i="6"/>
  <c r="CQ57" i="6"/>
  <c r="BW57" i="6"/>
  <c r="EY57" i="6"/>
  <c r="FC57" i="6"/>
  <c r="AI68" i="6"/>
  <c r="EE68" i="6"/>
  <c r="K67" i="6"/>
  <c r="GI68" i="6"/>
  <c r="BK71" i="6"/>
  <c r="DW71" i="6"/>
  <c r="DK71" i="6"/>
  <c r="HG71" i="6"/>
  <c r="HK71" i="6"/>
  <c r="AM56" i="6"/>
  <c r="CQ56" i="6"/>
  <c r="CI56" i="6"/>
  <c r="FG56" i="6"/>
  <c r="GA56" i="6"/>
  <c r="IQ56" i="6"/>
  <c r="BC79" i="6"/>
  <c r="CE76" i="6"/>
  <c r="EU76" i="6"/>
  <c r="FW76" i="6"/>
  <c r="IY76" i="6"/>
  <c r="LO74" i="6"/>
  <c r="JW74" i="6"/>
  <c r="NG74" i="6"/>
  <c r="LK75" i="6"/>
  <c r="LW75" i="6"/>
  <c r="NK75" i="6"/>
  <c r="KM76" i="6"/>
  <c r="JW76" i="6"/>
  <c r="MI76" i="6"/>
  <c r="JW66" i="6"/>
  <c r="KA66" i="6"/>
  <c r="NS66" i="6"/>
  <c r="MQ62" i="6"/>
  <c r="JS62" i="6"/>
  <c r="NC62" i="6"/>
  <c r="MM68" i="6"/>
  <c r="LG68" i="6"/>
  <c r="NW68" i="6"/>
  <c r="NK61" i="6"/>
  <c r="KE61" i="6"/>
  <c r="MU78" i="6"/>
  <c r="KI78" i="6"/>
  <c r="LO78" i="6"/>
  <c r="NW67" i="6"/>
  <c r="LO67" i="6"/>
  <c r="KM60" i="6"/>
  <c r="NO60" i="6"/>
  <c r="NW60" i="6"/>
  <c r="JG58" i="6"/>
  <c r="LK58" i="6"/>
  <c r="NC58" i="6"/>
  <c r="MM69" i="6"/>
  <c r="MI69" i="6"/>
  <c r="NS69" i="6"/>
  <c r="JC70" i="6"/>
  <c r="KU70" i="6"/>
  <c r="JG71" i="6"/>
  <c r="MI71" i="6"/>
  <c r="LW71" i="6"/>
  <c r="MI59" i="6"/>
  <c r="JW59" i="6"/>
  <c r="MY59" i="6"/>
  <c r="KQ83" i="6"/>
  <c r="LS83" i="6"/>
  <c r="JG77" i="6"/>
  <c r="LW77" i="6"/>
  <c r="LK77" i="6"/>
  <c r="JO56" i="6"/>
  <c r="LG56" i="6"/>
  <c r="NS56" i="6"/>
  <c r="LC57" i="6"/>
  <c r="KA57" i="6"/>
  <c r="MQ57" i="6"/>
  <c r="FC67" i="6"/>
  <c r="O68" i="6"/>
  <c r="GA68" i="6"/>
  <c r="O75" i="6"/>
  <c r="BO75" i="6"/>
  <c r="DO75" i="6"/>
  <c r="DS75" i="6"/>
  <c r="HK75" i="6"/>
  <c r="IM75" i="6"/>
  <c r="AY58" i="6"/>
  <c r="AE58" i="6"/>
  <c r="GE58" i="6"/>
  <c r="FS58" i="6"/>
  <c r="GU58" i="6"/>
  <c r="S57" i="6"/>
  <c r="CE57" i="6"/>
  <c r="DO57" i="6"/>
  <c r="GE57" i="6"/>
  <c r="HC57" i="6"/>
  <c r="HW57" i="6"/>
  <c r="K62" i="6"/>
  <c r="DK62" i="6"/>
  <c r="CU62" i="6"/>
  <c r="GU62" i="6"/>
  <c r="GM62" i="6"/>
  <c r="CY68" i="6"/>
  <c r="BW68" i="6"/>
  <c r="DS68" i="6"/>
  <c r="IU68" i="6"/>
  <c r="HS68" i="6"/>
  <c r="AE69" i="6"/>
  <c r="K77" i="6"/>
  <c r="CQ77" i="6"/>
  <c r="BO77" i="6"/>
  <c r="EA77" i="6"/>
  <c r="EE77" i="6"/>
  <c r="IU77" i="6"/>
  <c r="BK67" i="6"/>
  <c r="O81" i="6"/>
  <c r="AI81" i="6"/>
  <c r="CM81" i="6"/>
  <c r="DK81" i="6"/>
  <c r="GA81" i="6"/>
  <c r="IU81" i="6"/>
  <c r="BK70" i="6"/>
  <c r="AQ70" i="6"/>
  <c r="CQ70" i="6"/>
  <c r="DK70" i="6"/>
  <c r="IE70" i="6"/>
  <c r="GM77" i="6"/>
  <c r="HS77" i="6"/>
  <c r="AI78" i="6"/>
  <c r="BS78" i="6"/>
  <c r="BO78" i="6"/>
  <c r="DG78" i="6"/>
  <c r="GU78" i="6"/>
  <c r="AM68" i="6"/>
  <c r="K68" i="6"/>
  <c r="CU68" i="6"/>
  <c r="FG68" i="6"/>
  <c r="FC68" i="6"/>
  <c r="IQ68" i="6"/>
  <c r="O77" i="6"/>
  <c r="S77" i="6"/>
  <c r="DK77" i="6"/>
  <c r="DO77" i="6"/>
  <c r="II77" i="6"/>
  <c r="IE77" i="6"/>
  <c r="W68" i="6"/>
  <c r="AU68" i="6"/>
  <c r="DG68" i="6"/>
  <c r="GE68" i="6"/>
  <c r="FO68" i="6"/>
  <c r="IY68" i="6"/>
  <c r="W77" i="6"/>
  <c r="AE77" i="6"/>
  <c r="EY77" i="6"/>
  <c r="GY77" i="6"/>
  <c r="GU77" i="6"/>
  <c r="KQ81" i="6"/>
  <c r="MM81" i="6"/>
  <c r="O67" i="6"/>
  <c r="AQ67" i="6"/>
  <c r="BW67" i="6"/>
  <c r="GE67" i="6"/>
  <c r="FO67" i="6"/>
  <c r="IU67" i="6"/>
  <c r="CY62" i="6"/>
  <c r="CQ62" i="6"/>
  <c r="FW62" i="6"/>
  <c r="HW62" i="6"/>
  <c r="IM62" i="6"/>
  <c r="BO68" i="6"/>
  <c r="CM68" i="6"/>
  <c r="DO68" i="6"/>
  <c r="EY68" i="6"/>
  <c r="HW68" i="6"/>
  <c r="AE81" i="6"/>
  <c r="BG81" i="6"/>
  <c r="FK81" i="6"/>
  <c r="FO81" i="6"/>
  <c r="HC81" i="6"/>
  <c r="AA69" i="6"/>
  <c r="BW69" i="6"/>
  <c r="CM69" i="6"/>
  <c r="FS69" i="6"/>
  <c r="GQ69" i="6"/>
  <c r="II69" i="6"/>
  <c r="CY60" i="6"/>
  <c r="IQ60" i="6"/>
  <c r="FS60" i="6"/>
  <c r="DG70" i="6"/>
  <c r="CM70" i="6"/>
  <c r="EY70" i="6"/>
  <c r="FC70" i="6"/>
  <c r="IU70" i="6"/>
  <c r="CE77" i="6"/>
  <c r="BK77" i="6"/>
  <c r="FO77" i="6"/>
  <c r="HO77" i="6"/>
  <c r="W70" i="6"/>
  <c r="GA78" i="6"/>
  <c r="DK83" i="6"/>
  <c r="FC83" i="6"/>
  <c r="EQ83" i="6"/>
  <c r="IA83" i="6"/>
  <c r="AM74" i="6"/>
  <c r="CI75" i="6"/>
  <c r="EQ75" i="6"/>
  <c r="HW75" i="6"/>
  <c r="GQ75" i="6"/>
  <c r="CE59" i="6"/>
  <c r="CA59" i="6"/>
  <c r="FK59" i="6"/>
  <c r="FG59" i="6"/>
  <c r="EA57" i="6"/>
  <c r="DW57" i="6"/>
  <c r="IQ57" i="6"/>
  <c r="G65" i="6"/>
  <c r="S65" i="6"/>
  <c r="BK65" i="6"/>
  <c r="EE65" i="6"/>
  <c r="HO65" i="6"/>
  <c r="IM73" i="6"/>
  <c r="BK83" i="6"/>
  <c r="GE59" i="6"/>
  <c r="DS59" i="6"/>
  <c r="S78" i="6"/>
  <c r="EA78" i="6"/>
  <c r="EU78" i="6"/>
  <c r="HG78" i="6"/>
  <c r="HS78" i="6"/>
  <c r="O56" i="6"/>
  <c r="K56" i="6"/>
  <c r="CU56" i="6"/>
  <c r="GI56" i="6"/>
  <c r="GY56" i="6"/>
  <c r="IY56" i="6"/>
  <c r="CY82" i="6"/>
  <c r="FG82" i="6"/>
  <c r="FC82" i="6"/>
  <c r="IU82" i="6"/>
  <c r="G64" i="6"/>
  <c r="BW64" i="6"/>
  <c r="EU64" i="6"/>
  <c r="GE64" i="6"/>
  <c r="II64" i="6"/>
  <c r="BO65" i="6"/>
  <c r="CM65" i="6"/>
  <c r="DG65" i="6"/>
  <c r="GA65" i="6"/>
  <c r="HW65" i="6"/>
  <c r="G76" i="6"/>
  <c r="CU76" i="6"/>
  <c r="CQ76" i="6"/>
  <c r="EA76" i="6"/>
  <c r="GI76" i="6"/>
  <c r="IU76" i="6"/>
  <c r="CQ66" i="6"/>
  <c r="NC82" i="6"/>
  <c r="KA82" i="6"/>
  <c r="MA82" i="6"/>
  <c r="MM74" i="6"/>
  <c r="LW74" i="6"/>
  <c r="NS64" i="6"/>
  <c r="LO64" i="6"/>
  <c r="NK64" i="6"/>
  <c r="KM75" i="6"/>
  <c r="NS75" i="6"/>
  <c r="JK65" i="6"/>
  <c r="KQ65" i="6"/>
  <c r="MI65" i="6"/>
  <c r="LS76" i="6"/>
  <c r="LW76" i="6"/>
  <c r="NG76" i="6"/>
  <c r="JG73" i="6"/>
  <c r="NK73" i="6"/>
  <c r="LC73" i="6"/>
  <c r="KA62" i="6"/>
  <c r="LK62" i="6"/>
  <c r="MI62" i="6"/>
  <c r="KQ68" i="6"/>
  <c r="NK68" i="6"/>
  <c r="MM61" i="6"/>
  <c r="LC61" i="6"/>
  <c r="KY78" i="6"/>
  <c r="KQ78" i="6"/>
  <c r="MM78" i="6"/>
  <c r="NK60" i="6"/>
  <c r="LW60" i="6"/>
  <c r="ME60" i="6"/>
  <c r="LG58" i="6"/>
  <c r="LS58" i="6"/>
  <c r="KE69" i="6"/>
  <c r="JK69" i="6"/>
  <c r="MA69" i="6"/>
  <c r="LO70" i="6"/>
  <c r="MQ70" i="6"/>
  <c r="KQ59" i="6"/>
  <c r="LC59" i="6"/>
  <c r="NW59" i="6"/>
  <c r="KE83" i="6"/>
  <c r="NO83" i="6"/>
  <c r="MU77" i="6"/>
  <c r="NS77" i="6"/>
  <c r="MI77" i="6"/>
  <c r="LC56" i="6"/>
  <c r="NG56" i="6"/>
  <c r="MA56" i="6"/>
  <c r="KY57" i="6"/>
  <c r="KM57" i="6"/>
  <c r="NO57" i="6"/>
  <c r="AE78" i="6"/>
  <c r="AY78" i="6"/>
  <c r="FS78" i="6"/>
  <c r="HO78" i="6"/>
  <c r="IE78" i="6"/>
  <c r="BC64" i="6"/>
  <c r="CY64" i="6"/>
  <c r="GA64" i="6"/>
  <c r="GY64" i="6"/>
  <c r="GQ64" i="6"/>
  <c r="K65" i="6"/>
  <c r="CA65" i="6"/>
  <c r="EI65" i="6"/>
  <c r="GE65" i="6"/>
  <c r="IA65" i="6"/>
  <c r="S76" i="6"/>
  <c r="DO76" i="6"/>
  <c r="EE76" i="6"/>
  <c r="FC76" i="6"/>
  <c r="HS76" i="6"/>
  <c r="CY73" i="6"/>
  <c r="CU73" i="6"/>
  <c r="CQ73" i="6"/>
  <c r="HC73" i="6"/>
  <c r="HG73" i="6"/>
  <c r="EQ57" i="6"/>
  <c r="GA57" i="6"/>
  <c r="II57" i="6"/>
  <c r="AA65" i="6"/>
  <c r="AY65" i="6"/>
  <c r="CQ65" i="6"/>
  <c r="FK65" i="6"/>
  <c r="HG65" i="6"/>
  <c r="IU65" i="6"/>
  <c r="CU78" i="6"/>
  <c r="EM78" i="6"/>
  <c r="GI78" i="6"/>
  <c r="II78" i="6"/>
  <c r="O65" i="6"/>
  <c r="DK65" i="6"/>
  <c r="BG65" i="6"/>
  <c r="EU65" i="6"/>
  <c r="HK65" i="6"/>
  <c r="HS65" i="6"/>
  <c r="CU75" i="6"/>
  <c r="DG75" i="6"/>
  <c r="GM75" i="6"/>
  <c r="IE75" i="6"/>
  <c r="EQ59" i="6"/>
  <c r="EI59" i="6"/>
  <c r="EU59" i="6"/>
  <c r="IY59" i="6"/>
  <c r="CU58" i="6"/>
  <c r="BC58" i="6"/>
  <c r="CQ58" i="6"/>
  <c r="FC58" i="6"/>
  <c r="IU58" i="6"/>
  <c r="AY57" i="6"/>
  <c r="CI57" i="6"/>
  <c r="CY57" i="6"/>
  <c r="DK57" i="6"/>
  <c r="IA57" i="6"/>
  <c r="HW63" i="6"/>
  <c r="II79" i="6"/>
  <c r="BS67" i="6"/>
  <c r="CA67" i="6"/>
  <c r="DW67" i="6"/>
  <c r="GM67" i="6"/>
  <c r="GU67" i="6"/>
  <c r="BC63" i="6"/>
  <c r="CY63" i="6"/>
  <c r="GE63" i="6"/>
  <c r="EA63" i="6"/>
  <c r="GY63" i="6"/>
  <c r="IQ71" i="6"/>
  <c r="JO79" i="6"/>
  <c r="II67" i="6"/>
  <c r="BG63" i="6"/>
  <c r="HS63" i="6"/>
  <c r="K71" i="6"/>
  <c r="CQ71" i="6"/>
  <c r="FW71" i="6"/>
  <c r="IM71" i="6"/>
  <c r="IE71" i="6"/>
  <c r="BO79" i="6"/>
  <c r="EA67" i="6"/>
  <c r="DC63" i="6"/>
  <c r="II63" i="6"/>
  <c r="S67" i="6"/>
  <c r="AY67" i="6"/>
  <c r="CQ67" i="6"/>
  <c r="EI67" i="6"/>
  <c r="HC67" i="6"/>
  <c r="HO67" i="6"/>
  <c r="AA62" i="6"/>
  <c r="BG62" i="6"/>
  <c r="EQ62" i="6"/>
  <c r="DO62" i="6"/>
  <c r="II62" i="6"/>
  <c r="W63" i="6"/>
  <c r="CM63" i="6"/>
  <c r="EU63" i="6"/>
  <c r="DO67" i="6"/>
  <c r="HG67" i="6"/>
  <c r="DW63" i="6"/>
  <c r="FS67" i="6"/>
  <c r="BG67" i="6"/>
  <c r="EE67" i="6"/>
  <c r="EQ67" i="6"/>
  <c r="IE67" i="6"/>
  <c r="AM62" i="6"/>
  <c r="BS62" i="6"/>
  <c r="FC62" i="6"/>
  <c r="EA62" i="6"/>
  <c r="HO62" i="6"/>
  <c r="BS63" i="6"/>
  <c r="BO63" i="6"/>
  <c r="CA63" i="6"/>
  <c r="CM79" i="6"/>
  <c r="CU63" i="6"/>
  <c r="AA71" i="6"/>
  <c r="BG79" i="6"/>
  <c r="FO66" i="6"/>
  <c r="HW66" i="6"/>
  <c r="LC79" i="6"/>
  <c r="MY66" i="6"/>
  <c r="KM66" i="6"/>
  <c r="MY63" i="6"/>
  <c r="MA63" i="6"/>
  <c r="LC67" i="6"/>
  <c r="KE67" i="6"/>
  <c r="MM67" i="6"/>
  <c r="KQ71" i="6"/>
  <c r="KM71" i="6"/>
  <c r="MU71" i="6"/>
  <c r="ME81" i="6"/>
  <c r="JW81" i="6"/>
  <c r="DO63" i="6"/>
  <c r="NK63" i="6"/>
  <c r="CI67" i="6"/>
  <c r="GQ62" i="6"/>
  <c r="AI63" i="6"/>
  <c r="BK63" i="6"/>
  <c r="IU63" i="6"/>
  <c r="AY81" i="6"/>
  <c r="FW81" i="6"/>
  <c r="FS63" i="6"/>
  <c r="FK79" i="6"/>
  <c r="CI71" i="6"/>
  <c r="IM79" i="6"/>
  <c r="CU66" i="6"/>
  <c r="FW66" i="6"/>
  <c r="MM79" i="6"/>
  <c r="AM67" i="6"/>
  <c r="GI67" i="6"/>
  <c r="EE62" i="6"/>
  <c r="IY62" i="6"/>
  <c r="AA63" i="6"/>
  <c r="FC63" i="6"/>
  <c r="IM63" i="6"/>
  <c r="BK81" i="6"/>
  <c r="DO81" i="6"/>
  <c r="HO81" i="6"/>
  <c r="CY70" i="6"/>
  <c r="FW70" i="6"/>
  <c r="FO70" i="6"/>
  <c r="HO70" i="6"/>
  <c r="AE71" i="6"/>
  <c r="AQ71" i="6"/>
  <c r="FO71" i="6"/>
  <c r="GI71" i="6"/>
  <c r="HW71" i="6"/>
  <c r="GY71" i="6"/>
  <c r="GY79" i="6"/>
  <c r="GM71" i="6"/>
  <c r="CY67" i="6"/>
  <c r="GA67" i="6"/>
  <c r="DW62" i="6"/>
  <c r="DK67" i="6"/>
  <c r="DS67" i="6"/>
  <c r="DG67" i="6"/>
  <c r="FW67" i="6"/>
  <c r="IY67" i="6"/>
  <c r="BO62" i="6"/>
  <c r="GA62" i="6"/>
  <c r="FK62" i="6"/>
  <c r="FS62" i="6"/>
  <c r="IE62" i="6"/>
  <c r="K63" i="6"/>
  <c r="CI63" i="6"/>
  <c r="EM63" i="6"/>
  <c r="HK63" i="6"/>
  <c r="FK63" i="6"/>
  <c r="IQ63" i="6"/>
  <c r="BW81" i="6"/>
  <c r="DG81" i="6"/>
  <c r="DS81" i="6"/>
  <c r="GI81" i="6"/>
  <c r="IQ81" i="6"/>
  <c r="LO79" i="6"/>
  <c r="KE63" i="6"/>
  <c r="AE63" i="6"/>
  <c r="AI67" i="6"/>
  <c r="HW67" i="6"/>
  <c r="S63" i="6"/>
  <c r="AY63" i="6"/>
  <c r="EE63" i="6"/>
  <c r="FW63" i="6"/>
  <c r="CE81" i="6"/>
  <c r="EA81" i="6"/>
  <c r="FS81" i="6"/>
  <c r="GY81" i="6"/>
  <c r="IY81" i="6"/>
  <c r="HC70" i="6"/>
  <c r="HO63" i="6"/>
  <c r="GY67" i="6"/>
  <c r="W67" i="6"/>
  <c r="GQ67" i="6"/>
  <c r="W62" i="6"/>
  <c r="IU62" i="6"/>
  <c r="DG63" i="6"/>
  <c r="GI63" i="6"/>
  <c r="EE81" i="6"/>
  <c r="BC81" i="6"/>
  <c r="FC81" i="6"/>
  <c r="HK81" i="6"/>
  <c r="AQ63" i="6"/>
  <c r="HG63" i="6"/>
  <c r="IA79" i="6"/>
  <c r="KI79" i="6"/>
  <c r="JO63" i="6"/>
  <c r="MM63" i="6"/>
  <c r="DS63" i="6"/>
  <c r="EM71" i="6"/>
  <c r="AM79" i="6"/>
  <c r="EU79" i="6"/>
  <c r="AU67" i="6"/>
  <c r="EM67" i="6"/>
  <c r="FO63" i="6"/>
  <c r="BC67" i="6"/>
  <c r="EU67" i="6"/>
  <c r="HS67" i="6"/>
  <c r="AE62" i="6"/>
  <c r="BW62" i="6"/>
  <c r="EM62" i="6"/>
  <c r="HC62" i="6"/>
  <c r="AU63" i="6"/>
  <c r="CE63" i="6"/>
  <c r="EI63" i="6"/>
  <c r="AA81" i="6"/>
  <c r="GQ81" i="6"/>
  <c r="K81" i="6"/>
  <c r="W81" i="6"/>
  <c r="CA81" i="6"/>
  <c r="HG81" i="6"/>
  <c r="IM81" i="6"/>
  <c r="II81" i="6"/>
  <c r="DG69" i="6"/>
  <c r="FG69" i="6"/>
  <c r="EQ69" i="6"/>
  <c r="HS69" i="6"/>
  <c r="W60" i="6"/>
  <c r="CQ60" i="6"/>
  <c r="EY60" i="6"/>
  <c r="IE60" i="6"/>
  <c r="IA60" i="6"/>
  <c r="AM70" i="6"/>
  <c r="AE70" i="6"/>
  <c r="CE70" i="6"/>
  <c r="EU70" i="6"/>
  <c r="HS70" i="6"/>
  <c r="W71" i="6"/>
  <c r="BO71" i="6"/>
  <c r="DS71" i="6"/>
  <c r="GA71" i="6"/>
  <c r="IA71" i="6"/>
  <c r="AU78" i="6"/>
  <c r="DC78" i="6"/>
  <c r="EQ78" i="6"/>
  <c r="FG78" i="6"/>
  <c r="IM78" i="6"/>
  <c r="IY78" i="6"/>
  <c r="AE56" i="6"/>
  <c r="AY56" i="6"/>
  <c r="FW56" i="6"/>
  <c r="HW56" i="6"/>
  <c r="IA56" i="6"/>
  <c r="AU82" i="6"/>
  <c r="DG82" i="6"/>
  <c r="CQ82" i="6"/>
  <c r="GI82" i="6"/>
  <c r="GU82" i="6"/>
  <c r="CQ74" i="6"/>
  <c r="DW74" i="6"/>
  <c r="FS74" i="6"/>
  <c r="HS74" i="6"/>
  <c r="BK79" i="6"/>
  <c r="DO79" i="6"/>
  <c r="DW79" i="6"/>
  <c r="GQ79" i="6"/>
  <c r="GM79" i="6"/>
  <c r="S64" i="6"/>
  <c r="AM64" i="6"/>
  <c r="BG64" i="6"/>
  <c r="DS64" i="6"/>
  <c r="FW64" i="6"/>
  <c r="IM64" i="6"/>
  <c r="W65" i="6"/>
  <c r="CY65" i="6"/>
  <c r="FS65" i="6"/>
  <c r="DS65" i="6"/>
  <c r="GU65" i="6"/>
  <c r="IQ65" i="6"/>
  <c r="AA76" i="6"/>
  <c r="CM76" i="6"/>
  <c r="DS76" i="6"/>
  <c r="HK76" i="6"/>
  <c r="HW76" i="6"/>
  <c r="EE58" i="6"/>
  <c r="BO58" i="6"/>
  <c r="EY58" i="6"/>
  <c r="FO58" i="6"/>
  <c r="HO58" i="6"/>
  <c r="AU66" i="6"/>
  <c r="FS66" i="6"/>
  <c r="DO66" i="6"/>
  <c r="EQ66" i="6"/>
  <c r="IA66" i="6"/>
  <c r="AQ73" i="6"/>
  <c r="BK73" i="6"/>
  <c r="EI73" i="6"/>
  <c r="FG73" i="6"/>
  <c r="GU73" i="6"/>
  <c r="IA73" i="6"/>
  <c r="AQ56" i="6"/>
  <c r="DW56" i="6"/>
  <c r="EY56" i="6"/>
  <c r="EQ56" i="6"/>
  <c r="HG56" i="6"/>
  <c r="BC82" i="6"/>
  <c r="FS82" i="6"/>
  <c r="EQ82" i="6"/>
  <c r="HG82" i="6"/>
  <c r="AU79" i="6"/>
  <c r="CY79" i="6"/>
  <c r="EA79" i="6"/>
  <c r="EE79" i="6"/>
  <c r="HK79" i="6"/>
  <c r="AM76" i="6"/>
  <c r="DC76" i="6"/>
  <c r="FG76" i="6"/>
  <c r="EM76" i="6"/>
  <c r="HO76" i="6"/>
  <c r="DK66" i="6"/>
  <c r="AY66" i="6"/>
  <c r="FC66" i="6"/>
  <c r="GY66" i="6"/>
  <c r="HS66" i="6"/>
  <c r="KI82" i="6"/>
  <c r="KY82" i="6"/>
  <c r="NO82" i="6"/>
  <c r="NO74" i="6"/>
  <c r="KU74" i="6"/>
  <c r="NC74" i="6"/>
  <c r="MA79" i="6"/>
  <c r="LK79" i="6"/>
  <c r="KA64" i="6"/>
  <c r="KQ64" i="6"/>
  <c r="IE63" i="6"/>
  <c r="IA63" i="6"/>
  <c r="AM81" i="6"/>
  <c r="CU81" i="6"/>
  <c r="CY81" i="6"/>
  <c r="DW81" i="6"/>
  <c r="GM81" i="6"/>
  <c r="EA69" i="6"/>
  <c r="BC69" i="6"/>
  <c r="GI69" i="6"/>
  <c r="DK69" i="6"/>
  <c r="IY69" i="6"/>
  <c r="O60" i="6"/>
  <c r="BG60" i="6"/>
  <c r="BO60" i="6"/>
  <c r="DW60" i="6"/>
  <c r="HG60" i="6"/>
  <c r="HW60" i="6"/>
  <c r="CI70" i="6"/>
  <c r="BC70" i="6"/>
  <c r="EM70" i="6"/>
  <c r="DW70" i="6"/>
  <c r="HK70" i="6"/>
  <c r="AM71" i="6"/>
  <c r="CE71" i="6"/>
  <c r="EY71" i="6"/>
  <c r="HS71" i="6"/>
  <c r="GU71" i="6"/>
  <c r="EE83" i="6"/>
  <c r="HK83" i="6"/>
  <c r="IQ83" i="6"/>
  <c r="BC78" i="6"/>
  <c r="O78" i="6"/>
  <c r="CA78" i="6"/>
  <c r="DS78" i="6"/>
  <c r="GY78" i="6"/>
  <c r="W56" i="6"/>
  <c r="BO56" i="6"/>
  <c r="BK56" i="6"/>
  <c r="EM56" i="6"/>
  <c r="FC56" i="6"/>
  <c r="HS56" i="6"/>
  <c r="W82" i="6"/>
  <c r="BO82" i="6"/>
  <c r="EA82" i="6"/>
  <c r="EU82" i="6"/>
  <c r="HK82" i="6"/>
  <c r="S74" i="6"/>
  <c r="EI74" i="6"/>
  <c r="EY74" i="6"/>
  <c r="EM74" i="6"/>
  <c r="GQ74" i="6"/>
  <c r="IQ74" i="6"/>
  <c r="K79" i="6"/>
  <c r="DK79" i="6"/>
  <c r="FG79" i="6"/>
  <c r="HW79" i="6"/>
  <c r="GU79" i="6"/>
  <c r="AQ64" i="6"/>
  <c r="AY64" i="6"/>
  <c r="CE64" i="6"/>
  <c r="IQ64" i="6"/>
  <c r="GU64" i="6"/>
  <c r="IU64" i="6"/>
  <c r="HO75" i="6"/>
  <c r="IU75" i="6"/>
  <c r="BC65" i="6"/>
  <c r="AE65" i="6"/>
  <c r="BW65" i="6"/>
  <c r="EY65" i="6"/>
  <c r="II65" i="6"/>
  <c r="AU76" i="6"/>
  <c r="BK76" i="6"/>
  <c r="BG76" i="6"/>
  <c r="GA76" i="6"/>
  <c r="EY76" i="6"/>
  <c r="IA76" i="6"/>
  <c r="DG58" i="6"/>
  <c r="CM58" i="6"/>
  <c r="FG58" i="6"/>
  <c r="GY58" i="6"/>
  <c r="IM58" i="6"/>
  <c r="S66" i="6"/>
  <c r="BK66" i="6"/>
  <c r="EU66" i="6"/>
  <c r="GA63" i="6"/>
  <c r="GM63" i="6"/>
  <c r="GQ63" i="6"/>
  <c r="AQ81" i="6"/>
  <c r="CI81" i="6"/>
  <c r="EM81" i="6"/>
  <c r="EI81" i="6"/>
  <c r="HS81" i="6"/>
  <c r="S69" i="6"/>
  <c r="AU69" i="6"/>
  <c r="BO69" i="6"/>
  <c r="FK69" i="6"/>
  <c r="DW69" i="6"/>
  <c r="HK69" i="6"/>
  <c r="AQ60" i="6"/>
  <c r="CE60" i="6"/>
  <c r="CA60" i="6"/>
  <c r="EI60" i="6"/>
  <c r="EU60" i="6"/>
  <c r="II60" i="6"/>
  <c r="AU70" i="6"/>
  <c r="BO70" i="6"/>
  <c r="GI70" i="6"/>
  <c r="EI70" i="6"/>
  <c r="HW70" i="6"/>
  <c r="IQ77" i="6"/>
  <c r="BG71" i="6"/>
  <c r="CU71" i="6"/>
  <c r="FC71" i="6"/>
  <c r="HC71" i="6"/>
  <c r="HO71" i="6"/>
  <c r="K83" i="6"/>
  <c r="BG83" i="6"/>
  <c r="EM83" i="6"/>
  <c r="GQ83" i="6"/>
  <c r="GY83" i="6"/>
  <c r="BG78" i="6"/>
  <c r="AA78" i="6"/>
  <c r="CM78" i="6"/>
  <c r="EE78" i="6"/>
  <c r="GQ78" i="6"/>
  <c r="AU56" i="6"/>
  <c r="BW56" i="6"/>
  <c r="DO56" i="6"/>
  <c r="FO56" i="6"/>
  <c r="IE56" i="6"/>
  <c r="AI82" i="6"/>
  <c r="CA82" i="6"/>
  <c r="EE82" i="6"/>
  <c r="GY82" i="6"/>
  <c r="HW82" i="6"/>
  <c r="BC74" i="6"/>
  <c r="DG74" i="6"/>
  <c r="DK74" i="6"/>
  <c r="FK74" i="6"/>
  <c r="HW74" i="6"/>
  <c r="IU74" i="6"/>
  <c r="W79" i="6"/>
  <c r="BS79" i="6"/>
  <c r="DC79" i="6"/>
  <c r="HO79" i="6"/>
  <c r="HG79" i="6"/>
  <c r="AU64" i="6"/>
  <c r="DG64" i="6"/>
  <c r="CQ64" i="6"/>
  <c r="EA64" i="6"/>
  <c r="GM64" i="6"/>
  <c r="AI75" i="6"/>
  <c r="CY75" i="6"/>
  <c r="GE75" i="6"/>
  <c r="HG75" i="6"/>
  <c r="IA75" i="6"/>
  <c r="AI65" i="6"/>
  <c r="AQ65" i="6"/>
  <c r="CI65" i="6"/>
  <c r="FG65" i="6"/>
  <c r="GM65" i="6"/>
  <c r="AI76" i="6"/>
  <c r="CA76" i="6"/>
  <c r="BS76" i="6"/>
  <c r="FO76" i="6"/>
  <c r="FK76" i="6"/>
  <c r="IM76" i="6"/>
  <c r="EA59" i="6"/>
  <c r="EM59" i="6"/>
  <c r="HO59" i="6"/>
  <c r="O58" i="6"/>
  <c r="BW58" i="6"/>
  <c r="CY58" i="6"/>
  <c r="GI58" i="6"/>
  <c r="GQ58" i="6"/>
  <c r="IY58" i="6"/>
  <c r="AA56" i="6"/>
  <c r="BG56" i="6"/>
  <c r="DG56" i="6"/>
  <c r="DS56" i="6"/>
  <c r="II56" i="6"/>
  <c r="BW82" i="6"/>
  <c r="EM82" i="6"/>
  <c r="DK82" i="6"/>
  <c r="FO82" i="6"/>
  <c r="HO82" i="6"/>
  <c r="BW79" i="6"/>
  <c r="CQ79" i="6"/>
  <c r="CA79" i="6"/>
  <c r="FS79" i="6"/>
  <c r="HS79" i="6"/>
  <c r="IE79" i="6"/>
  <c r="K66" i="6"/>
  <c r="BG66" i="6"/>
  <c r="EI66" i="6"/>
  <c r="DG66" i="6"/>
  <c r="GI66" i="6"/>
  <c r="II66" i="6"/>
  <c r="JS82" i="6"/>
  <c r="AA67" i="6"/>
  <c r="DC67" i="6"/>
  <c r="CU67" i="6"/>
  <c r="EY67" i="6"/>
  <c r="HK67" i="6"/>
  <c r="AY62" i="6"/>
  <c r="BC62" i="6"/>
  <c r="EU62" i="6"/>
  <c r="EI62" i="6"/>
  <c r="FG62" i="6"/>
  <c r="HS62" i="6"/>
  <c r="AA68" i="6"/>
  <c r="CA68" i="6"/>
  <c r="DW68" i="6"/>
  <c r="GY68" i="6"/>
  <c r="IM68" i="6"/>
  <c r="O63" i="6"/>
  <c r="AM63" i="6"/>
  <c r="DK63" i="6"/>
  <c r="FG63" i="6"/>
  <c r="EY63" i="6"/>
  <c r="IY63" i="6"/>
  <c r="CQ81" i="6"/>
  <c r="EU81" i="6"/>
  <c r="GE81" i="6"/>
  <c r="IE81" i="6"/>
  <c r="K69" i="6"/>
  <c r="AI69" i="6"/>
  <c r="DC69" i="6"/>
  <c r="EY69" i="6"/>
  <c r="HG69" i="6"/>
  <c r="AA61" i="6"/>
  <c r="FO61" i="6"/>
  <c r="EE61" i="6"/>
  <c r="DO61" i="6"/>
  <c r="II61" i="6"/>
  <c r="AU60" i="6"/>
  <c r="DG60" i="6"/>
  <c r="DK60" i="6"/>
  <c r="EM60" i="6"/>
  <c r="HO60" i="6"/>
  <c r="AI70" i="6"/>
  <c r="DC70" i="6"/>
  <c r="FS70" i="6"/>
  <c r="GA70" i="6"/>
  <c r="IA70" i="6"/>
  <c r="AU77" i="6"/>
  <c r="CY77" i="6"/>
  <c r="CI77" i="6"/>
  <c r="FK77" i="6"/>
  <c r="IA77" i="6"/>
  <c r="AU71" i="6"/>
  <c r="BW71" i="6"/>
  <c r="CA71" i="6"/>
  <c r="FK71" i="6"/>
  <c r="EU71" i="6"/>
  <c r="II71" i="6"/>
  <c r="AA83" i="6"/>
  <c r="AU83" i="6"/>
  <c r="CY83" i="6"/>
  <c r="FW83" i="6"/>
  <c r="EU83" i="6"/>
  <c r="IY83" i="6"/>
  <c r="AQ78" i="6"/>
  <c r="BK78" i="6"/>
  <c r="FO78" i="6"/>
  <c r="EY78" i="6"/>
  <c r="IQ78" i="6"/>
  <c r="BC56" i="6"/>
  <c r="CE56" i="6"/>
  <c r="HC56" i="6"/>
  <c r="EE56" i="6"/>
  <c r="GQ56" i="6"/>
  <c r="BK82" i="6"/>
  <c r="DC82" i="6"/>
  <c r="DW82" i="6"/>
  <c r="GA82" i="6"/>
  <c r="IA82" i="6"/>
  <c r="CM74" i="6"/>
  <c r="FW74" i="6"/>
  <c r="CU74" i="6"/>
  <c r="EA74" i="6"/>
  <c r="HK74" i="6"/>
  <c r="DS79" i="6"/>
  <c r="EY79" i="6"/>
  <c r="FW79" i="6"/>
  <c r="IY79" i="6"/>
  <c r="IQ79" i="6"/>
  <c r="AI64" i="6"/>
  <c r="EE64" i="6"/>
  <c r="FS64" i="6"/>
  <c r="HG64" i="6"/>
  <c r="HC64" i="6"/>
  <c r="AE75" i="6"/>
  <c r="AM75" i="6"/>
  <c r="CE75" i="6"/>
  <c r="EM75" i="6"/>
  <c r="FK75" i="6"/>
  <c r="IQ75" i="6"/>
  <c r="AM65" i="6"/>
  <c r="EM65" i="6"/>
  <c r="FC65" i="6"/>
  <c r="GY65" i="6"/>
  <c r="IY65" i="6"/>
  <c r="BO76" i="6"/>
  <c r="CI76" i="6"/>
  <c r="DK76" i="6"/>
  <c r="FS76" i="6"/>
  <c r="IQ76" i="6"/>
  <c r="O59" i="6"/>
  <c r="DO59" i="6"/>
  <c r="EE59" i="6"/>
  <c r="IA59" i="6"/>
  <c r="GY59" i="6"/>
  <c r="AM58" i="6"/>
  <c r="DO58" i="6"/>
  <c r="EU58" i="6"/>
  <c r="DW58" i="6"/>
  <c r="IE58" i="6"/>
  <c r="DW66" i="6"/>
  <c r="BO66" i="6"/>
  <c r="DS66" i="6"/>
  <c r="GU66" i="6"/>
  <c r="IU66" i="6"/>
  <c r="AY70" i="6"/>
  <c r="EE70" i="6"/>
  <c r="GM70" i="6"/>
  <c r="FG70" i="6"/>
  <c r="GY70" i="6"/>
  <c r="IM70" i="6"/>
  <c r="DG71" i="6"/>
  <c r="CM71" i="6"/>
  <c r="EA71" i="6"/>
  <c r="FG71" i="6"/>
  <c r="IU71" i="6"/>
  <c r="CE78" i="6"/>
  <c r="BW78" i="6"/>
  <c r="GE78" i="6"/>
  <c r="FK78" i="6"/>
  <c r="HK78" i="6"/>
  <c r="S56" i="6"/>
  <c r="DK56" i="6"/>
  <c r="DC56" i="6"/>
  <c r="EU56" i="6"/>
  <c r="IU56" i="6"/>
  <c r="K82" i="6"/>
  <c r="S82" i="6"/>
  <c r="FK82" i="6"/>
  <c r="EI82" i="6"/>
  <c r="GM82" i="6"/>
  <c r="IM82" i="6"/>
  <c r="AI79" i="6"/>
  <c r="AE79" i="6"/>
  <c r="CI79" i="6"/>
  <c r="GI79" i="6"/>
  <c r="EQ79" i="6"/>
  <c r="IU79" i="6"/>
  <c r="O64" i="6"/>
  <c r="DC64" i="6"/>
  <c r="EI64" i="6"/>
  <c r="HK64" i="6"/>
  <c r="HW64" i="6"/>
  <c r="BS65" i="6"/>
  <c r="DO65" i="6"/>
  <c r="EQ65" i="6"/>
  <c r="GQ65" i="6"/>
  <c r="IM65" i="6"/>
  <c r="AE76" i="6"/>
  <c r="BW76" i="6"/>
  <c r="DW76" i="6"/>
  <c r="GM76" i="6"/>
  <c r="II76" i="6"/>
  <c r="BC66" i="6"/>
  <c r="O66" i="6"/>
  <c r="IY70" i="6"/>
  <c r="S71" i="6"/>
  <c r="AI71" i="6"/>
  <c r="CY71" i="6"/>
  <c r="EE71" i="6"/>
  <c r="FS71" i="6"/>
  <c r="IY71" i="6"/>
  <c r="AI56" i="6"/>
  <c r="CY56" i="6"/>
  <c r="GE56" i="6"/>
  <c r="HO56" i="6"/>
  <c r="IM56" i="6"/>
  <c r="O82" i="6"/>
  <c r="AE82" i="6"/>
  <c r="BG82" i="6"/>
  <c r="EY82" i="6"/>
  <c r="HS82" i="6"/>
  <c r="IY82" i="6"/>
  <c r="O79" i="6"/>
  <c r="AQ79" i="6"/>
  <c r="CU79" i="6"/>
  <c r="GE79" i="6"/>
  <c r="FC79" i="6"/>
  <c r="BO64" i="6"/>
  <c r="CM64" i="6"/>
  <c r="FG64" i="6"/>
  <c r="EM64" i="6"/>
  <c r="HS64" i="6"/>
  <c r="K76" i="6"/>
  <c r="CY76" i="6"/>
  <c r="EQ76" i="6"/>
  <c r="HG76" i="6"/>
  <c r="IE76" i="6"/>
  <c r="AI66" i="6"/>
  <c r="AA66" i="6"/>
  <c r="CM66" i="6"/>
  <c r="FG66" i="6"/>
  <c r="GM66" i="6"/>
  <c r="IY66" i="6"/>
  <c r="BC73" i="6"/>
  <c r="BW73" i="6"/>
  <c r="DW73" i="6"/>
  <c r="EA73" i="6"/>
  <c r="II73" i="6"/>
  <c r="O70" i="6"/>
  <c r="CU70" i="6"/>
  <c r="BG70" i="6"/>
  <c r="FK70" i="6"/>
  <c r="GU70" i="6"/>
  <c r="IQ70" i="6"/>
  <c r="AY71" i="6"/>
  <c r="BC71" i="6"/>
  <c r="DC71" i="6"/>
  <c r="EQ71" i="6"/>
  <c r="GE71" i="6"/>
  <c r="BS56" i="6"/>
  <c r="FK56" i="6"/>
  <c r="EA56" i="6"/>
  <c r="GM56" i="6"/>
  <c r="HK56" i="6"/>
  <c r="AM82" i="6"/>
  <c r="AQ82" i="6"/>
  <c r="BS82" i="6"/>
  <c r="FW82" i="6"/>
  <c r="HC82" i="6"/>
  <c r="IQ82" i="6"/>
  <c r="AA79" i="6"/>
  <c r="AY79" i="6"/>
  <c r="HC79" i="6"/>
  <c r="EI79" i="6"/>
  <c r="FO79" i="6"/>
  <c r="CU64" i="6"/>
  <c r="CA64" i="6"/>
  <c r="DO64" i="6"/>
  <c r="EY64" i="6"/>
  <c r="HO64" i="6"/>
  <c r="O76" i="6"/>
  <c r="DG76" i="6"/>
  <c r="EI76" i="6"/>
  <c r="GU76" i="6"/>
  <c r="GQ76" i="6"/>
  <c r="W66" i="6"/>
  <c r="AM66" i="6"/>
  <c r="CY66" i="6"/>
  <c r="GA66" i="6"/>
  <c r="GQ66" i="6"/>
  <c r="DC73" i="6"/>
  <c r="DG73" i="6"/>
  <c r="EQ73" i="6"/>
  <c r="FC73" i="6"/>
  <c r="IE73" i="6"/>
  <c r="BO67" i="6"/>
  <c r="CM67" i="6"/>
  <c r="FK67" i="6"/>
  <c r="IA67" i="6"/>
  <c r="IM67" i="6"/>
  <c r="S62" i="6"/>
  <c r="AI62" i="6"/>
  <c r="CI62" i="6"/>
  <c r="HK62" i="6"/>
  <c r="HG62" i="6"/>
  <c r="AQ68" i="6"/>
  <c r="BK68" i="6"/>
  <c r="FS68" i="6"/>
  <c r="HC68" i="6"/>
  <c r="HK68" i="6"/>
  <c r="BW63" i="6"/>
  <c r="CQ63" i="6"/>
  <c r="EQ63" i="6"/>
  <c r="GU63" i="6"/>
  <c r="S81" i="6"/>
  <c r="AU81" i="6"/>
  <c r="BO81" i="6"/>
  <c r="FG81" i="6"/>
  <c r="IA81" i="6"/>
  <c r="HW81" i="6"/>
  <c r="CU69" i="6"/>
  <c r="EE69" i="6"/>
  <c r="GY69" i="6"/>
  <c r="IQ69" i="6"/>
  <c r="AA60" i="6"/>
  <c r="K60" i="6"/>
  <c r="DS60" i="6"/>
  <c r="HC60" i="6"/>
  <c r="GY60" i="6"/>
  <c r="K70" i="6"/>
  <c r="S70" i="6"/>
  <c r="BS70" i="6"/>
  <c r="EQ70" i="6"/>
  <c r="HG70" i="6"/>
  <c r="BG77" i="6"/>
  <c r="DC77" i="6"/>
  <c r="FG77" i="6"/>
  <c r="DS77" i="6"/>
  <c r="HW77" i="6"/>
  <c r="O71" i="6"/>
  <c r="BS71" i="6"/>
  <c r="DO71" i="6"/>
  <c r="EI71" i="6"/>
  <c r="GQ71" i="6"/>
  <c r="AE83" i="6"/>
  <c r="BW83" i="6"/>
  <c r="DO83" i="6"/>
  <c r="IM83" i="6"/>
  <c r="HO83" i="6"/>
  <c r="DK78" i="6"/>
  <c r="DW78" i="6"/>
  <c r="FC78" i="6"/>
  <c r="IA78" i="6"/>
  <c r="IU78" i="6"/>
  <c r="CA56" i="6"/>
  <c r="CM56" i="6"/>
  <c r="EI56" i="6"/>
  <c r="FS56" i="6"/>
  <c r="GU56" i="6"/>
  <c r="AA82" i="6"/>
  <c r="AY82" i="6"/>
  <c r="CE82" i="6"/>
  <c r="GE82" i="6"/>
  <c r="IE82" i="6"/>
  <c r="AA74" i="6"/>
  <c r="CE74" i="6"/>
  <c r="GA74" i="6"/>
  <c r="FG74" i="6"/>
  <c r="IY74" i="6"/>
  <c r="S79" i="6"/>
  <c r="CE79" i="6"/>
  <c r="DG79" i="6"/>
  <c r="EM79" i="6"/>
  <c r="GA79" i="6"/>
  <c r="AE64" i="6"/>
  <c r="AA64" i="6"/>
  <c r="BK64" i="6"/>
  <c r="EQ64" i="6"/>
  <c r="FK64" i="6"/>
  <c r="IA64" i="6"/>
  <c r="AU65" i="6"/>
  <c r="EA65" i="6"/>
  <c r="DW65" i="6"/>
  <c r="FO65" i="6"/>
  <c r="GI65" i="6"/>
  <c r="IE65" i="6"/>
  <c r="W76" i="6"/>
  <c r="BC76" i="6"/>
  <c r="GE76" i="6"/>
  <c r="GY76" i="6"/>
  <c r="HC76" i="6"/>
  <c r="BS66" i="6"/>
  <c r="CE66" i="6"/>
  <c r="DC66" i="6"/>
  <c r="GE66" i="6"/>
  <c r="HC66" i="6"/>
  <c r="AI73" i="6"/>
  <c r="CM73" i="6"/>
  <c r="DS73" i="6"/>
  <c r="FO73" i="6"/>
  <c r="FS73" i="6"/>
  <c r="HO73" i="6"/>
  <c r="JC82" i="6"/>
  <c r="JG82" i="6"/>
  <c r="MQ82" i="6"/>
  <c r="MU74" i="6"/>
  <c r="KI74" i="6"/>
  <c r="ME74" i="6"/>
  <c r="LG79" i="6"/>
  <c r="KY79" i="6"/>
  <c r="NS79" i="6"/>
  <c r="KI64" i="6"/>
  <c r="KM64" i="6"/>
  <c r="NO75" i="6"/>
  <c r="MA75" i="6"/>
  <c r="NC75" i="6"/>
  <c r="LG65" i="6"/>
  <c r="KY65" i="6"/>
  <c r="NO65" i="6"/>
  <c r="NW76" i="6"/>
  <c r="LG76" i="6"/>
  <c r="JO66" i="6"/>
  <c r="JC66" i="6"/>
  <c r="MQ66" i="6"/>
  <c r="MM73" i="6"/>
  <c r="MU73" i="6"/>
  <c r="NG73" i="6"/>
  <c r="JW62" i="6"/>
  <c r="NW62" i="6"/>
  <c r="NG68" i="6"/>
  <c r="KA68" i="6"/>
  <c r="MU68" i="6"/>
  <c r="LW63" i="6"/>
  <c r="JS63" i="6"/>
  <c r="LK63" i="6"/>
  <c r="KM61" i="6"/>
  <c r="JS61" i="6"/>
  <c r="MI61" i="6"/>
  <c r="MA78" i="6"/>
  <c r="KM78" i="6"/>
  <c r="JW67" i="6"/>
  <c r="KM67" i="6"/>
  <c r="NS67" i="6"/>
  <c r="JO60" i="6"/>
  <c r="KE60" i="6"/>
  <c r="KE58" i="6"/>
  <c r="JO58" i="6"/>
  <c r="MA58" i="6"/>
  <c r="JC69" i="6"/>
  <c r="LO69" i="6"/>
  <c r="MQ69" i="6"/>
  <c r="KQ70" i="6"/>
  <c r="NK70" i="6"/>
  <c r="MY70" i="6"/>
  <c r="JC71" i="6"/>
  <c r="MQ71" i="6"/>
  <c r="JC59" i="6"/>
  <c r="KI59" i="6"/>
  <c r="LW59" i="6"/>
  <c r="JW83" i="6"/>
  <c r="MM83" i="6"/>
  <c r="MY83" i="6"/>
  <c r="MA77" i="6"/>
  <c r="JC77" i="6"/>
  <c r="KQ56" i="6"/>
  <c r="KA56" i="6"/>
  <c r="MQ56" i="6"/>
  <c r="KI81" i="6"/>
  <c r="JK81" i="6"/>
  <c r="NS81" i="6"/>
  <c r="LO57" i="6"/>
  <c r="JO57" i="6"/>
  <c r="LK64" i="6"/>
  <c r="JC75" i="6"/>
  <c r="NW75" i="6"/>
  <c r="MI75" i="6"/>
  <c r="JO65" i="6"/>
  <c r="NC65" i="6"/>
  <c r="MA76" i="6"/>
  <c r="MQ76" i="6"/>
  <c r="ME76" i="6"/>
  <c r="ME66" i="6"/>
  <c r="KY66" i="6"/>
  <c r="NO66" i="6"/>
  <c r="KM73" i="6"/>
  <c r="JW73" i="6"/>
  <c r="JC62" i="6"/>
  <c r="LS62" i="6"/>
  <c r="KI62" i="6"/>
  <c r="KE68" i="6"/>
  <c r="KM68" i="6"/>
  <c r="NS68" i="6"/>
  <c r="KM63" i="6"/>
  <c r="KQ63" i="6"/>
  <c r="MI63" i="6"/>
  <c r="JC61" i="6"/>
  <c r="KQ61" i="6"/>
  <c r="NG61" i="6"/>
  <c r="LW78" i="6"/>
  <c r="LK78" i="6"/>
  <c r="MY67" i="6"/>
  <c r="MI67" i="6"/>
  <c r="JC60" i="6"/>
  <c r="JW60" i="6"/>
  <c r="LC60" i="6"/>
  <c r="NK58" i="6"/>
  <c r="KM58" i="6"/>
  <c r="MY58" i="6"/>
  <c r="JS69" i="6"/>
  <c r="JG69" i="6"/>
  <c r="NO69" i="6"/>
  <c r="JS70" i="6"/>
  <c r="NO70" i="6"/>
  <c r="NW70" i="6"/>
  <c r="LK71" i="6"/>
  <c r="JS71" i="6"/>
  <c r="KE59" i="6"/>
  <c r="KU59" i="6"/>
  <c r="MU59" i="6"/>
  <c r="JS83" i="6"/>
  <c r="JO83" i="6"/>
  <c r="NW83" i="6"/>
  <c r="JS77" i="6"/>
  <c r="KE77" i="6"/>
  <c r="LK56" i="6"/>
  <c r="KM56" i="6"/>
  <c r="NO56" i="6"/>
  <c r="NC81" i="6"/>
  <c r="KA81" i="6"/>
  <c r="MA81" i="6"/>
  <c r="NK57" i="6"/>
  <c r="JW57" i="6"/>
  <c r="HG66" i="6"/>
  <c r="IE66" i="6"/>
  <c r="W73" i="6"/>
  <c r="O73" i="6"/>
  <c r="FW73" i="6"/>
  <c r="GM73" i="6"/>
  <c r="GE73" i="6"/>
  <c r="IY73" i="6"/>
  <c r="IY57" i="6"/>
  <c r="MI82" i="6"/>
  <c r="LK82" i="6"/>
  <c r="LW82" i="6"/>
  <c r="JC74" i="6"/>
  <c r="MQ74" i="6"/>
  <c r="LK74" i="6"/>
  <c r="KM79" i="6"/>
  <c r="NG79" i="6"/>
  <c r="LG64" i="6"/>
  <c r="LC64" i="6"/>
  <c r="MI64" i="6"/>
  <c r="KY75" i="6"/>
  <c r="JS75" i="6"/>
  <c r="NG75" i="6"/>
  <c r="ME65" i="6"/>
  <c r="JG65" i="6"/>
  <c r="JG76" i="6"/>
  <c r="KU76" i="6"/>
  <c r="NC76" i="6"/>
  <c r="LG66" i="6"/>
  <c r="NC66" i="6"/>
  <c r="LW66" i="6"/>
  <c r="JK73" i="6"/>
  <c r="LW73" i="6"/>
  <c r="LW62" i="6"/>
  <c r="NO62" i="6"/>
  <c r="LG62" i="6"/>
  <c r="KI68" i="6"/>
  <c r="MI68" i="6"/>
  <c r="MA68" i="6"/>
  <c r="MQ63" i="6"/>
  <c r="LC63" i="6"/>
  <c r="NG63" i="6"/>
  <c r="MQ61" i="6"/>
  <c r="LO61" i="6"/>
  <c r="JO78" i="6"/>
  <c r="NS78" i="6"/>
  <c r="MI78" i="6"/>
  <c r="LG67" i="6"/>
  <c r="JK67" i="6"/>
  <c r="KA60" i="6"/>
  <c r="LK60" i="6"/>
  <c r="MA60" i="6"/>
  <c r="JC58" i="6"/>
  <c r="JW58" i="6"/>
  <c r="NW58" i="6"/>
  <c r="NG69" i="6"/>
  <c r="KA69" i="6"/>
  <c r="LW69" i="6"/>
  <c r="JW70" i="6"/>
  <c r="JO70" i="6"/>
  <c r="ME70" i="6"/>
  <c r="LO71" i="6"/>
  <c r="KA71" i="6"/>
  <c r="LO59" i="6"/>
  <c r="MM59" i="6"/>
  <c r="NS59" i="6"/>
  <c r="NK83" i="6"/>
  <c r="MQ83" i="6"/>
  <c r="ME83" i="6"/>
  <c r="JW77" i="6"/>
  <c r="ME77" i="6"/>
  <c r="KE56" i="6"/>
  <c r="ME56" i="6"/>
  <c r="LW56" i="6"/>
  <c r="JC81" i="6"/>
  <c r="KM81" i="6"/>
  <c r="MY81" i="6"/>
  <c r="KQ57" i="6"/>
  <c r="KU57" i="6"/>
  <c r="AE66" i="6"/>
  <c r="BW66" i="6"/>
  <c r="EA66" i="6"/>
  <c r="EY66" i="6"/>
  <c r="IQ66" i="6"/>
  <c r="G73" i="6"/>
  <c r="AA73" i="6"/>
  <c r="BG73" i="6"/>
  <c r="EU73" i="6"/>
  <c r="GQ73" i="6"/>
  <c r="BG57" i="6"/>
  <c r="BS57" i="6"/>
  <c r="EM57" i="6"/>
  <c r="FK57" i="6"/>
  <c r="IM57" i="6"/>
  <c r="LG82" i="6"/>
  <c r="NG82" i="6"/>
  <c r="MU82" i="6"/>
  <c r="KY74" i="6"/>
  <c r="JS74" i="6"/>
  <c r="MI74" i="6"/>
  <c r="JS79" i="6"/>
  <c r="KQ79" i="6"/>
  <c r="JG64" i="6"/>
  <c r="MU64" i="6"/>
  <c r="NG64" i="6"/>
  <c r="LO75" i="6"/>
  <c r="JW75" i="6"/>
  <c r="MM75" i="6"/>
  <c r="JW65" i="6"/>
  <c r="KM65" i="6"/>
  <c r="MU76" i="6"/>
  <c r="JS76" i="6"/>
  <c r="LK76" i="6"/>
  <c r="JK66" i="6"/>
  <c r="JG66" i="6"/>
  <c r="MU66" i="6"/>
  <c r="KA73" i="6"/>
  <c r="NS73" i="6"/>
  <c r="KM62" i="6"/>
  <c r="MY62" i="6"/>
  <c r="ME62" i="6"/>
  <c r="LC68" i="6"/>
  <c r="JK68" i="6"/>
  <c r="MY68" i="6"/>
  <c r="JK63" i="6"/>
  <c r="MU63" i="6"/>
  <c r="LO63" i="6"/>
  <c r="JG61" i="6"/>
  <c r="MU61" i="6"/>
  <c r="JS78" i="6"/>
  <c r="JW78" i="6"/>
  <c r="NG78" i="6"/>
  <c r="MA67" i="6"/>
  <c r="KQ67" i="6"/>
  <c r="KY60" i="6"/>
  <c r="LS60" i="6"/>
  <c r="MY60" i="6"/>
  <c r="KQ58" i="6"/>
  <c r="LC58" i="6"/>
  <c r="ME58" i="6"/>
  <c r="LK69" i="6"/>
  <c r="KM69" i="6"/>
  <c r="MU69" i="6"/>
  <c r="LC70" i="6"/>
  <c r="KI70" i="6"/>
  <c r="NC70" i="6"/>
  <c r="MM71" i="6"/>
  <c r="KY71" i="6"/>
  <c r="NK59" i="6"/>
  <c r="JO59" i="6"/>
  <c r="MA59" i="6"/>
  <c r="KI83" i="6"/>
  <c r="LG83" i="6"/>
  <c r="NC83" i="6"/>
  <c r="KI77" i="6"/>
  <c r="KM77" i="6"/>
  <c r="MI56" i="6"/>
  <c r="JG56" i="6"/>
  <c r="MU56" i="6"/>
  <c r="KE81" i="6"/>
  <c r="LO81" i="6"/>
  <c r="NW81" i="6"/>
  <c r="ME57" i="6"/>
  <c r="LS57" i="6"/>
  <c r="KM82" i="6"/>
  <c r="MY82" i="6"/>
  <c r="JG74" i="6"/>
  <c r="NS74" i="6"/>
  <c r="KU79" i="6"/>
  <c r="MY79" i="6"/>
  <c r="NK79" i="6"/>
  <c r="JK64" i="6"/>
  <c r="KE64" i="6"/>
  <c r="LS64" i="6"/>
  <c r="JK75" i="6"/>
  <c r="KQ75" i="6"/>
  <c r="LW65" i="6"/>
  <c r="MU65" i="6"/>
  <c r="NG65" i="6"/>
  <c r="JO76" i="6"/>
  <c r="NS76" i="6"/>
  <c r="LO76" i="6"/>
  <c r="LC66" i="6"/>
  <c r="MI66" i="6"/>
  <c r="NO73" i="6"/>
  <c r="JO73" i="6"/>
  <c r="MA73" i="6"/>
  <c r="JK62" i="6"/>
  <c r="KQ62" i="6"/>
  <c r="NG62" i="6"/>
  <c r="LK68" i="6"/>
  <c r="JW68" i="6"/>
  <c r="JG63" i="6"/>
  <c r="NW63" i="6"/>
  <c r="KA61" i="6"/>
  <c r="KI61" i="6"/>
  <c r="MA61" i="6"/>
  <c r="KU78" i="6"/>
  <c r="LC78" i="6"/>
  <c r="NK78" i="6"/>
  <c r="JS67" i="6"/>
  <c r="LK67" i="6"/>
  <c r="NK67" i="6"/>
  <c r="MQ60" i="6"/>
  <c r="JS60" i="6"/>
  <c r="NC60" i="6"/>
  <c r="NG58" i="6"/>
  <c r="NO58" i="6"/>
  <c r="ME69" i="6"/>
  <c r="LG69" i="6"/>
  <c r="MY69" i="6"/>
  <c r="JG70" i="6"/>
  <c r="KA70" i="6"/>
  <c r="JW71" i="6"/>
  <c r="JK71" i="6"/>
  <c r="NS71" i="6"/>
  <c r="JG59" i="6"/>
  <c r="LK59" i="6"/>
  <c r="ME59" i="6"/>
  <c r="JG83" i="6"/>
  <c r="KA83" i="6"/>
  <c r="JO77" i="6"/>
  <c r="KU77" i="6"/>
  <c r="NG77" i="6"/>
  <c r="JS56" i="6"/>
  <c r="JK56" i="6"/>
  <c r="MY56" i="6"/>
  <c r="LC81" i="6"/>
  <c r="KU81" i="6"/>
  <c r="JC57" i="6"/>
  <c r="JG57" i="6"/>
  <c r="LW57" i="6"/>
  <c r="K73" i="6"/>
  <c r="CI73" i="6"/>
  <c r="EE73" i="6"/>
  <c r="HS73" i="6"/>
  <c r="HK73" i="6"/>
  <c r="O57" i="6"/>
  <c r="AI57" i="6"/>
  <c r="BC57" i="6"/>
  <c r="EU57" i="6"/>
  <c r="GY57" i="6"/>
  <c r="IU57" i="6"/>
  <c r="JW82" i="6"/>
  <c r="LO82" i="6"/>
  <c r="NW82" i="6"/>
  <c r="KM74" i="6"/>
  <c r="KE74" i="6"/>
  <c r="NC79" i="6"/>
  <c r="JC79" i="6"/>
  <c r="LS79" i="6"/>
  <c r="LW64" i="6"/>
  <c r="MA64" i="6"/>
  <c r="MQ64" i="6"/>
  <c r="KE75" i="6"/>
  <c r="LC75" i="6"/>
  <c r="JS65" i="6"/>
  <c r="LC65" i="6"/>
  <c r="LO65" i="6"/>
  <c r="KY76" i="6"/>
  <c r="KQ76" i="6"/>
  <c r="MM76" i="6"/>
  <c r="KE66" i="6"/>
  <c r="KQ66" i="6"/>
  <c r="LS73" i="6"/>
  <c r="KI73" i="6"/>
  <c r="MY73" i="6"/>
  <c r="JG62" i="6"/>
  <c r="LC62" i="6"/>
  <c r="MM62" i="6"/>
  <c r="JC68" i="6"/>
  <c r="KU68" i="6"/>
  <c r="KY63" i="6"/>
  <c r="JC63" i="6"/>
  <c r="LG61" i="6"/>
  <c r="KU61" i="6"/>
  <c r="MY61" i="6"/>
  <c r="NC78" i="6"/>
  <c r="MY78" i="6"/>
  <c r="LS78" i="6"/>
  <c r="KI67" i="6"/>
  <c r="JC67" i="6"/>
  <c r="LS67" i="6"/>
  <c r="JG60" i="6"/>
  <c r="LG60" i="6"/>
  <c r="MI60" i="6"/>
  <c r="MQ58" i="6"/>
  <c r="KA58" i="6"/>
  <c r="KQ69" i="6"/>
  <c r="NK69" i="6"/>
  <c r="NW69" i="6"/>
  <c r="KM70" i="6"/>
  <c r="KY70" i="6"/>
  <c r="LC71" i="6"/>
  <c r="LG71" i="6"/>
  <c r="MA71" i="6"/>
  <c r="KM59" i="6"/>
  <c r="LS59" i="6"/>
  <c r="NC59" i="6"/>
  <c r="LK83" i="6"/>
  <c r="KY83" i="6"/>
  <c r="KY77" i="6"/>
  <c r="KQ77" i="6"/>
  <c r="MM77" i="6"/>
  <c r="NC56" i="6"/>
  <c r="KI56" i="6"/>
  <c r="NW56" i="6"/>
  <c r="NK81" i="6"/>
  <c r="LS81" i="6"/>
  <c r="KE57" i="6"/>
  <c r="LG57" i="6"/>
  <c r="MU57" i="6"/>
  <c r="CA66" i="6"/>
  <c r="EE66" i="6"/>
  <c r="HO66" i="6"/>
  <c r="IM66" i="6"/>
  <c r="AE73" i="6"/>
  <c r="DK73" i="6"/>
  <c r="EY73" i="6"/>
  <c r="DO73" i="6"/>
  <c r="IQ73" i="6"/>
  <c r="HO57" i="6"/>
  <c r="GQ57" i="6"/>
  <c r="NK82" i="6"/>
  <c r="MM82" i="6"/>
  <c r="NK74" i="6"/>
  <c r="LC74" i="6"/>
  <c r="KA79" i="6"/>
  <c r="KE79" i="6"/>
  <c r="MQ79" i="6"/>
  <c r="KU64" i="6"/>
  <c r="NW64" i="6"/>
  <c r="NO64" i="6"/>
  <c r="KA75" i="6"/>
  <c r="MY75" i="6"/>
  <c r="KI65" i="6"/>
  <c r="KE65" i="6"/>
  <c r="MM65" i="6"/>
  <c r="NO76" i="6"/>
  <c r="LC76" i="6"/>
  <c r="NK76" i="6"/>
  <c r="LK66" i="6"/>
  <c r="LO66" i="6"/>
  <c r="KQ73" i="6"/>
  <c r="KU73" i="6"/>
  <c r="NW73" i="6"/>
  <c r="NS62" i="6"/>
  <c r="LO62" i="6"/>
  <c r="NK62" i="6"/>
  <c r="KY68" i="6"/>
  <c r="LS68" i="6"/>
  <c r="KU63" i="6"/>
  <c r="KI63" i="6"/>
  <c r="JK61" i="6"/>
  <c r="JO61" i="6"/>
  <c r="NW61" i="6"/>
  <c r="JK78" i="6"/>
  <c r="JC78" i="6"/>
  <c r="MQ78" i="6"/>
  <c r="NG67" i="6"/>
  <c r="KY67" i="6"/>
  <c r="MQ67" i="6"/>
  <c r="JK60" i="6"/>
  <c r="NS60" i="6"/>
  <c r="NG60" i="6"/>
  <c r="JK58" i="6"/>
  <c r="KY58" i="6"/>
  <c r="KI69" i="6"/>
  <c r="JO69" i="6"/>
  <c r="NG70" i="6"/>
  <c r="MI70" i="6"/>
  <c r="LW70" i="6"/>
  <c r="NO71" i="6"/>
  <c r="NK71" i="6"/>
  <c r="MY71" i="6"/>
  <c r="MQ59" i="6"/>
  <c r="NO59" i="6"/>
  <c r="MI83" i="6"/>
  <c r="NG83" i="6"/>
  <c r="LW83" i="6"/>
  <c r="LO77" i="6"/>
  <c r="LC77" i="6"/>
  <c r="NK77" i="6"/>
  <c r="LO56" i="6"/>
  <c r="MM56" i="6"/>
  <c r="JO81" i="6"/>
  <c r="JG81" i="6"/>
  <c r="MQ81" i="6"/>
  <c r="MI57" i="6"/>
  <c r="NG57" i="6"/>
  <c r="NS57" i="6"/>
  <c r="ME82" i="6"/>
  <c r="JO82" i="6"/>
  <c r="JK74" i="6"/>
  <c r="KA74" i="6"/>
  <c r="MA74" i="6"/>
  <c r="JW79" i="6"/>
  <c r="ME79" i="6"/>
  <c r="NO79" i="6"/>
  <c r="JO64" i="6"/>
  <c r="JC64" i="6"/>
  <c r="JG75" i="6"/>
  <c r="JO75" i="6"/>
  <c r="KI75" i="6"/>
  <c r="NS65" i="6"/>
  <c r="MA65" i="6"/>
  <c r="NK65" i="6"/>
  <c r="JK76" i="6"/>
  <c r="MY76" i="6"/>
  <c r="JS66" i="6"/>
  <c r="MA66" i="6"/>
  <c r="MM66" i="6"/>
  <c r="JC73" i="6"/>
  <c r="MQ73" i="6"/>
  <c r="ME73" i="6"/>
  <c r="KY62" i="6"/>
  <c r="MU62" i="6"/>
  <c r="JS68" i="6"/>
  <c r="LO68" i="6"/>
  <c r="MQ68" i="6"/>
  <c r="LS63" i="6"/>
  <c r="LG63" i="6"/>
  <c r="NS61" i="6"/>
  <c r="JW61" i="6"/>
  <c r="ME61" i="6"/>
  <c r="KA78" i="6"/>
  <c r="KE78" i="6"/>
  <c r="NO78" i="6"/>
  <c r="KU67" i="6"/>
  <c r="NC67" i="6"/>
  <c r="NO67" i="6"/>
  <c r="KI60" i="6"/>
  <c r="KQ60" i="6"/>
  <c r="MI58" i="6"/>
  <c r="KI58" i="6"/>
  <c r="LW58" i="6"/>
  <c r="LC69" i="6"/>
  <c r="JW69" i="6"/>
  <c r="LK70" i="6"/>
  <c r="JK70" i="6"/>
  <c r="MU70" i="6"/>
  <c r="LS71" i="6"/>
  <c r="JO71" i="6"/>
  <c r="NW71" i="6"/>
  <c r="LG59" i="6"/>
  <c r="JS59" i="6"/>
  <c r="KU83" i="6"/>
  <c r="JK83" i="6"/>
  <c r="MU83" i="6"/>
  <c r="JK77" i="6"/>
  <c r="MY77" i="6"/>
  <c r="LS77" i="6"/>
  <c r="KY56" i="6"/>
  <c r="JW56" i="6"/>
  <c r="LG81" i="6"/>
  <c r="KY81" i="6"/>
  <c r="NO81" i="6"/>
  <c r="LK57" i="6"/>
  <c r="JK57" i="6"/>
  <c r="MA57" i="6"/>
  <c r="KE82" i="6"/>
  <c r="KU82" i="6"/>
  <c r="LS74" i="6"/>
  <c r="LG74" i="6"/>
  <c r="MY74" i="6"/>
  <c r="NW79" i="6"/>
  <c r="JG79" i="6"/>
  <c r="LW79" i="6"/>
  <c r="JS64" i="6"/>
  <c r="KY64" i="6"/>
  <c r="MU75" i="6"/>
  <c r="KU75" i="6"/>
  <c r="LG75" i="6"/>
  <c r="MY65" i="6"/>
  <c r="NW65" i="6"/>
  <c r="LS65" i="6"/>
  <c r="KA76" i="6"/>
  <c r="JC76" i="6"/>
  <c r="KI66" i="6"/>
  <c r="NW66" i="6"/>
  <c r="NK66" i="6"/>
  <c r="LK73" i="6"/>
  <c r="JS73" i="6"/>
  <c r="NC73" i="6"/>
  <c r="KU62" i="6"/>
  <c r="KE62" i="6"/>
  <c r="JO68" i="6"/>
  <c r="NC68" i="6"/>
  <c r="NO68" i="6"/>
  <c r="KA63" i="6"/>
  <c r="NO63" i="6"/>
  <c r="ME63" i="6"/>
  <c r="LW61" i="6"/>
  <c r="LS61" i="6"/>
  <c r="NC61" i="6"/>
  <c r="NW78" i="6"/>
  <c r="ME78" i="6"/>
  <c r="JO67" i="6"/>
  <c r="JG67" i="6"/>
  <c r="LW67" i="6"/>
  <c r="KU60" i="6"/>
  <c r="LO60" i="6"/>
  <c r="JS58" i="6"/>
  <c r="KU58" i="6"/>
  <c r="MU58" i="6"/>
  <c r="NC69" i="6"/>
  <c r="KU69" i="6"/>
  <c r="MM70" i="6"/>
  <c r="LS70" i="6"/>
  <c r="NS70" i="6"/>
  <c r="KE71" i="6"/>
  <c r="KI71" i="6"/>
  <c r="ME71" i="6"/>
  <c r="NG59" i="6"/>
  <c r="KA59" i="6"/>
  <c r="JC83" i="6"/>
  <c r="KM83" i="6"/>
  <c r="NS83" i="6"/>
  <c r="KA77" i="6"/>
  <c r="LG77" i="6"/>
  <c r="MQ77" i="6"/>
  <c r="NK56" i="6"/>
  <c r="KU56" i="6"/>
  <c r="MI81" i="6"/>
  <c r="LK81" i="6"/>
  <c r="LW81" i="6"/>
  <c r="NC57" i="6"/>
  <c r="KI57" i="6"/>
  <c r="MY57" i="6"/>
  <c r="KQ82" i="6"/>
  <c r="LS82" i="6"/>
  <c r="KQ74" i="6"/>
  <c r="JO74" i="6"/>
  <c r="NW74" i="6"/>
  <c r="JK79" i="6"/>
  <c r="MI79" i="6"/>
  <c r="MU79" i="6"/>
  <c r="JW64" i="6"/>
  <c r="NC64" i="6"/>
  <c r="LS75" i="6"/>
  <c r="MQ75" i="6"/>
  <c r="ME75" i="6"/>
  <c r="KU65" i="6"/>
  <c r="JC65" i="6"/>
  <c r="MQ65" i="6"/>
  <c r="KE76" i="6"/>
  <c r="KI76" i="6"/>
  <c r="KU66" i="6"/>
  <c r="NG66" i="6"/>
  <c r="LS66" i="6"/>
  <c r="LO73" i="6"/>
  <c r="KY73" i="6"/>
  <c r="MI73" i="6"/>
  <c r="JO62" i="6"/>
  <c r="MA62" i="6"/>
  <c r="ME68" i="6"/>
  <c r="JG68" i="6"/>
  <c r="LW68" i="6"/>
  <c r="NS63" i="6"/>
  <c r="JW63" i="6"/>
  <c r="NC63" i="6"/>
  <c r="KY61" i="6"/>
  <c r="NO61" i="6"/>
  <c r="LK61" i="6"/>
  <c r="LG78" i="6"/>
  <c r="JG78" i="6"/>
  <c r="ME67" i="6"/>
  <c r="KA67" i="6"/>
  <c r="MU67" i="6"/>
  <c r="MM60" i="6"/>
  <c r="MU60" i="6"/>
  <c r="LO58" i="6"/>
  <c r="MM58" i="6"/>
  <c r="NS58" i="6"/>
  <c r="KY69" i="6"/>
  <c r="LS69" i="6"/>
  <c r="KE70" i="6"/>
  <c r="LG70" i="6"/>
  <c r="MA70" i="6"/>
  <c r="NG71" i="6"/>
  <c r="KU71" i="6"/>
  <c r="NC71" i="6"/>
  <c r="JK59" i="6"/>
  <c r="KY59" i="6"/>
  <c r="LC83" i="6"/>
  <c r="LO83" i="6"/>
  <c r="MA83" i="6"/>
  <c r="NW77" i="6"/>
  <c r="NC77" i="6"/>
  <c r="NO77" i="6"/>
  <c r="JC56" i="6"/>
  <c r="LS56" i="6"/>
  <c r="JS81" i="6"/>
  <c r="NG81" i="6"/>
  <c r="MU81" i="6"/>
  <c r="JS57" i="6"/>
  <c r="MM57" i="6"/>
  <c r="NW57" i="6"/>
  <c r="NV50" i="6"/>
  <c r="MT50" i="6"/>
  <c r="LR50" i="6"/>
  <c r="LF50" i="6"/>
  <c r="JV50" i="6"/>
  <c r="KD50" i="6"/>
  <c r="NF50" i="6"/>
  <c r="MD50" i="6"/>
  <c r="JJ50" i="6"/>
  <c r="NR50" i="6"/>
  <c r="MP50" i="6"/>
  <c r="ML50" i="6"/>
  <c r="MH50" i="6"/>
  <c r="NJ50" i="6"/>
  <c r="KL50" i="6"/>
  <c r="KP50" i="6"/>
  <c r="KH50" i="6"/>
  <c r="KX50" i="6"/>
  <c r="LB50" i="6"/>
  <c r="NN50" i="6"/>
  <c r="KT50" i="6"/>
  <c r="LN50" i="6"/>
  <c r="LJ50" i="6"/>
  <c r="NB50" i="6"/>
  <c r="MX50" i="6"/>
  <c r="JF50" i="6"/>
  <c r="JB50" i="6"/>
  <c r="JN50" i="6"/>
  <c r="LV50" i="6"/>
  <c r="JR50" i="6"/>
  <c r="JZ50" i="6"/>
  <c r="LZ50" i="6"/>
  <c r="NF49" i="6"/>
  <c r="MD49" i="6"/>
  <c r="JJ49" i="6"/>
  <c r="NR49" i="6"/>
  <c r="KD49" i="6"/>
  <c r="LB49" i="6"/>
  <c r="KP49" i="6"/>
  <c r="MP49" i="6"/>
  <c r="LN49" i="6"/>
  <c r="NB49" i="6"/>
  <c r="NJ49" i="6"/>
  <c r="KL49" i="6"/>
  <c r="JV49" i="6"/>
  <c r="NN49" i="6"/>
  <c r="KH49" i="6"/>
  <c r="KX49" i="6"/>
  <c r="KT49" i="6"/>
  <c r="LJ49" i="6"/>
  <c r="MX49" i="6"/>
  <c r="MT49" i="6"/>
  <c r="LV49" i="6"/>
  <c r="LF49" i="6"/>
  <c r="JF49" i="6"/>
  <c r="JB49" i="6"/>
  <c r="LR49" i="6"/>
  <c r="JZ49" i="6"/>
  <c r="NV49" i="6"/>
  <c r="LZ49" i="6"/>
  <c r="JR49" i="6"/>
  <c r="JN49" i="6"/>
  <c r="ML49" i="6"/>
  <c r="MH49" i="6"/>
  <c r="AY72" i="6"/>
  <c r="K72" i="6"/>
  <c r="FO72" i="6"/>
  <c r="EU72" i="6"/>
  <c r="GM72" i="6"/>
  <c r="NS72" i="6"/>
  <c r="KI72" i="6"/>
  <c r="KA72" i="6"/>
  <c r="PU2" i="6"/>
  <c r="PU5" i="6" s="1" a="1"/>
  <c r="PU5" i="6" s="1"/>
  <c r="LN48" i="6"/>
  <c r="KP48" i="6"/>
  <c r="JF48" i="6"/>
  <c r="NR48" i="6"/>
  <c r="KD48" i="6"/>
  <c r="MP48" i="6"/>
  <c r="LB48" i="6"/>
  <c r="NB48" i="6"/>
  <c r="LZ48" i="6"/>
  <c r="JR48" i="6"/>
  <c r="NN48" i="6"/>
  <c r="KH48" i="6"/>
  <c r="KX48" i="6"/>
  <c r="KT48" i="6"/>
  <c r="LJ48" i="6"/>
  <c r="MX48" i="6"/>
  <c r="MT48" i="6"/>
  <c r="LV48" i="6"/>
  <c r="LF48" i="6"/>
  <c r="JB48" i="6"/>
  <c r="NV48" i="6"/>
  <c r="JN48" i="6"/>
  <c r="JZ48" i="6"/>
  <c r="NF48" i="6"/>
  <c r="MD48" i="6"/>
  <c r="JV48" i="6"/>
  <c r="LR48" i="6"/>
  <c r="ML48" i="6"/>
  <c r="MH48" i="6"/>
  <c r="JJ48" i="6"/>
  <c r="NJ48" i="6"/>
  <c r="KL48" i="6"/>
  <c r="NR47" i="6"/>
  <c r="KD47" i="6"/>
  <c r="NB47" i="6"/>
  <c r="JR47" i="6"/>
  <c r="MP47" i="6"/>
  <c r="LN47" i="6"/>
  <c r="LB47" i="6"/>
  <c r="KP47" i="6"/>
  <c r="LZ47" i="6"/>
  <c r="JF47" i="6"/>
  <c r="NN47" i="6"/>
  <c r="ML47" i="6"/>
  <c r="KX47" i="6"/>
  <c r="KT47" i="6"/>
  <c r="LJ47" i="6"/>
  <c r="MX47" i="6"/>
  <c r="MT47" i="6"/>
  <c r="LV47" i="6"/>
  <c r="LF47" i="6"/>
  <c r="NV47" i="6"/>
  <c r="LR47" i="6"/>
  <c r="JN47" i="6"/>
  <c r="NF47" i="6"/>
  <c r="JB47" i="6"/>
  <c r="JZ47" i="6"/>
  <c r="JJ47" i="6"/>
  <c r="NJ47" i="6"/>
  <c r="MD47" i="6"/>
  <c r="KL47" i="6"/>
  <c r="JV47" i="6"/>
  <c r="KH47" i="6"/>
  <c r="MH47" i="6"/>
  <c r="EA72" i="6"/>
  <c r="AU72" i="6"/>
  <c r="EQ72" i="6"/>
  <c r="FG72" i="6"/>
  <c r="GY72" i="6"/>
  <c r="JC72" i="6"/>
  <c r="KU72" i="6"/>
  <c r="JG72" i="6"/>
  <c r="KT51" i="6"/>
  <c r="KH51" i="6"/>
  <c r="JJ51" i="6"/>
  <c r="NV51" i="6"/>
  <c r="MT51" i="6"/>
  <c r="LR51" i="6"/>
  <c r="LF51" i="6"/>
  <c r="JV51" i="6"/>
  <c r="NF51" i="6"/>
  <c r="MD51" i="6"/>
  <c r="NR51" i="6"/>
  <c r="KD51" i="6"/>
  <c r="JZ51" i="6"/>
  <c r="ML51" i="6"/>
  <c r="MH51" i="6"/>
  <c r="KL51" i="6"/>
  <c r="KP51" i="6"/>
  <c r="NJ51" i="6"/>
  <c r="KX51" i="6"/>
  <c r="NN51" i="6"/>
  <c r="MP51" i="6"/>
  <c r="LB51" i="6"/>
  <c r="LN51" i="6"/>
  <c r="LJ51" i="6"/>
  <c r="JB51" i="6"/>
  <c r="JR51" i="6"/>
  <c r="NB51" i="6"/>
  <c r="MX51" i="6"/>
  <c r="JF51" i="6"/>
  <c r="LZ51" i="6"/>
  <c r="JN51" i="6"/>
  <c r="LV51" i="6"/>
  <c r="MP46" i="6"/>
  <c r="LN46" i="6"/>
  <c r="LB46" i="6"/>
  <c r="KP46" i="6"/>
  <c r="ML46" i="6"/>
  <c r="KL46" i="6"/>
  <c r="JZ46" i="6"/>
  <c r="NB46" i="6"/>
  <c r="LZ46" i="6"/>
  <c r="JR46" i="6"/>
  <c r="JF46" i="6"/>
  <c r="NN46" i="6"/>
  <c r="KX46" i="6"/>
  <c r="KT46" i="6"/>
  <c r="LJ46" i="6"/>
  <c r="JB46" i="6"/>
  <c r="MX46" i="6"/>
  <c r="MT46" i="6"/>
  <c r="NR46" i="6"/>
  <c r="LV46" i="6"/>
  <c r="LF46" i="6"/>
  <c r="NV46" i="6"/>
  <c r="LR46" i="6"/>
  <c r="JN46" i="6"/>
  <c r="JJ46" i="6"/>
  <c r="JV46" i="6"/>
  <c r="MH46" i="6"/>
  <c r="KH46" i="6"/>
  <c r="KD46" i="6"/>
  <c r="NJ46" i="6"/>
  <c r="NF46" i="6"/>
  <c r="MD46" i="6"/>
  <c r="ML30" i="6"/>
  <c r="LJ30" i="6"/>
  <c r="KX30" i="6"/>
  <c r="KL30" i="6"/>
  <c r="MH30" i="6"/>
  <c r="KT30" i="6"/>
  <c r="JV30" i="6"/>
  <c r="MX30" i="6"/>
  <c r="LV30" i="6"/>
  <c r="JN30" i="6"/>
  <c r="JB30" i="6"/>
  <c r="NJ30" i="6"/>
  <c r="KH30" i="6"/>
  <c r="NV30" i="6"/>
  <c r="MT30" i="6"/>
  <c r="LF30" i="6"/>
  <c r="LB30" i="6"/>
  <c r="NR30" i="6"/>
  <c r="LR30" i="6"/>
  <c r="LN30" i="6"/>
  <c r="JR30" i="6"/>
  <c r="NB30" i="6"/>
  <c r="LZ30" i="6"/>
  <c r="NF30" i="6"/>
  <c r="MD30" i="6"/>
  <c r="JF30" i="6"/>
  <c r="KD30" i="6"/>
  <c r="JZ30" i="6"/>
  <c r="KP30" i="6"/>
  <c r="NN30" i="6"/>
  <c r="MP30" i="6"/>
  <c r="JJ30" i="6"/>
  <c r="NJ52" i="6"/>
  <c r="MH52" i="6"/>
  <c r="MT52" i="6"/>
  <c r="LR52" i="6"/>
  <c r="JV52" i="6"/>
  <c r="NF52" i="6"/>
  <c r="MD52" i="6"/>
  <c r="KT52" i="6"/>
  <c r="KH52" i="6"/>
  <c r="NV52" i="6"/>
  <c r="LF52" i="6"/>
  <c r="JJ52" i="6"/>
  <c r="JR52" i="6"/>
  <c r="JN52" i="6"/>
  <c r="KD52" i="6"/>
  <c r="JZ52" i="6"/>
  <c r="ML52" i="6"/>
  <c r="KL52" i="6"/>
  <c r="NN52" i="6"/>
  <c r="MP52" i="6"/>
  <c r="KP52" i="6"/>
  <c r="NR52" i="6"/>
  <c r="KX52" i="6"/>
  <c r="LB52" i="6"/>
  <c r="LV52" i="6"/>
  <c r="LZ52" i="6"/>
  <c r="LN52" i="6"/>
  <c r="LJ52" i="6"/>
  <c r="JF52" i="6"/>
  <c r="JB52" i="6"/>
  <c r="NB52" i="6"/>
  <c r="MX52" i="6"/>
  <c r="LJ41" i="6"/>
  <c r="KL41" i="6"/>
  <c r="MX41" i="6"/>
  <c r="JB41" i="6"/>
  <c r="NN41" i="6"/>
  <c r="JZ41" i="6"/>
  <c r="ML41" i="6"/>
  <c r="KX41" i="6"/>
  <c r="LV41" i="6"/>
  <c r="JN41" i="6"/>
  <c r="MP41" i="6"/>
  <c r="LF41" i="6"/>
  <c r="LB41" i="6"/>
  <c r="MT41" i="6"/>
  <c r="NV41" i="6"/>
  <c r="NR41" i="6"/>
  <c r="LR41" i="6"/>
  <c r="LN41" i="6"/>
  <c r="NB41" i="6"/>
  <c r="JV41" i="6"/>
  <c r="JJ41" i="6"/>
  <c r="JF41" i="6"/>
  <c r="MH41" i="6"/>
  <c r="LZ41" i="6"/>
  <c r="JR41" i="6"/>
  <c r="NJ41" i="6"/>
  <c r="NF41" i="6"/>
  <c r="MD41" i="6"/>
  <c r="KH41" i="6"/>
  <c r="KT41" i="6"/>
  <c r="KP41" i="6"/>
  <c r="KD41" i="6"/>
  <c r="MX53" i="6"/>
  <c r="JN53" i="6"/>
  <c r="JB53" i="6"/>
  <c r="NV53" i="6"/>
  <c r="NJ53" i="6"/>
  <c r="MH53" i="6"/>
  <c r="KT53" i="6"/>
  <c r="KH53" i="6"/>
  <c r="MT53" i="6"/>
  <c r="LR53" i="6"/>
  <c r="LF53" i="6"/>
  <c r="JV53" i="6"/>
  <c r="NF53" i="6"/>
  <c r="MD53" i="6"/>
  <c r="LZ53" i="6"/>
  <c r="JR53" i="6"/>
  <c r="KD53" i="6"/>
  <c r="JZ53" i="6"/>
  <c r="KP53" i="6"/>
  <c r="ML53" i="6"/>
  <c r="NN53" i="6"/>
  <c r="MP53" i="6"/>
  <c r="NR53" i="6"/>
  <c r="KX53" i="6"/>
  <c r="LB53" i="6"/>
  <c r="NB53" i="6"/>
  <c r="LV53" i="6"/>
  <c r="JJ53" i="6"/>
  <c r="JF53" i="6"/>
  <c r="KL53" i="6"/>
  <c r="LN53" i="6"/>
  <c r="LJ53" i="6"/>
  <c r="NN40" i="6"/>
  <c r="JZ40" i="6"/>
  <c r="MX40" i="6"/>
  <c r="LV40" i="6"/>
  <c r="ML40" i="6"/>
  <c r="LJ40" i="6"/>
  <c r="KX40" i="6"/>
  <c r="KL40" i="6"/>
  <c r="JN40" i="6"/>
  <c r="JB40" i="6"/>
  <c r="NJ40" i="6"/>
  <c r="MP40" i="6"/>
  <c r="MT40" i="6"/>
  <c r="LF40" i="6"/>
  <c r="LB40" i="6"/>
  <c r="JV40" i="6"/>
  <c r="NV40" i="6"/>
  <c r="NR40" i="6"/>
  <c r="LR40" i="6"/>
  <c r="LN40" i="6"/>
  <c r="NB40" i="6"/>
  <c r="MH40" i="6"/>
  <c r="LZ40" i="6"/>
  <c r="JR40" i="6"/>
  <c r="JF40" i="6"/>
  <c r="NF40" i="6"/>
  <c r="MD40" i="6"/>
  <c r="KH40" i="6"/>
  <c r="KT40" i="6"/>
  <c r="KD40" i="6"/>
  <c r="KP40" i="6"/>
  <c r="JJ40" i="6"/>
  <c r="MH42" i="6"/>
  <c r="KL42" i="6"/>
  <c r="ML42" i="6"/>
  <c r="KP42" i="6"/>
  <c r="KT42" i="6"/>
  <c r="JF42" i="6"/>
  <c r="LF42" i="6"/>
  <c r="JJ42" i="6"/>
  <c r="MP42" i="6"/>
  <c r="MT42" i="6"/>
  <c r="KX42" i="6"/>
  <c r="JB42" i="6"/>
  <c r="MX42" i="6"/>
  <c r="LB42" i="6"/>
  <c r="NB42" i="6"/>
  <c r="NF42" i="6"/>
  <c r="LJ42" i="6"/>
  <c r="JN42" i="6"/>
  <c r="JV42" i="6"/>
  <c r="KH42" i="6"/>
  <c r="NJ42" i="6"/>
  <c r="LN42" i="6"/>
  <c r="JR42" i="6"/>
  <c r="NN42" i="6"/>
  <c r="LR42" i="6"/>
  <c r="NR42" i="6"/>
  <c r="LV42" i="6"/>
  <c r="JZ42" i="6"/>
  <c r="NV42" i="6"/>
  <c r="LZ42" i="6"/>
  <c r="KD42" i="6"/>
  <c r="MD42" i="6"/>
  <c r="NV44" i="6"/>
  <c r="LZ44" i="6"/>
  <c r="KD44" i="6"/>
  <c r="KX44" i="6"/>
  <c r="MD44" i="6"/>
  <c r="KH44" i="6"/>
  <c r="KL44" i="6"/>
  <c r="JB44" i="6"/>
  <c r="MH44" i="6"/>
  <c r="ML44" i="6"/>
  <c r="KP44" i="6"/>
  <c r="MP44" i="6"/>
  <c r="KT44" i="6"/>
  <c r="MT44" i="6"/>
  <c r="MX44" i="6"/>
  <c r="LB44" i="6"/>
  <c r="JF44" i="6"/>
  <c r="NB44" i="6"/>
  <c r="LF44" i="6"/>
  <c r="JJ44" i="6"/>
  <c r="JN44" i="6"/>
  <c r="JZ44" i="6"/>
  <c r="NF44" i="6"/>
  <c r="LJ44" i="6"/>
  <c r="NJ44" i="6"/>
  <c r="LN44" i="6"/>
  <c r="JR44" i="6"/>
  <c r="NN44" i="6"/>
  <c r="LR44" i="6"/>
  <c r="JV44" i="6"/>
  <c r="NR44" i="6"/>
  <c r="LV44" i="6"/>
  <c r="NB37" i="6"/>
  <c r="LF37" i="6"/>
  <c r="JJ37" i="6"/>
  <c r="NV37" i="6"/>
  <c r="LZ37" i="6"/>
  <c r="KD37" i="6"/>
  <c r="MT37" i="6"/>
  <c r="KX37" i="6"/>
  <c r="JB37" i="6"/>
  <c r="NN37" i="6"/>
  <c r="LR37" i="6"/>
  <c r="JV37" i="6"/>
  <c r="MD37" i="6"/>
  <c r="LB37" i="6"/>
  <c r="ML37" i="6"/>
  <c r="KP37" i="6"/>
  <c r="NF37" i="6"/>
  <c r="LJ37" i="6"/>
  <c r="JN37" i="6"/>
  <c r="KH37" i="6"/>
  <c r="MX37" i="6"/>
  <c r="JF37" i="6"/>
  <c r="NR37" i="6"/>
  <c r="LV37" i="6"/>
  <c r="JZ37" i="6"/>
  <c r="MP37" i="6"/>
  <c r="KT37" i="6"/>
  <c r="NJ37" i="6"/>
  <c r="LN37" i="6"/>
  <c r="JR37" i="6"/>
  <c r="MH37" i="6"/>
  <c r="KL37" i="6"/>
  <c r="MT35" i="6"/>
  <c r="KX35" i="6"/>
  <c r="JB35" i="6"/>
  <c r="NN35" i="6"/>
  <c r="LR35" i="6"/>
  <c r="JV35" i="6"/>
  <c r="ML35" i="6"/>
  <c r="KP35" i="6"/>
  <c r="NF35" i="6"/>
  <c r="LJ35" i="6"/>
  <c r="JN35" i="6"/>
  <c r="JZ35" i="6"/>
  <c r="MP35" i="6"/>
  <c r="KT35" i="6"/>
  <c r="MD35" i="6"/>
  <c r="KH35" i="6"/>
  <c r="MX35" i="6"/>
  <c r="LB35" i="6"/>
  <c r="JF35" i="6"/>
  <c r="LV35" i="6"/>
  <c r="NJ35" i="6"/>
  <c r="LN35" i="6"/>
  <c r="JR35" i="6"/>
  <c r="NR35" i="6"/>
  <c r="MH35" i="6"/>
  <c r="KL35" i="6"/>
  <c r="NB35" i="6"/>
  <c r="LF35" i="6"/>
  <c r="JJ35" i="6"/>
  <c r="NV35" i="6"/>
  <c r="LZ35" i="6"/>
  <c r="KD35" i="6"/>
  <c r="NV36" i="6"/>
  <c r="LZ36" i="6"/>
  <c r="KD36" i="6"/>
  <c r="MT36" i="6"/>
  <c r="KX36" i="6"/>
  <c r="JB36" i="6"/>
  <c r="NN36" i="6"/>
  <c r="LR36" i="6"/>
  <c r="JV36" i="6"/>
  <c r="ML36" i="6"/>
  <c r="KP36" i="6"/>
  <c r="LB36" i="6"/>
  <c r="NF36" i="6"/>
  <c r="LJ36" i="6"/>
  <c r="JN36" i="6"/>
  <c r="NR36" i="6"/>
  <c r="LV36" i="6"/>
  <c r="MD36" i="6"/>
  <c r="KH36" i="6"/>
  <c r="MX36" i="6"/>
  <c r="JF36" i="6"/>
  <c r="JZ36" i="6"/>
  <c r="MP36" i="6"/>
  <c r="KT36" i="6"/>
  <c r="NJ36" i="6"/>
  <c r="LN36" i="6"/>
  <c r="JR36" i="6"/>
  <c r="MH36" i="6"/>
  <c r="KL36" i="6"/>
  <c r="NB36" i="6"/>
  <c r="LF36" i="6"/>
  <c r="JJ36" i="6"/>
  <c r="NN34" i="6"/>
  <c r="LR34" i="6"/>
  <c r="JV34" i="6"/>
  <c r="ML34" i="6"/>
  <c r="KP34" i="6"/>
  <c r="NF34" i="6"/>
  <c r="LJ34" i="6"/>
  <c r="JN34" i="6"/>
  <c r="MD34" i="6"/>
  <c r="KH34" i="6"/>
  <c r="MP34" i="6"/>
  <c r="KT34" i="6"/>
  <c r="JR34" i="6"/>
  <c r="MX34" i="6"/>
  <c r="LB34" i="6"/>
  <c r="JF34" i="6"/>
  <c r="NJ34" i="6"/>
  <c r="NR34" i="6"/>
  <c r="LV34" i="6"/>
  <c r="JZ34" i="6"/>
  <c r="LN34" i="6"/>
  <c r="MH34" i="6"/>
  <c r="KL34" i="6"/>
  <c r="NB34" i="6"/>
  <c r="LF34" i="6"/>
  <c r="JJ34" i="6"/>
  <c r="NV34" i="6"/>
  <c r="LZ34" i="6"/>
  <c r="KD34" i="6"/>
  <c r="MT34" i="6"/>
  <c r="KX34" i="6"/>
  <c r="JB34" i="6"/>
  <c r="MH38" i="6"/>
  <c r="KL38" i="6"/>
  <c r="NB38" i="6"/>
  <c r="LF38" i="6"/>
  <c r="JJ38" i="6"/>
  <c r="NV38" i="6"/>
  <c r="LZ38" i="6"/>
  <c r="KD38" i="6"/>
  <c r="MT38" i="6"/>
  <c r="KX38" i="6"/>
  <c r="JB38" i="6"/>
  <c r="MD38" i="6"/>
  <c r="NN38" i="6"/>
  <c r="LR38" i="6"/>
  <c r="JV38" i="6"/>
  <c r="NF38" i="6"/>
  <c r="JN38" i="6"/>
  <c r="ML38" i="6"/>
  <c r="KP38" i="6"/>
  <c r="KH38" i="6"/>
  <c r="MX38" i="6"/>
  <c r="LB38" i="6"/>
  <c r="JF38" i="6"/>
  <c r="NR38" i="6"/>
  <c r="LV38" i="6"/>
  <c r="JZ38" i="6"/>
  <c r="MP38" i="6"/>
  <c r="KT38" i="6"/>
  <c r="NJ38" i="6"/>
  <c r="LN38" i="6"/>
  <c r="JR38" i="6"/>
  <c r="LJ38" i="6"/>
  <c r="ML33" i="6"/>
  <c r="KP33" i="6"/>
  <c r="NF33" i="6"/>
  <c r="LJ33" i="6"/>
  <c r="JN33" i="6"/>
  <c r="MD33" i="6"/>
  <c r="KH33" i="6"/>
  <c r="MX33" i="6"/>
  <c r="LB33" i="6"/>
  <c r="JF33" i="6"/>
  <c r="JR33" i="6"/>
  <c r="KL33" i="6"/>
  <c r="NR33" i="6"/>
  <c r="LV33" i="6"/>
  <c r="JZ33" i="6"/>
  <c r="NJ33" i="6"/>
  <c r="LN33" i="6"/>
  <c r="MP33" i="6"/>
  <c r="KT33" i="6"/>
  <c r="NB33" i="6"/>
  <c r="LF33" i="6"/>
  <c r="JJ33" i="6"/>
  <c r="NV33" i="6"/>
  <c r="LZ33" i="6"/>
  <c r="KD33" i="6"/>
  <c r="MH33" i="6"/>
  <c r="MT33" i="6"/>
  <c r="KX33" i="6"/>
  <c r="JB33" i="6"/>
  <c r="NN33" i="6"/>
  <c r="LR33" i="6"/>
  <c r="JV33" i="6"/>
  <c r="NJ39" i="6"/>
  <c r="LN39" i="6"/>
  <c r="JR39" i="6"/>
  <c r="MH39" i="6"/>
  <c r="KL39" i="6"/>
  <c r="NB39" i="6"/>
  <c r="LF39" i="6"/>
  <c r="JJ39" i="6"/>
  <c r="NV39" i="6"/>
  <c r="LZ39" i="6"/>
  <c r="KD39" i="6"/>
  <c r="NF39" i="6"/>
  <c r="MT39" i="6"/>
  <c r="KX39" i="6"/>
  <c r="JB39" i="6"/>
  <c r="NN39" i="6"/>
  <c r="LR39" i="6"/>
  <c r="JV39" i="6"/>
  <c r="ML39" i="6"/>
  <c r="KP39" i="6"/>
  <c r="LJ39" i="6"/>
  <c r="JN39" i="6"/>
  <c r="MD39" i="6"/>
  <c r="KH39" i="6"/>
  <c r="MX39" i="6"/>
  <c r="LB39" i="6"/>
  <c r="JF39" i="6"/>
  <c r="NR39" i="6"/>
  <c r="LV39" i="6"/>
  <c r="JZ39" i="6"/>
  <c r="MP39" i="6"/>
  <c r="KT39" i="6"/>
  <c r="NF32" i="6"/>
  <c r="LJ32" i="6"/>
  <c r="JN32" i="6"/>
  <c r="MD32" i="6"/>
  <c r="KH32" i="6"/>
  <c r="MX32" i="6"/>
  <c r="LB32" i="6"/>
  <c r="JF32" i="6"/>
  <c r="NR32" i="6"/>
  <c r="LV32" i="6"/>
  <c r="JZ32" i="6"/>
  <c r="MH32" i="6"/>
  <c r="MP32" i="6"/>
  <c r="KT32" i="6"/>
  <c r="KL32" i="6"/>
  <c r="NB32" i="6"/>
  <c r="LF32" i="6"/>
  <c r="NJ32" i="6"/>
  <c r="LN32" i="6"/>
  <c r="JR32" i="6"/>
  <c r="JJ32" i="6"/>
  <c r="NV32" i="6"/>
  <c r="LZ32" i="6"/>
  <c r="KD32" i="6"/>
  <c r="MT32" i="6"/>
  <c r="KX32" i="6"/>
  <c r="JB32" i="6"/>
  <c r="NN32" i="6"/>
  <c r="LR32" i="6"/>
  <c r="JV32" i="6"/>
  <c r="ML32" i="6"/>
  <c r="KP32" i="6"/>
  <c r="BG72" i="6"/>
  <c r="CE72" i="6"/>
  <c r="DO72" i="6"/>
  <c r="GA72" i="6"/>
  <c r="IM72" i="6"/>
  <c r="MU72" i="6"/>
  <c r="MA72" i="6"/>
  <c r="JO72" i="6"/>
  <c r="AA72" i="6"/>
  <c r="CU72" i="6"/>
  <c r="DS72" i="6"/>
  <c r="EM72" i="6"/>
  <c r="IY72" i="6"/>
  <c r="NG72" i="6"/>
  <c r="MM72" i="6"/>
  <c r="G72" i="6"/>
  <c r="CI72" i="6"/>
  <c r="FC72" i="6"/>
  <c r="FK72" i="6"/>
  <c r="HS72" i="6"/>
  <c r="JK72" i="6"/>
  <c r="NK72" i="6"/>
  <c r="S72" i="6"/>
  <c r="DK72" i="6"/>
  <c r="EE72" i="6"/>
  <c r="HC72" i="6"/>
  <c r="HO72" i="6"/>
  <c r="JW72" i="6"/>
  <c r="NW72" i="6"/>
  <c r="GU72" i="6"/>
  <c r="LG72" i="6"/>
  <c r="O72" i="6"/>
  <c r="W72" i="6"/>
  <c r="BO72" i="6"/>
  <c r="GI72" i="6"/>
  <c r="GE72" i="6"/>
  <c r="HK72" i="6"/>
  <c r="KM72" i="6"/>
  <c r="LS72" i="6"/>
  <c r="KE72" i="6"/>
  <c r="AQ72" i="6"/>
  <c r="AI72" i="6"/>
  <c r="CA72" i="6"/>
  <c r="EY72" i="6"/>
  <c r="GQ72" i="6"/>
  <c r="HW72" i="6"/>
  <c r="KY72" i="6"/>
  <c r="ME72" i="6"/>
  <c r="KQ72" i="6"/>
  <c r="BC72" i="6"/>
  <c r="IQ72" i="6"/>
  <c r="AE72" i="6"/>
  <c r="BS72" i="6"/>
  <c r="CM72" i="6"/>
  <c r="FW72" i="6"/>
  <c r="HG72" i="6"/>
  <c r="II72" i="6"/>
  <c r="LK72" i="6"/>
  <c r="MQ72" i="6"/>
  <c r="LC72" i="6"/>
  <c r="DG72" i="6"/>
  <c r="FS72" i="6"/>
  <c r="JS72" i="6"/>
  <c r="AM72" i="6"/>
  <c r="BK72" i="6"/>
  <c r="CY72" i="6"/>
  <c r="DW72" i="6"/>
  <c r="IA72" i="6"/>
  <c r="IU72" i="6"/>
  <c r="LW72" i="6"/>
  <c r="NC72" i="6"/>
  <c r="LO72" i="6"/>
  <c r="BW72" i="6"/>
  <c r="CQ72" i="6"/>
  <c r="DC72" i="6"/>
  <c r="EI72" i="6"/>
  <c r="IE72" i="6"/>
  <c r="MI72" i="6"/>
  <c r="NO72" i="6"/>
  <c r="MY72" i="6"/>
  <c r="OS2" i="6"/>
  <c r="OS5" i="6" s="1" a="1"/>
  <c r="OS5" i="6" s="1"/>
  <c r="IP44" i="6"/>
  <c r="IX44" i="6"/>
  <c r="IL44" i="6"/>
  <c r="HZ44" i="6"/>
  <c r="HN44" i="6"/>
  <c r="IT44" i="6"/>
  <c r="IH44" i="6"/>
  <c r="HV44" i="6"/>
  <c r="HJ44" i="6"/>
  <c r="GT44" i="6"/>
  <c r="HR44" i="6"/>
  <c r="GL44" i="6"/>
  <c r="ID44" i="6"/>
  <c r="FZ44" i="6"/>
  <c r="FN44" i="6"/>
  <c r="FB44" i="6"/>
  <c r="GP44" i="6"/>
  <c r="HF44" i="6"/>
  <c r="EL44" i="6"/>
  <c r="GH44" i="6"/>
  <c r="GD44" i="6"/>
  <c r="EH44" i="6"/>
  <c r="DV44" i="6"/>
  <c r="DJ44" i="6"/>
  <c r="HB44" i="6"/>
  <c r="GX44" i="6"/>
  <c r="FV44" i="6"/>
  <c r="EX44" i="6"/>
  <c r="FR44" i="6"/>
  <c r="ED44" i="6"/>
  <c r="DZ44" i="6"/>
  <c r="ET44" i="6"/>
  <c r="EP44" i="6"/>
  <c r="FF44" i="6"/>
  <c r="FJ44" i="6"/>
  <c r="DR44" i="6"/>
  <c r="CP44" i="6"/>
  <c r="CD44" i="6"/>
  <c r="BR44" i="6"/>
  <c r="BF44" i="6"/>
  <c r="CX44" i="6"/>
  <c r="CL44" i="6"/>
  <c r="BZ44" i="6"/>
  <c r="BN44" i="6"/>
  <c r="BB44" i="6"/>
  <c r="DB44" i="6"/>
  <c r="AT44" i="6"/>
  <c r="AP44" i="6"/>
  <c r="AD44" i="6"/>
  <c r="R44" i="6"/>
  <c r="BJ44" i="6"/>
  <c r="BV44" i="6"/>
  <c r="AH44" i="6"/>
  <c r="V44" i="6"/>
  <c r="DF44" i="6"/>
  <c r="CH44" i="6"/>
  <c r="DN44" i="6"/>
  <c r="CT44" i="6"/>
  <c r="Z44" i="6"/>
  <c r="N44" i="6"/>
  <c r="AL44" i="6"/>
  <c r="AX44" i="6"/>
  <c r="F44" i="6"/>
  <c r="J44" i="6"/>
  <c r="E44" i="6"/>
  <c r="OG2" i="6"/>
  <c r="OG5" i="6" s="1" a="1"/>
  <c r="OG5" i="6" s="1"/>
  <c r="IP32" i="6"/>
  <c r="IX32" i="6"/>
  <c r="IL32" i="6"/>
  <c r="HZ32" i="6"/>
  <c r="HN32" i="6"/>
  <c r="IT32" i="6"/>
  <c r="IH32" i="6"/>
  <c r="HV32" i="6"/>
  <c r="HJ32" i="6"/>
  <c r="ID32" i="6"/>
  <c r="HR32" i="6"/>
  <c r="GT32" i="6"/>
  <c r="HB32" i="6"/>
  <c r="HF32" i="6"/>
  <c r="GL32" i="6"/>
  <c r="FZ32" i="6"/>
  <c r="FN32" i="6"/>
  <c r="FB32" i="6"/>
  <c r="GP32" i="6"/>
  <c r="GX32" i="6"/>
  <c r="FV32" i="6"/>
  <c r="EX32" i="6"/>
  <c r="EL32" i="6"/>
  <c r="EH32" i="6"/>
  <c r="DV32" i="6"/>
  <c r="DJ32" i="6"/>
  <c r="FF32" i="6"/>
  <c r="DR32" i="6"/>
  <c r="FR32" i="6"/>
  <c r="GD32" i="6"/>
  <c r="EP32" i="6"/>
  <c r="FJ32" i="6"/>
  <c r="CP32" i="6"/>
  <c r="CD32" i="6"/>
  <c r="BR32" i="6"/>
  <c r="BF32" i="6"/>
  <c r="GH32" i="6"/>
  <c r="DZ32" i="6"/>
  <c r="CX32" i="6"/>
  <c r="CL32" i="6"/>
  <c r="BZ32" i="6"/>
  <c r="BN32" i="6"/>
  <c r="BB32" i="6"/>
  <c r="ET32" i="6"/>
  <c r="BV32" i="6"/>
  <c r="AP32" i="6"/>
  <c r="AD32" i="6"/>
  <c r="R32" i="6"/>
  <c r="ED32" i="6"/>
  <c r="DB32" i="6"/>
  <c r="CH32" i="6"/>
  <c r="DF32" i="6"/>
  <c r="CT32" i="6"/>
  <c r="DN32" i="6"/>
  <c r="AH32" i="6"/>
  <c r="V32" i="6"/>
  <c r="AT32" i="6"/>
  <c r="AX32" i="6"/>
  <c r="BJ32" i="6"/>
  <c r="Z32" i="6"/>
  <c r="J32" i="6"/>
  <c r="F32" i="6"/>
  <c r="N32" i="6"/>
  <c r="AL32" i="6"/>
  <c r="E32" i="6"/>
  <c r="G71" i="6"/>
  <c r="OQ2" i="6"/>
  <c r="OQ5" i="6" s="1" a="1"/>
  <c r="OQ5" i="6" s="1"/>
  <c r="IX42" i="6"/>
  <c r="IP42" i="6"/>
  <c r="ID42" i="6"/>
  <c r="HR42" i="6"/>
  <c r="HF42" i="6"/>
  <c r="HV42" i="6"/>
  <c r="HZ42" i="6"/>
  <c r="GT42" i="6"/>
  <c r="IT42" i="6"/>
  <c r="IL42" i="6"/>
  <c r="IH42" i="6"/>
  <c r="HJ42" i="6"/>
  <c r="FZ42" i="6"/>
  <c r="FN42" i="6"/>
  <c r="FB42" i="6"/>
  <c r="EP42" i="6"/>
  <c r="GP42" i="6"/>
  <c r="HN42" i="6"/>
  <c r="GH42" i="6"/>
  <c r="GD42" i="6"/>
  <c r="HB42" i="6"/>
  <c r="GX42" i="6"/>
  <c r="FJ42" i="6"/>
  <c r="FR42" i="6"/>
  <c r="ED42" i="6"/>
  <c r="DR42" i="6"/>
  <c r="EL42" i="6"/>
  <c r="FF42" i="6"/>
  <c r="FV42" i="6"/>
  <c r="EX42" i="6"/>
  <c r="ET42" i="6"/>
  <c r="GL42" i="6"/>
  <c r="DJ42" i="6"/>
  <c r="DB42" i="6"/>
  <c r="EH42" i="6"/>
  <c r="CT42" i="6"/>
  <c r="CH42" i="6"/>
  <c r="BV42" i="6"/>
  <c r="BJ42" i="6"/>
  <c r="CD42" i="6"/>
  <c r="CP42" i="6"/>
  <c r="BN42" i="6"/>
  <c r="BB42" i="6"/>
  <c r="BZ42" i="6"/>
  <c r="DZ42" i="6"/>
  <c r="CL42" i="6"/>
  <c r="DF42" i="6"/>
  <c r="CX42" i="6"/>
  <c r="J42" i="6"/>
  <c r="DV42" i="6"/>
  <c r="DN42" i="6"/>
  <c r="AT42" i="6"/>
  <c r="AP42" i="6"/>
  <c r="AD42" i="6"/>
  <c r="BF42" i="6"/>
  <c r="AX42" i="6"/>
  <c r="N42" i="6"/>
  <c r="AL42" i="6"/>
  <c r="V42" i="6"/>
  <c r="R42" i="6"/>
  <c r="AH42" i="6"/>
  <c r="BR42" i="6"/>
  <c r="Z42" i="6"/>
  <c r="F42" i="6"/>
  <c r="E42" i="6"/>
  <c r="OE2" i="6"/>
  <c r="IX30" i="6"/>
  <c r="IP30" i="6"/>
  <c r="ID30" i="6"/>
  <c r="HR30" i="6"/>
  <c r="HF30" i="6"/>
  <c r="IH30" i="6"/>
  <c r="HJ30" i="6"/>
  <c r="HN30" i="6"/>
  <c r="GT30" i="6"/>
  <c r="HZ30" i="6"/>
  <c r="IL30" i="6"/>
  <c r="HB30" i="6"/>
  <c r="GL30" i="6"/>
  <c r="FZ30" i="6"/>
  <c r="FN30" i="6"/>
  <c r="FB30" i="6"/>
  <c r="EP30" i="6"/>
  <c r="IT30" i="6"/>
  <c r="GX30" i="6"/>
  <c r="FF30" i="6"/>
  <c r="GH30" i="6"/>
  <c r="GD30" i="6"/>
  <c r="ED30" i="6"/>
  <c r="DR30" i="6"/>
  <c r="FR30" i="6"/>
  <c r="ET30" i="6"/>
  <c r="GP30" i="6"/>
  <c r="FJ30" i="6"/>
  <c r="HV30" i="6"/>
  <c r="EH30" i="6"/>
  <c r="DV30" i="6"/>
  <c r="DZ30" i="6"/>
  <c r="EX30" i="6"/>
  <c r="DB30" i="6"/>
  <c r="EL30" i="6"/>
  <c r="DJ30" i="6"/>
  <c r="CT30" i="6"/>
  <c r="CH30" i="6"/>
  <c r="BV30" i="6"/>
  <c r="BJ30" i="6"/>
  <c r="DF30" i="6"/>
  <c r="CX30" i="6"/>
  <c r="CD30" i="6"/>
  <c r="FV30" i="6"/>
  <c r="DN30" i="6"/>
  <c r="CP30" i="6"/>
  <c r="BR30" i="6"/>
  <c r="J30" i="6"/>
  <c r="BZ30" i="6"/>
  <c r="AP30" i="6"/>
  <c r="AD30" i="6"/>
  <c r="F30" i="6"/>
  <c r="N30" i="6"/>
  <c r="AX30" i="6"/>
  <c r="Z30" i="6"/>
  <c r="BF30" i="6"/>
  <c r="BN30" i="6"/>
  <c r="AL30" i="6"/>
  <c r="CL30" i="6"/>
  <c r="R30" i="6"/>
  <c r="BB30" i="6"/>
  <c r="V30" i="6"/>
  <c r="AH30" i="6"/>
  <c r="AT30" i="6"/>
  <c r="E30" i="6"/>
  <c r="PC2" i="6"/>
  <c r="G63" i="6"/>
  <c r="OP2" i="6"/>
  <c r="OP5" i="6" s="1" a="1"/>
  <c r="OP5" i="6" s="1"/>
  <c r="IT41" i="6"/>
  <c r="IP41" i="6"/>
  <c r="ID41" i="6"/>
  <c r="IX41" i="6"/>
  <c r="HZ41" i="6"/>
  <c r="GT41" i="6"/>
  <c r="IL41" i="6"/>
  <c r="IH41" i="6"/>
  <c r="HR41" i="6"/>
  <c r="FZ41" i="6"/>
  <c r="FN41" i="6"/>
  <c r="FB41" i="6"/>
  <c r="EP41" i="6"/>
  <c r="HV41" i="6"/>
  <c r="GP41" i="6"/>
  <c r="HN41" i="6"/>
  <c r="GX41" i="6"/>
  <c r="HF41" i="6"/>
  <c r="HJ41" i="6"/>
  <c r="HB41" i="6"/>
  <c r="FJ41" i="6"/>
  <c r="FR41" i="6"/>
  <c r="ED41" i="6"/>
  <c r="ET41" i="6"/>
  <c r="GD41" i="6"/>
  <c r="GH41" i="6"/>
  <c r="EH41" i="6"/>
  <c r="FV41" i="6"/>
  <c r="EX41" i="6"/>
  <c r="DZ41" i="6"/>
  <c r="EL41" i="6"/>
  <c r="GL41" i="6"/>
  <c r="DB41" i="6"/>
  <c r="FF41" i="6"/>
  <c r="CT41" i="6"/>
  <c r="CH41" i="6"/>
  <c r="BV41" i="6"/>
  <c r="DV41" i="6"/>
  <c r="DN41" i="6"/>
  <c r="DF41" i="6"/>
  <c r="AX41" i="6"/>
  <c r="DJ41" i="6"/>
  <c r="CP41" i="6"/>
  <c r="BN41" i="6"/>
  <c r="BB41" i="6"/>
  <c r="BR41" i="6"/>
  <c r="DR41" i="6"/>
  <c r="BZ41" i="6"/>
  <c r="CL41" i="6"/>
  <c r="CX41" i="6"/>
  <c r="AT41" i="6"/>
  <c r="AP41" i="6"/>
  <c r="AD41" i="6"/>
  <c r="BF41" i="6"/>
  <c r="Z41" i="6"/>
  <c r="CD41" i="6"/>
  <c r="AH41" i="6"/>
  <c r="J41" i="6"/>
  <c r="AL41" i="6"/>
  <c r="R41" i="6"/>
  <c r="V41" i="6"/>
  <c r="BJ41" i="6"/>
  <c r="F41" i="6"/>
  <c r="N41" i="6"/>
  <c r="E41" i="6"/>
  <c r="G68" i="6"/>
  <c r="G69" i="6"/>
  <c r="OO2" i="6"/>
  <c r="IX40" i="6"/>
  <c r="IL40" i="6"/>
  <c r="IT40" i="6"/>
  <c r="IH40" i="6"/>
  <c r="HV40" i="6"/>
  <c r="HJ40" i="6"/>
  <c r="IP40" i="6"/>
  <c r="ID40" i="6"/>
  <c r="HR40" i="6"/>
  <c r="HF40" i="6"/>
  <c r="HB40" i="6"/>
  <c r="GP40" i="6"/>
  <c r="HN40" i="6"/>
  <c r="GX40" i="6"/>
  <c r="GH40" i="6"/>
  <c r="FV40" i="6"/>
  <c r="FJ40" i="6"/>
  <c r="EX40" i="6"/>
  <c r="HZ40" i="6"/>
  <c r="GT40" i="6"/>
  <c r="FR40" i="6"/>
  <c r="ED40" i="6"/>
  <c r="DR40" i="6"/>
  <c r="DF40" i="6"/>
  <c r="FB40" i="6"/>
  <c r="ET40" i="6"/>
  <c r="DN40" i="6"/>
  <c r="FZ40" i="6"/>
  <c r="EH40" i="6"/>
  <c r="EL40" i="6"/>
  <c r="FN40" i="6"/>
  <c r="CX40" i="6"/>
  <c r="CL40" i="6"/>
  <c r="BZ40" i="6"/>
  <c r="BN40" i="6"/>
  <c r="GL40" i="6"/>
  <c r="GD40" i="6"/>
  <c r="EP40" i="6"/>
  <c r="FF40" i="6"/>
  <c r="CT40" i="6"/>
  <c r="CH40" i="6"/>
  <c r="BV40" i="6"/>
  <c r="BJ40" i="6"/>
  <c r="AX40" i="6"/>
  <c r="DV40" i="6"/>
  <c r="DJ40" i="6"/>
  <c r="CP40" i="6"/>
  <c r="BB40" i="6"/>
  <c r="AL40" i="6"/>
  <c r="Z40" i="6"/>
  <c r="N40" i="6"/>
  <c r="BR40" i="6"/>
  <c r="DZ40" i="6"/>
  <c r="DB40" i="6"/>
  <c r="AT40" i="6"/>
  <c r="AP40" i="6"/>
  <c r="AD40" i="6"/>
  <c r="R40" i="6"/>
  <c r="BF40" i="6"/>
  <c r="CD40" i="6"/>
  <c r="AH40" i="6"/>
  <c r="J40" i="6"/>
  <c r="F40" i="6"/>
  <c r="V40" i="6"/>
  <c r="E40" i="6"/>
  <c r="PB2" i="6"/>
  <c r="PB5" i="6" s="1" a="1"/>
  <c r="PB5" i="6" s="1"/>
  <c r="IT53" i="6"/>
  <c r="IP53" i="6"/>
  <c r="ID53" i="6"/>
  <c r="IX53" i="6"/>
  <c r="GT53" i="6"/>
  <c r="HF53" i="6"/>
  <c r="HJ53" i="6"/>
  <c r="HB53" i="6"/>
  <c r="HV53" i="6"/>
  <c r="IH53" i="6"/>
  <c r="HR53" i="6"/>
  <c r="GX53" i="6"/>
  <c r="FZ53" i="6"/>
  <c r="FN53" i="6"/>
  <c r="FB53" i="6"/>
  <c r="EP53" i="6"/>
  <c r="GP53" i="6"/>
  <c r="HZ53" i="6"/>
  <c r="IL53" i="6"/>
  <c r="GL53" i="6"/>
  <c r="HN53" i="6"/>
  <c r="ET53" i="6"/>
  <c r="ED53" i="6"/>
  <c r="DZ53" i="6"/>
  <c r="DV53" i="6"/>
  <c r="GD53" i="6"/>
  <c r="EX53" i="6"/>
  <c r="FV53" i="6"/>
  <c r="EH53" i="6"/>
  <c r="DJ53" i="6"/>
  <c r="FR53" i="6"/>
  <c r="EL53" i="6"/>
  <c r="DN53" i="6"/>
  <c r="DF53" i="6"/>
  <c r="CT53" i="6"/>
  <c r="CH53" i="6"/>
  <c r="BV53" i="6"/>
  <c r="GH53" i="6"/>
  <c r="FJ53" i="6"/>
  <c r="FF53" i="6"/>
  <c r="DR53" i="6"/>
  <c r="CL53" i="6"/>
  <c r="DB53" i="6"/>
  <c r="CX53" i="6"/>
  <c r="CD53" i="6"/>
  <c r="BJ53" i="6"/>
  <c r="CP53" i="6"/>
  <c r="AT53" i="6"/>
  <c r="BN53" i="6"/>
  <c r="AP53" i="6"/>
  <c r="AD53" i="6"/>
  <c r="BZ53" i="6"/>
  <c r="BR53" i="6"/>
  <c r="BB53" i="6"/>
  <c r="V53" i="6"/>
  <c r="BF53" i="6"/>
  <c r="AX53" i="6"/>
  <c r="Z53" i="6"/>
  <c r="J53" i="6"/>
  <c r="N53" i="6"/>
  <c r="AL53" i="6"/>
  <c r="F53" i="6"/>
  <c r="AH53" i="6"/>
  <c r="R53" i="6"/>
  <c r="E53" i="6"/>
  <c r="ON2" i="6"/>
  <c r="ON5" i="6" s="1" a="1"/>
  <c r="ON5" i="6" s="1"/>
  <c r="IP39" i="6"/>
  <c r="ID39" i="6"/>
  <c r="HR39" i="6"/>
  <c r="HF39" i="6"/>
  <c r="IL39" i="6"/>
  <c r="IT39" i="6"/>
  <c r="IH39" i="6"/>
  <c r="IX39" i="6"/>
  <c r="HZ39" i="6"/>
  <c r="HV39" i="6"/>
  <c r="HN39" i="6"/>
  <c r="GX39" i="6"/>
  <c r="GP39" i="6"/>
  <c r="GH39" i="6"/>
  <c r="GL39" i="6"/>
  <c r="HJ39" i="6"/>
  <c r="HB39" i="6"/>
  <c r="FR39" i="6"/>
  <c r="FJ39" i="6"/>
  <c r="ED39" i="6"/>
  <c r="DR39" i="6"/>
  <c r="FB39" i="6"/>
  <c r="ET39" i="6"/>
  <c r="EP39" i="6"/>
  <c r="GT39" i="6"/>
  <c r="FV39" i="6"/>
  <c r="EX39" i="6"/>
  <c r="EL39" i="6"/>
  <c r="FZ39" i="6"/>
  <c r="FN39" i="6"/>
  <c r="DJ39" i="6"/>
  <c r="GD39" i="6"/>
  <c r="FF39" i="6"/>
  <c r="CT39" i="6"/>
  <c r="CH39" i="6"/>
  <c r="BV39" i="6"/>
  <c r="BJ39" i="6"/>
  <c r="EH39" i="6"/>
  <c r="DV39" i="6"/>
  <c r="DN39" i="6"/>
  <c r="DF39" i="6"/>
  <c r="DZ39" i="6"/>
  <c r="BR39" i="6"/>
  <c r="BN39" i="6"/>
  <c r="BZ39" i="6"/>
  <c r="CL39" i="6"/>
  <c r="DB39" i="6"/>
  <c r="CX39" i="6"/>
  <c r="AT39" i="6"/>
  <c r="AP39" i="6"/>
  <c r="AD39" i="6"/>
  <c r="R39" i="6"/>
  <c r="BF39" i="6"/>
  <c r="F39" i="6"/>
  <c r="CD39" i="6"/>
  <c r="BB39" i="6"/>
  <c r="V39" i="6"/>
  <c r="CP39" i="6"/>
  <c r="J39" i="6"/>
  <c r="AH39" i="6"/>
  <c r="AL39" i="6"/>
  <c r="Z39" i="6"/>
  <c r="AX39" i="6"/>
  <c r="N39" i="6"/>
  <c r="E39" i="6"/>
  <c r="OM2" i="6"/>
  <c r="OM5" i="6" s="1" a="1"/>
  <c r="OM5" i="6" s="1"/>
  <c r="IT38" i="6"/>
  <c r="IX38" i="6"/>
  <c r="IL38" i="6"/>
  <c r="HZ38" i="6"/>
  <c r="HN38" i="6"/>
  <c r="HV38" i="6"/>
  <c r="IH38" i="6"/>
  <c r="HB38" i="6"/>
  <c r="GP38" i="6"/>
  <c r="HF38" i="6"/>
  <c r="ID38" i="6"/>
  <c r="GX38" i="6"/>
  <c r="GH38" i="6"/>
  <c r="FV38" i="6"/>
  <c r="FJ38" i="6"/>
  <c r="EX38" i="6"/>
  <c r="EL38" i="6"/>
  <c r="IP38" i="6"/>
  <c r="HR38" i="6"/>
  <c r="HJ38" i="6"/>
  <c r="FB38" i="6"/>
  <c r="ET38" i="6"/>
  <c r="EP38" i="6"/>
  <c r="GT38" i="6"/>
  <c r="DZ38" i="6"/>
  <c r="DN38" i="6"/>
  <c r="FN38" i="6"/>
  <c r="DJ38" i="6"/>
  <c r="FZ38" i="6"/>
  <c r="DR38" i="6"/>
  <c r="FR38" i="6"/>
  <c r="GL38" i="6"/>
  <c r="GD38" i="6"/>
  <c r="ED38" i="6"/>
  <c r="DB38" i="6"/>
  <c r="FF38" i="6"/>
  <c r="EH38" i="6"/>
  <c r="DV38" i="6"/>
  <c r="DF38" i="6"/>
  <c r="CP38" i="6"/>
  <c r="CD38" i="6"/>
  <c r="BR38" i="6"/>
  <c r="BF38" i="6"/>
  <c r="BZ38" i="6"/>
  <c r="CL38" i="6"/>
  <c r="CX38" i="6"/>
  <c r="BV38" i="6"/>
  <c r="CH38" i="6"/>
  <c r="CT38" i="6"/>
  <c r="BJ38" i="6"/>
  <c r="BB38" i="6"/>
  <c r="AX38" i="6"/>
  <c r="AL38" i="6"/>
  <c r="Z38" i="6"/>
  <c r="J38" i="6"/>
  <c r="F38" i="6"/>
  <c r="BN38" i="6"/>
  <c r="AD38" i="6"/>
  <c r="N38" i="6"/>
  <c r="AT38" i="6"/>
  <c r="AH38" i="6"/>
  <c r="R38" i="6"/>
  <c r="V38" i="6"/>
  <c r="AP38" i="6"/>
  <c r="E38" i="6"/>
  <c r="G67" i="6"/>
  <c r="G58" i="6"/>
  <c r="PA2" i="6"/>
  <c r="PA5" i="6" s="1" a="1"/>
  <c r="PA5" i="6" s="1"/>
  <c r="IX52" i="6"/>
  <c r="IL52" i="6"/>
  <c r="IT52" i="6"/>
  <c r="IH52" i="6"/>
  <c r="II52" i="6" s="1"/>
  <c r="HV52" i="6"/>
  <c r="HJ52" i="6"/>
  <c r="IP52" i="6"/>
  <c r="ID52" i="6"/>
  <c r="HR52" i="6"/>
  <c r="HF52" i="6"/>
  <c r="HG52" i="6" s="1"/>
  <c r="HN52" i="6"/>
  <c r="HB52" i="6"/>
  <c r="GP52" i="6"/>
  <c r="HZ52" i="6"/>
  <c r="GH52" i="6"/>
  <c r="FV52" i="6"/>
  <c r="FW52" i="6" s="1"/>
  <c r="FJ52" i="6"/>
  <c r="EX52" i="6"/>
  <c r="GX52" i="6"/>
  <c r="GT52" i="6"/>
  <c r="GL52" i="6"/>
  <c r="ET52" i="6"/>
  <c r="EU52" i="6" s="1"/>
  <c r="ED52" i="6"/>
  <c r="DR52" i="6"/>
  <c r="DF52" i="6"/>
  <c r="EP52" i="6"/>
  <c r="FR52" i="6"/>
  <c r="FN52" i="6"/>
  <c r="FO52" i="6" s="1"/>
  <c r="GD52" i="6"/>
  <c r="FB52" i="6"/>
  <c r="FF52" i="6"/>
  <c r="EH52" i="6"/>
  <c r="FZ52" i="6"/>
  <c r="DV52" i="6"/>
  <c r="DW52" i="6" s="1"/>
  <c r="CX52" i="6"/>
  <c r="CL52" i="6"/>
  <c r="BZ52" i="6"/>
  <c r="BN52" i="6"/>
  <c r="EL52" i="6"/>
  <c r="DN52" i="6"/>
  <c r="DO52" i="6" s="1"/>
  <c r="CT52" i="6"/>
  <c r="CH52" i="6"/>
  <c r="BV52" i="6"/>
  <c r="BJ52" i="6"/>
  <c r="AX52" i="6"/>
  <c r="AL52" i="6"/>
  <c r="AM52" i="6" s="1"/>
  <c r="Z52" i="6"/>
  <c r="N52" i="6"/>
  <c r="DB52" i="6"/>
  <c r="DJ52" i="6"/>
  <c r="CD52" i="6"/>
  <c r="CP52" i="6"/>
  <c r="CQ52" i="6" s="1"/>
  <c r="AT52" i="6"/>
  <c r="DZ52" i="6"/>
  <c r="AP52" i="6"/>
  <c r="AD52" i="6"/>
  <c r="R52" i="6"/>
  <c r="BR52" i="6"/>
  <c r="BS52" i="6" s="1"/>
  <c r="BB52" i="6"/>
  <c r="BF52" i="6"/>
  <c r="J52" i="6"/>
  <c r="F52" i="6"/>
  <c r="AH52" i="6"/>
  <c r="V52" i="6"/>
  <c r="W52" i="6" s="1"/>
  <c r="E52" i="6"/>
  <c r="OZ2" i="6"/>
  <c r="OZ5" i="6" s="1" a="1"/>
  <c r="OZ5" i="6" s="1"/>
  <c r="IP51" i="6"/>
  <c r="ID51" i="6"/>
  <c r="HR51" i="6"/>
  <c r="HF51" i="6"/>
  <c r="IT51" i="6"/>
  <c r="IH51" i="6"/>
  <c r="IL51" i="6"/>
  <c r="GT51" i="6"/>
  <c r="HN51" i="6"/>
  <c r="IX51" i="6"/>
  <c r="HZ51" i="6"/>
  <c r="GH51" i="6"/>
  <c r="HV51" i="6"/>
  <c r="GX51" i="6"/>
  <c r="GL51" i="6"/>
  <c r="HJ51" i="6"/>
  <c r="ED51" i="6"/>
  <c r="DR51" i="6"/>
  <c r="EP51" i="6"/>
  <c r="HB51" i="6"/>
  <c r="FV51" i="6"/>
  <c r="FF51" i="6"/>
  <c r="EX51" i="6"/>
  <c r="GP51" i="6"/>
  <c r="GD51" i="6"/>
  <c r="FB51" i="6"/>
  <c r="FZ51" i="6"/>
  <c r="EH51" i="6"/>
  <c r="ET51" i="6"/>
  <c r="DZ51" i="6"/>
  <c r="DB51" i="6"/>
  <c r="FR51" i="6"/>
  <c r="EL51" i="6"/>
  <c r="DN51" i="6"/>
  <c r="CT51" i="6"/>
  <c r="CH51" i="6"/>
  <c r="BV51" i="6"/>
  <c r="BJ51" i="6"/>
  <c r="FN51" i="6"/>
  <c r="DF51" i="6"/>
  <c r="FJ51" i="6"/>
  <c r="CX51" i="6"/>
  <c r="DJ51" i="6"/>
  <c r="CD51" i="6"/>
  <c r="CP51" i="6"/>
  <c r="AP51" i="6"/>
  <c r="AD51" i="6"/>
  <c r="R51" i="6"/>
  <c r="BR51" i="6"/>
  <c r="BN51" i="6"/>
  <c r="BB51" i="6"/>
  <c r="BZ51" i="6"/>
  <c r="AX51" i="6"/>
  <c r="AH51" i="6"/>
  <c r="BF51" i="6"/>
  <c r="DV51" i="6"/>
  <c r="AT51" i="6"/>
  <c r="Z51" i="6"/>
  <c r="N51" i="6"/>
  <c r="AL51" i="6"/>
  <c r="F51" i="6"/>
  <c r="CL51" i="6"/>
  <c r="J51" i="6"/>
  <c r="V51" i="6"/>
  <c r="E51" i="6"/>
  <c r="G56" i="6"/>
  <c r="OY2" i="6"/>
  <c r="OY5" i="6" s="1" a="1"/>
  <c r="OY5" i="6" s="1"/>
  <c r="IT50" i="6"/>
  <c r="IX50" i="6"/>
  <c r="IL50" i="6"/>
  <c r="IM50" i="6" s="1"/>
  <c r="HZ50" i="6"/>
  <c r="HN50" i="6"/>
  <c r="ID50" i="6"/>
  <c r="HF50" i="6"/>
  <c r="IP50" i="6"/>
  <c r="HJ50" i="6"/>
  <c r="HB50" i="6"/>
  <c r="GP50" i="6"/>
  <c r="HV50" i="6"/>
  <c r="IH50" i="6"/>
  <c r="HR50" i="6"/>
  <c r="GH50" i="6"/>
  <c r="GI50" i="6" s="1"/>
  <c r="FV50" i="6"/>
  <c r="FJ50" i="6"/>
  <c r="EX50" i="6"/>
  <c r="EL50" i="6"/>
  <c r="GL50" i="6"/>
  <c r="GX50" i="6"/>
  <c r="GT50" i="6"/>
  <c r="EP50" i="6"/>
  <c r="FF50" i="6"/>
  <c r="GD50" i="6"/>
  <c r="FZ50" i="6"/>
  <c r="FN50" i="6"/>
  <c r="FO50" i="6" s="1"/>
  <c r="DZ50" i="6"/>
  <c r="ET50" i="6"/>
  <c r="FB50" i="6"/>
  <c r="FR50" i="6"/>
  <c r="EH50" i="6"/>
  <c r="DV50" i="6"/>
  <c r="DF50" i="6"/>
  <c r="ED50" i="6"/>
  <c r="DR50" i="6"/>
  <c r="CP50" i="6"/>
  <c r="CD50" i="6"/>
  <c r="BR50" i="6"/>
  <c r="BS50" i="6" s="1"/>
  <c r="BF50" i="6"/>
  <c r="DN50" i="6"/>
  <c r="DB50" i="6"/>
  <c r="CX50" i="6"/>
  <c r="BV50" i="6"/>
  <c r="CH50" i="6"/>
  <c r="DJ50" i="6"/>
  <c r="CT50" i="6"/>
  <c r="BN50" i="6"/>
  <c r="BB50" i="6"/>
  <c r="BZ50" i="6"/>
  <c r="AX50" i="6"/>
  <c r="AY50" i="6" s="1"/>
  <c r="CL50" i="6"/>
  <c r="AL50" i="6"/>
  <c r="Z50" i="6"/>
  <c r="BJ50" i="6"/>
  <c r="AP50" i="6"/>
  <c r="N50" i="6"/>
  <c r="F50" i="6"/>
  <c r="V50" i="6"/>
  <c r="J50" i="6"/>
  <c r="AT50" i="6"/>
  <c r="AH50" i="6"/>
  <c r="R50" i="6"/>
  <c r="S50" i="6" s="1"/>
  <c r="AD50" i="6"/>
  <c r="E50" i="6"/>
  <c r="OL2" i="6"/>
  <c r="OL5" i="6" s="1" a="1"/>
  <c r="OL5" i="6" s="1"/>
  <c r="IP37" i="6"/>
  <c r="IX37" i="6"/>
  <c r="IL37" i="6"/>
  <c r="HZ37" i="6"/>
  <c r="IT37" i="6"/>
  <c r="IH37" i="6"/>
  <c r="HB37" i="6"/>
  <c r="GP37" i="6"/>
  <c r="HF37" i="6"/>
  <c r="HR37" i="6"/>
  <c r="ID37" i="6"/>
  <c r="HV37" i="6"/>
  <c r="HN37" i="6"/>
  <c r="GH37" i="6"/>
  <c r="FV37" i="6"/>
  <c r="FJ37" i="6"/>
  <c r="EX37" i="6"/>
  <c r="HJ37" i="6"/>
  <c r="GX37" i="6"/>
  <c r="EP37" i="6"/>
  <c r="GT37" i="6"/>
  <c r="DZ37" i="6"/>
  <c r="GL37" i="6"/>
  <c r="DV37" i="6"/>
  <c r="EL37" i="6"/>
  <c r="FZ37" i="6"/>
  <c r="ET37" i="6"/>
  <c r="FR37" i="6"/>
  <c r="FN37" i="6"/>
  <c r="GD37" i="6"/>
  <c r="FF37" i="6"/>
  <c r="EH37" i="6"/>
  <c r="DF37" i="6"/>
  <c r="FB37" i="6"/>
  <c r="DN37" i="6"/>
  <c r="CP37" i="6"/>
  <c r="CD37" i="6"/>
  <c r="BZ37" i="6"/>
  <c r="DR37" i="6"/>
  <c r="CL37" i="6"/>
  <c r="ED37" i="6"/>
  <c r="CX37" i="6"/>
  <c r="DB37" i="6"/>
  <c r="CH37" i="6"/>
  <c r="BF37" i="6"/>
  <c r="CT37" i="6"/>
  <c r="BJ37" i="6"/>
  <c r="BB37" i="6"/>
  <c r="AX37" i="6"/>
  <c r="AL37" i="6"/>
  <c r="Z37" i="6"/>
  <c r="BN37" i="6"/>
  <c r="AH37" i="6"/>
  <c r="R37" i="6"/>
  <c r="BV37" i="6"/>
  <c r="F37" i="6"/>
  <c r="BR37" i="6"/>
  <c r="AD37" i="6"/>
  <c r="N37" i="6"/>
  <c r="DJ37" i="6"/>
  <c r="AT37" i="6"/>
  <c r="V37" i="6"/>
  <c r="J37" i="6"/>
  <c r="AP37" i="6"/>
  <c r="E37" i="6"/>
  <c r="OX2" i="6"/>
  <c r="OX5" i="6" s="1" a="1"/>
  <c r="OX5" i="6" s="1"/>
  <c r="IP49" i="6"/>
  <c r="IX49" i="6"/>
  <c r="IL49" i="6"/>
  <c r="IM49" i="6" s="1"/>
  <c r="HJ49" i="6"/>
  <c r="HB49" i="6"/>
  <c r="GP49" i="6"/>
  <c r="HN49" i="6"/>
  <c r="HR49" i="6"/>
  <c r="ID49" i="6"/>
  <c r="HF49" i="6"/>
  <c r="GH49" i="6"/>
  <c r="FV49" i="6"/>
  <c r="FJ49" i="6"/>
  <c r="EX49" i="6"/>
  <c r="HZ49" i="6"/>
  <c r="IA49" i="6" s="1"/>
  <c r="GL49" i="6"/>
  <c r="GT49" i="6"/>
  <c r="GX49" i="6"/>
  <c r="HV49" i="6"/>
  <c r="IT49" i="6"/>
  <c r="IH49" i="6"/>
  <c r="FF49" i="6"/>
  <c r="GD49" i="6"/>
  <c r="FZ49" i="6"/>
  <c r="FN49" i="6"/>
  <c r="DZ49" i="6"/>
  <c r="EH49" i="6"/>
  <c r="EI49" i="6" s="1"/>
  <c r="ED49" i="6"/>
  <c r="DV49" i="6"/>
  <c r="FR49" i="6"/>
  <c r="DJ49" i="6"/>
  <c r="FB49" i="6"/>
  <c r="ET49" i="6"/>
  <c r="DN49" i="6"/>
  <c r="EL49" i="6"/>
  <c r="EP49" i="6"/>
  <c r="DR49" i="6"/>
  <c r="CP49" i="6"/>
  <c r="CD49" i="6"/>
  <c r="CE49" i="6" s="1"/>
  <c r="DF49" i="6"/>
  <c r="CH49" i="6"/>
  <c r="CT49" i="6"/>
  <c r="BZ49" i="6"/>
  <c r="BR49" i="6"/>
  <c r="AX49" i="6"/>
  <c r="CL49" i="6"/>
  <c r="AL49" i="6"/>
  <c r="Z49" i="6"/>
  <c r="BF49" i="6"/>
  <c r="R49" i="6"/>
  <c r="BN49" i="6"/>
  <c r="BO49" i="6" s="1"/>
  <c r="BJ49" i="6"/>
  <c r="AT49" i="6"/>
  <c r="AD49" i="6"/>
  <c r="J49" i="6"/>
  <c r="BB49" i="6"/>
  <c r="DB49" i="6"/>
  <c r="BV49" i="6"/>
  <c r="F49" i="6"/>
  <c r="V49" i="6"/>
  <c r="CX49" i="6"/>
  <c r="AP49" i="6"/>
  <c r="N49" i="6"/>
  <c r="O49" i="6" s="1"/>
  <c r="AH49" i="6"/>
  <c r="E49" i="6"/>
  <c r="OK2" i="6"/>
  <c r="OK5" i="6" s="1" a="1"/>
  <c r="OK5" i="6" s="1"/>
  <c r="IT36" i="6"/>
  <c r="IP36" i="6"/>
  <c r="ID36" i="6"/>
  <c r="HR36" i="6"/>
  <c r="HF36" i="6"/>
  <c r="IX36" i="6"/>
  <c r="IL36" i="6"/>
  <c r="HZ36" i="6"/>
  <c r="HN36" i="6"/>
  <c r="HJ36" i="6"/>
  <c r="GX36" i="6"/>
  <c r="GL36" i="6"/>
  <c r="GT36" i="6"/>
  <c r="HV36" i="6"/>
  <c r="GP36" i="6"/>
  <c r="GD36" i="6"/>
  <c r="FR36" i="6"/>
  <c r="FF36" i="6"/>
  <c r="IH36" i="6"/>
  <c r="HB36" i="6"/>
  <c r="EP36" i="6"/>
  <c r="DZ36" i="6"/>
  <c r="DN36" i="6"/>
  <c r="DB36" i="6"/>
  <c r="FB36" i="6"/>
  <c r="GH36" i="6"/>
  <c r="FV36" i="6"/>
  <c r="EX36" i="6"/>
  <c r="EL36" i="6"/>
  <c r="FJ36" i="6"/>
  <c r="FN36" i="6"/>
  <c r="FZ36" i="6"/>
  <c r="ET36" i="6"/>
  <c r="DR36" i="6"/>
  <c r="ED36" i="6"/>
  <c r="CT36" i="6"/>
  <c r="CH36" i="6"/>
  <c r="BV36" i="6"/>
  <c r="BJ36" i="6"/>
  <c r="EH36" i="6"/>
  <c r="DV36" i="6"/>
  <c r="CP36" i="6"/>
  <c r="CD36" i="6"/>
  <c r="BR36" i="6"/>
  <c r="BF36" i="6"/>
  <c r="AT36" i="6"/>
  <c r="AH36" i="6"/>
  <c r="V36" i="6"/>
  <c r="CL36" i="6"/>
  <c r="CX36" i="6"/>
  <c r="DF36" i="6"/>
  <c r="BB36" i="6"/>
  <c r="AX36" i="6"/>
  <c r="AL36" i="6"/>
  <c r="Z36" i="6"/>
  <c r="N36" i="6"/>
  <c r="BN36" i="6"/>
  <c r="DJ36" i="6"/>
  <c r="F36" i="6"/>
  <c r="AD36" i="6"/>
  <c r="AP36" i="6"/>
  <c r="R36" i="6"/>
  <c r="BZ36" i="6"/>
  <c r="J36" i="6"/>
  <c r="E36" i="6"/>
  <c r="OW2" i="6"/>
  <c r="OW5" i="6" s="1" a="1"/>
  <c r="OW5" i="6" s="1"/>
  <c r="IT48" i="6"/>
  <c r="IP48" i="6"/>
  <c r="ID48" i="6"/>
  <c r="IE48" i="6" s="1"/>
  <c r="HR48" i="6"/>
  <c r="HF48" i="6"/>
  <c r="IX48" i="6"/>
  <c r="IL48" i="6"/>
  <c r="HZ48" i="6"/>
  <c r="HN48" i="6"/>
  <c r="HV48" i="6"/>
  <c r="GX48" i="6"/>
  <c r="GL48" i="6"/>
  <c r="GM48" i="6" s="1"/>
  <c r="IH48" i="6"/>
  <c r="GT48" i="6"/>
  <c r="HJ48" i="6"/>
  <c r="HK48" i="6" s="1"/>
  <c r="HB48" i="6"/>
  <c r="GD48" i="6"/>
  <c r="FR48" i="6"/>
  <c r="FF48" i="6"/>
  <c r="FZ48" i="6"/>
  <c r="FN48" i="6"/>
  <c r="DZ48" i="6"/>
  <c r="DN48" i="6"/>
  <c r="DB48" i="6"/>
  <c r="DC48" i="6" s="1"/>
  <c r="FV48" i="6"/>
  <c r="EX48" i="6"/>
  <c r="GP48" i="6"/>
  <c r="GQ48" i="6" s="1"/>
  <c r="EP48" i="6"/>
  <c r="GH48" i="6"/>
  <c r="ET48" i="6"/>
  <c r="FB48" i="6"/>
  <c r="EL48" i="6"/>
  <c r="CT48" i="6"/>
  <c r="CH48" i="6"/>
  <c r="BV48" i="6"/>
  <c r="BJ48" i="6"/>
  <c r="BK48" i="6" s="1"/>
  <c r="DR48" i="6"/>
  <c r="FJ48" i="6"/>
  <c r="ED48" i="6"/>
  <c r="EE48" i="6" s="1"/>
  <c r="CP48" i="6"/>
  <c r="CD48" i="6"/>
  <c r="BR48" i="6"/>
  <c r="BF48" i="6"/>
  <c r="AT48" i="6"/>
  <c r="DF48" i="6"/>
  <c r="AH48" i="6"/>
  <c r="V48" i="6"/>
  <c r="DJ48" i="6"/>
  <c r="DK48" i="6" s="1"/>
  <c r="BZ48" i="6"/>
  <c r="EH48" i="6"/>
  <c r="AX48" i="6"/>
  <c r="AY48" i="6" s="1"/>
  <c r="CL48" i="6"/>
  <c r="AL48" i="6"/>
  <c r="Z48" i="6"/>
  <c r="N48" i="6"/>
  <c r="DV48" i="6"/>
  <c r="CX48" i="6"/>
  <c r="BN48" i="6"/>
  <c r="BB48" i="6"/>
  <c r="J48" i="6"/>
  <c r="K48" i="6" s="1"/>
  <c r="AP48" i="6"/>
  <c r="F48" i="6"/>
  <c r="R48" i="6"/>
  <c r="S48" i="6" s="1"/>
  <c r="AD48" i="6"/>
  <c r="E48" i="6"/>
  <c r="G83" i="6"/>
  <c r="OJ2" i="6"/>
  <c r="OJ5" i="6" s="1" a="1"/>
  <c r="OJ5" i="6" s="1"/>
  <c r="IX35" i="6"/>
  <c r="IL35" i="6"/>
  <c r="HZ35" i="6"/>
  <c r="HN35" i="6"/>
  <c r="ID35" i="6"/>
  <c r="IH35" i="6"/>
  <c r="HB35" i="6"/>
  <c r="IT35" i="6"/>
  <c r="IP35" i="6"/>
  <c r="GD35" i="6"/>
  <c r="HV35" i="6"/>
  <c r="HR35" i="6"/>
  <c r="HJ35" i="6"/>
  <c r="HF35" i="6"/>
  <c r="GP35" i="6"/>
  <c r="GX35" i="6"/>
  <c r="DZ35" i="6"/>
  <c r="DN35" i="6"/>
  <c r="GT35" i="6"/>
  <c r="GL35" i="6"/>
  <c r="FN35" i="6"/>
  <c r="FF35" i="6"/>
  <c r="FJ35" i="6"/>
  <c r="FV35" i="6"/>
  <c r="FR35" i="6"/>
  <c r="EH35" i="6"/>
  <c r="EP35" i="6"/>
  <c r="FB35" i="6"/>
  <c r="CP35" i="6"/>
  <c r="CD35" i="6"/>
  <c r="BR35" i="6"/>
  <c r="BF35" i="6"/>
  <c r="GH35" i="6"/>
  <c r="EX35" i="6"/>
  <c r="CL35" i="6"/>
  <c r="DR35" i="6"/>
  <c r="ED35" i="6"/>
  <c r="CX35" i="6"/>
  <c r="EL35" i="6"/>
  <c r="DB35" i="6"/>
  <c r="FZ35" i="6"/>
  <c r="DF35" i="6"/>
  <c r="CH35" i="6"/>
  <c r="CT35" i="6"/>
  <c r="BB35" i="6"/>
  <c r="AX35" i="6"/>
  <c r="AL35" i="6"/>
  <c r="Z35" i="6"/>
  <c r="N35" i="6"/>
  <c r="DV35" i="6"/>
  <c r="BN35" i="6"/>
  <c r="BJ35" i="6"/>
  <c r="DJ35" i="6"/>
  <c r="ET35" i="6"/>
  <c r="BZ35" i="6"/>
  <c r="V35" i="6"/>
  <c r="J35" i="6"/>
  <c r="BV35" i="6"/>
  <c r="AD35" i="6"/>
  <c r="AT35" i="6"/>
  <c r="AP35" i="6"/>
  <c r="AH35" i="6"/>
  <c r="R35" i="6"/>
  <c r="F35" i="6"/>
  <c r="E35" i="6"/>
  <c r="IX47" i="6"/>
  <c r="IL47" i="6"/>
  <c r="HZ47" i="6"/>
  <c r="IA47" i="6" s="1"/>
  <c r="HN47" i="6"/>
  <c r="IP47" i="6"/>
  <c r="IT47" i="6"/>
  <c r="GT47" i="6"/>
  <c r="GL47" i="6"/>
  <c r="HJ47" i="6"/>
  <c r="HB47" i="6"/>
  <c r="GD47" i="6"/>
  <c r="HV47" i="6"/>
  <c r="HW47" i="6" s="1"/>
  <c r="ID47" i="6"/>
  <c r="IH47" i="6"/>
  <c r="HR47" i="6"/>
  <c r="HS47" i="6" s="1"/>
  <c r="FZ47" i="6"/>
  <c r="FN47" i="6"/>
  <c r="FF47" i="6"/>
  <c r="DZ47" i="6"/>
  <c r="DN47" i="6"/>
  <c r="FV47" i="6"/>
  <c r="EX47" i="6"/>
  <c r="GP47" i="6"/>
  <c r="HF47" i="6"/>
  <c r="HG47" i="6" s="1"/>
  <c r="EL47" i="6"/>
  <c r="DR47" i="6"/>
  <c r="FR47" i="6"/>
  <c r="FS47" i="6" s="1"/>
  <c r="GH47" i="6"/>
  <c r="ET47" i="6"/>
  <c r="DV47" i="6"/>
  <c r="DF47" i="6"/>
  <c r="FJ47" i="6"/>
  <c r="EP47" i="6"/>
  <c r="ED47" i="6"/>
  <c r="CP47" i="6"/>
  <c r="CD47" i="6"/>
  <c r="CE47" i="6" s="1"/>
  <c r="BR47" i="6"/>
  <c r="BF47" i="6"/>
  <c r="EH47" i="6"/>
  <c r="EI47" i="6" s="1"/>
  <c r="DJ47" i="6"/>
  <c r="GX47" i="6"/>
  <c r="CH47" i="6"/>
  <c r="CT47" i="6"/>
  <c r="BZ47" i="6"/>
  <c r="FB47" i="6"/>
  <c r="CL47" i="6"/>
  <c r="AL47" i="6"/>
  <c r="Z47" i="6"/>
  <c r="AA47" i="6" s="1"/>
  <c r="N47" i="6"/>
  <c r="CX47" i="6"/>
  <c r="DB47" i="6"/>
  <c r="DC47" i="6" s="1"/>
  <c r="BV47" i="6"/>
  <c r="BN47" i="6"/>
  <c r="BJ47" i="6"/>
  <c r="BB47" i="6"/>
  <c r="AP47" i="6"/>
  <c r="AX47" i="6"/>
  <c r="V47" i="6"/>
  <c r="AH47" i="6"/>
  <c r="F47" i="6"/>
  <c r="G47" i="6" s="1"/>
  <c r="AT47" i="6"/>
  <c r="R47" i="6"/>
  <c r="AD47" i="6"/>
  <c r="AE47" i="6" s="1"/>
  <c r="J47" i="6"/>
  <c r="E47" i="6"/>
  <c r="OI2" i="6"/>
  <c r="OI5" i="6" s="1" a="1"/>
  <c r="OI5" i="6" s="1"/>
  <c r="IT34" i="6"/>
  <c r="IH34" i="6"/>
  <c r="HV34" i="6"/>
  <c r="HJ34" i="6"/>
  <c r="HF34" i="6"/>
  <c r="GX34" i="6"/>
  <c r="GL34" i="6"/>
  <c r="ID34" i="6"/>
  <c r="IX34" i="6"/>
  <c r="HN34" i="6"/>
  <c r="IP34" i="6"/>
  <c r="GD34" i="6"/>
  <c r="FR34" i="6"/>
  <c r="FF34" i="6"/>
  <c r="ET34" i="6"/>
  <c r="IL34" i="6"/>
  <c r="HR34" i="6"/>
  <c r="GT34" i="6"/>
  <c r="HB34" i="6"/>
  <c r="GP34" i="6"/>
  <c r="FN34" i="6"/>
  <c r="FZ34" i="6"/>
  <c r="FV34" i="6"/>
  <c r="EX34" i="6"/>
  <c r="EL34" i="6"/>
  <c r="EH34" i="6"/>
  <c r="DV34" i="6"/>
  <c r="FJ34" i="6"/>
  <c r="FB34" i="6"/>
  <c r="ED34" i="6"/>
  <c r="DJ34" i="6"/>
  <c r="HZ34" i="6"/>
  <c r="EP34" i="6"/>
  <c r="DF34" i="6"/>
  <c r="DN34" i="6"/>
  <c r="GH34" i="6"/>
  <c r="DZ34" i="6"/>
  <c r="DR34" i="6"/>
  <c r="CX34" i="6"/>
  <c r="CL34" i="6"/>
  <c r="BZ34" i="6"/>
  <c r="BN34" i="6"/>
  <c r="BB34" i="6"/>
  <c r="J34" i="6"/>
  <c r="BV34" i="6"/>
  <c r="DB34" i="6"/>
  <c r="CH34" i="6"/>
  <c r="CT34" i="6"/>
  <c r="BJ34" i="6"/>
  <c r="CD34" i="6"/>
  <c r="CP34" i="6"/>
  <c r="BR34" i="6"/>
  <c r="AH34" i="6"/>
  <c r="V34" i="6"/>
  <c r="AL34" i="6"/>
  <c r="R34" i="6"/>
  <c r="AT34" i="6"/>
  <c r="AP34" i="6"/>
  <c r="N34" i="6"/>
  <c r="AX34" i="6"/>
  <c r="AD34" i="6"/>
  <c r="Z34" i="6"/>
  <c r="F34" i="6"/>
  <c r="BF34" i="6"/>
  <c r="E34" i="6"/>
  <c r="IT46" i="6"/>
  <c r="IU46" i="6" s="1"/>
  <c r="IH46" i="6"/>
  <c r="HV46" i="6"/>
  <c r="HJ46" i="6"/>
  <c r="HK46" i="6" s="1"/>
  <c r="ID46" i="6"/>
  <c r="HN46" i="6"/>
  <c r="HR46" i="6"/>
  <c r="HS46" i="6" s="1"/>
  <c r="GX46" i="6"/>
  <c r="GY46" i="6" s="1"/>
  <c r="GL46" i="6"/>
  <c r="IP46" i="6"/>
  <c r="IQ46" i="6" s="1"/>
  <c r="HZ46" i="6"/>
  <c r="GT46" i="6"/>
  <c r="HB46" i="6"/>
  <c r="HC46" i="6" s="1"/>
  <c r="GD46" i="6"/>
  <c r="FR46" i="6"/>
  <c r="FF46" i="6"/>
  <c r="FG46" i="6" s="1"/>
  <c r="ET46" i="6"/>
  <c r="IX46" i="6"/>
  <c r="IL46" i="6"/>
  <c r="IM46" i="6" s="1"/>
  <c r="FV46" i="6"/>
  <c r="FW46" i="6" s="1"/>
  <c r="EX46" i="6"/>
  <c r="GP46" i="6"/>
  <c r="GQ46" i="6" s="1"/>
  <c r="HF46" i="6"/>
  <c r="EL46" i="6"/>
  <c r="GH46" i="6"/>
  <c r="GI46" i="6" s="1"/>
  <c r="EH46" i="6"/>
  <c r="DV46" i="6"/>
  <c r="FJ46" i="6"/>
  <c r="FK46" i="6" s="1"/>
  <c r="FZ46" i="6"/>
  <c r="EP46" i="6"/>
  <c r="EQ46" i="6" s="1"/>
  <c r="ED46" i="6"/>
  <c r="EE46" i="6" s="1"/>
  <c r="DR46" i="6"/>
  <c r="DS46" i="6" s="1"/>
  <c r="FN46" i="6"/>
  <c r="DJ46" i="6"/>
  <c r="DK46" i="6" s="1"/>
  <c r="FB46" i="6"/>
  <c r="CX46" i="6"/>
  <c r="CL46" i="6"/>
  <c r="CM46" i="6" s="1"/>
  <c r="BZ46" i="6"/>
  <c r="BN46" i="6"/>
  <c r="BB46" i="6"/>
  <c r="BC46" i="6" s="1"/>
  <c r="J46" i="6"/>
  <c r="CT46" i="6"/>
  <c r="CU46" i="6" s="1"/>
  <c r="BF46" i="6"/>
  <c r="BG46" i="6" s="1"/>
  <c r="CD46" i="6"/>
  <c r="CE46" i="6" s="1"/>
  <c r="CP46" i="6"/>
  <c r="DZ46" i="6"/>
  <c r="EA46" i="6" s="1"/>
  <c r="DB46" i="6"/>
  <c r="BV46" i="6"/>
  <c r="AH46" i="6"/>
  <c r="AI46" i="6" s="1"/>
  <c r="V46" i="6"/>
  <c r="BJ46" i="6"/>
  <c r="BR46" i="6"/>
  <c r="BS46" i="6" s="1"/>
  <c r="AD46" i="6"/>
  <c r="DF46" i="6"/>
  <c r="DG46" i="6" s="1"/>
  <c r="CH46" i="6"/>
  <c r="CI46" i="6" s="1"/>
  <c r="AX46" i="6"/>
  <c r="AY46" i="6" s="1"/>
  <c r="F46" i="6"/>
  <c r="DN46" i="6"/>
  <c r="DO46" i="6" s="1"/>
  <c r="AL46" i="6"/>
  <c r="R46" i="6"/>
  <c r="AP46" i="6"/>
  <c r="AQ46" i="6" s="1"/>
  <c r="N46" i="6"/>
  <c r="AT46" i="6"/>
  <c r="Z46" i="6"/>
  <c r="AA46" i="6" s="1"/>
  <c r="E46" i="6"/>
  <c r="OH2" i="6"/>
  <c r="OH5" i="6" s="1" a="1"/>
  <c r="OH5" i="6" s="1"/>
  <c r="IX33" i="6"/>
  <c r="IT33" i="6"/>
  <c r="IH33" i="6"/>
  <c r="HF33" i="6"/>
  <c r="GX33" i="6"/>
  <c r="GL33" i="6"/>
  <c r="ID33" i="6"/>
  <c r="HJ33" i="6"/>
  <c r="HN33" i="6"/>
  <c r="HZ33" i="6"/>
  <c r="HV33" i="6"/>
  <c r="IP33" i="6"/>
  <c r="GD33" i="6"/>
  <c r="FR33" i="6"/>
  <c r="FF33" i="6"/>
  <c r="ET33" i="6"/>
  <c r="IL33" i="6"/>
  <c r="HR33" i="6"/>
  <c r="GT33" i="6"/>
  <c r="HB33" i="6"/>
  <c r="GP33" i="6"/>
  <c r="FN33" i="6"/>
  <c r="FZ33" i="6"/>
  <c r="FV33" i="6"/>
  <c r="EX33" i="6"/>
  <c r="EL33" i="6"/>
  <c r="EH33" i="6"/>
  <c r="DV33" i="6"/>
  <c r="ED33" i="6"/>
  <c r="DZ33" i="6"/>
  <c r="FB33" i="6"/>
  <c r="EP33" i="6"/>
  <c r="FJ33" i="6"/>
  <c r="DN33" i="6"/>
  <c r="GH33" i="6"/>
  <c r="DR33" i="6"/>
  <c r="CX33" i="6"/>
  <c r="CL33" i="6"/>
  <c r="BZ33" i="6"/>
  <c r="BV33" i="6"/>
  <c r="DB33" i="6"/>
  <c r="CH33" i="6"/>
  <c r="DF33" i="6"/>
  <c r="CT33" i="6"/>
  <c r="CD33" i="6"/>
  <c r="BN33" i="6"/>
  <c r="DJ33" i="6"/>
  <c r="CP33" i="6"/>
  <c r="BR33" i="6"/>
  <c r="AH33" i="6"/>
  <c r="V33" i="6"/>
  <c r="BB33" i="6"/>
  <c r="F33" i="6"/>
  <c r="AT33" i="6"/>
  <c r="AP33" i="6"/>
  <c r="N33" i="6"/>
  <c r="AX33" i="6"/>
  <c r="BJ33" i="6"/>
  <c r="BF33" i="6"/>
  <c r="Z33" i="6"/>
  <c r="AD33" i="6"/>
  <c r="J33" i="6"/>
  <c r="AL33" i="6"/>
  <c r="R33" i="6"/>
  <c r="E33" i="6"/>
  <c r="G62" i="6"/>
  <c r="G81" i="6"/>
  <c r="G70" i="6"/>
  <c r="G82" i="6"/>
  <c r="G79" i="6"/>
  <c r="G66" i="6"/>
  <c r="PJ2" i="6"/>
  <c r="PJ5" i="6" s="1" a="1"/>
  <c r="PJ5" i="6" s="1"/>
  <c r="PI2" i="6"/>
  <c r="PI5" i="6" s="1" a="1"/>
  <c r="PI5" i="6" s="1"/>
  <c r="RD5" i="6" a="1"/>
  <c r="RD5" i="6" s="1"/>
  <c r="RD4" i="6" s="1"/>
  <c r="PH2" i="6"/>
  <c r="PH5" i="6" s="1" a="1"/>
  <c r="PH5" i="6" s="1"/>
  <c r="PE2" i="6"/>
  <c r="PE5" i="6" s="1" a="1"/>
  <c r="PE5" i="6" s="1"/>
  <c r="QF5" i="6" a="1"/>
  <c r="QF5" i="6" s="1"/>
  <c r="QD5" i="6" a="1"/>
  <c r="QD5" i="6" s="1"/>
  <c r="QL5" i="6" a="1"/>
  <c r="QL5" i="6" s="1"/>
  <c r="OR5" i="6" a="1"/>
  <c r="OR5" i="6" s="1"/>
  <c r="OF5" i="6" a="1"/>
  <c r="OF5" i="6" s="1"/>
  <c r="RH5" i="6" a="1"/>
  <c r="RH5" i="6" s="1"/>
  <c r="RH4" i="6" s="1"/>
  <c r="QG5" i="6" a="1"/>
  <c r="QG5" i="6" s="1"/>
  <c r="QI5" i="6" a="1"/>
  <c r="QI5" i="6" s="1"/>
  <c r="RI5" i="6" a="1"/>
  <c r="RI5" i="6" s="1"/>
  <c r="RI4" i="6" s="1"/>
  <c r="QZ5" i="6" a="1"/>
  <c r="QZ5" i="6" s="1"/>
  <c r="OD5" i="6" a="1"/>
  <c r="OD5" i="6" s="1"/>
  <c r="QR5" i="6" a="1"/>
  <c r="QR5" i="6" s="1"/>
  <c r="QC5" i="6" a="1"/>
  <c r="QC5" i="6" s="1"/>
  <c r="QN5" i="6" a="1"/>
  <c r="QN5" i="6" s="1"/>
  <c r="QE5" i="6" a="1"/>
  <c r="QE5" i="6" s="1"/>
  <c r="RF5" i="6" a="1"/>
  <c r="RF5" i="6" s="1"/>
  <c r="RF4" i="6" s="1"/>
  <c r="RB5" i="6" a="1"/>
  <c r="RB5" i="6" s="1"/>
  <c r="QT5" i="6" a="1"/>
  <c r="QT5" i="6" s="1"/>
  <c r="QW5" i="6" a="1"/>
  <c r="QW5" i="6" s="1"/>
  <c r="PW5" i="6" a="1"/>
  <c r="PW5" i="6" s="1"/>
  <c r="QO5" i="6" a="1"/>
  <c r="QO5" i="6" s="1"/>
  <c r="QA5" i="6" a="1"/>
  <c r="QA5" i="6" s="1"/>
  <c r="QV5" i="6" a="1"/>
  <c r="QV5" i="6" s="1"/>
  <c r="QB5" i="6" a="1"/>
  <c r="QB5" i="6" s="1"/>
  <c r="QP5" i="6" a="1"/>
  <c r="QP5" i="6" s="1"/>
  <c r="PC5" i="6" a="1"/>
  <c r="PC5" i="6" s="1"/>
  <c r="RA5" i="6" a="1"/>
  <c r="RA5" i="6" s="1"/>
  <c r="PR2" i="6"/>
  <c r="PR5" i="6" s="1" a="1"/>
  <c r="PR5" i="6" s="1"/>
  <c r="QM5" i="6" a="1"/>
  <c r="QM5" i="6" s="1"/>
  <c r="RC5" i="6" a="1"/>
  <c r="RC5" i="6" s="1"/>
  <c r="RC4" i="6" s="1"/>
  <c r="QJ5" i="6" a="1"/>
  <c r="QJ5" i="6" s="1"/>
  <c r="PV5" i="6" a="1"/>
  <c r="PV5" i="6" s="1"/>
  <c r="QS5" i="6" a="1"/>
  <c r="QS5" i="6" s="1"/>
  <c r="QU5" i="6" a="1"/>
  <c r="QU5" i="6" s="1"/>
  <c r="QK5" i="6" a="1"/>
  <c r="QK5" i="6" s="1"/>
  <c r="QX5" i="6" a="1"/>
  <c r="QX5" i="6" s="1"/>
  <c r="RG5" i="6" a="1"/>
  <c r="RG5" i="6" s="1"/>
  <c r="RG4" i="6" s="1"/>
  <c r="OT2" i="6"/>
  <c r="OT5" i="6" s="1" a="1"/>
  <c r="OT5" i="6" s="1"/>
  <c r="OB5" i="6" a="1"/>
  <c r="OB5" i="6" s="1"/>
  <c r="OC5" i="6" a="1"/>
  <c r="OC5" i="6" s="1"/>
  <c r="RL5" i="6" a="1"/>
  <c r="RL5" i="6" s="1"/>
  <c r="RL4" i="6" s="1"/>
  <c r="RK5" i="6" a="1"/>
  <c r="RK5" i="6" s="1"/>
  <c r="RK4" i="6" s="1"/>
  <c r="RJ5" i="6" a="1"/>
  <c r="RJ5" i="6" s="1"/>
  <c r="RJ4" i="6" s="1"/>
  <c r="QH5" i="6" a="1"/>
  <c r="QH5" i="6" s="1"/>
  <c r="QY5" i="6" a="1"/>
  <c r="QY5" i="6" s="1"/>
  <c r="QQ5" i="6" a="1"/>
  <c r="QQ5" i="6" s="1"/>
  <c r="RE5" i="6" a="1"/>
  <c r="RE5" i="6" s="1"/>
  <c r="RE4" i="6" s="1"/>
  <c r="PN2" i="6"/>
  <c r="PN5" i="6" s="1" a="1"/>
  <c r="PN5" i="6" s="1"/>
  <c r="OU2" i="6"/>
  <c r="OU5" i="6" s="1" a="1"/>
  <c r="OU5" i="6" s="1"/>
  <c r="PS2" i="6"/>
  <c r="PS5" i="6" s="1" a="1"/>
  <c r="PS5" i="6" s="1"/>
  <c r="PL2" i="6"/>
  <c r="PL5" i="6" s="1" a="1"/>
  <c r="PL5" i="6" s="1"/>
  <c r="PD2" i="6"/>
  <c r="PD5" i="6" s="1" a="1"/>
  <c r="PD5" i="6" s="1"/>
  <c r="PY2" i="6"/>
  <c r="PY5" i="6" s="1" a="1"/>
  <c r="PY5" i="6" s="1"/>
  <c r="PQ2" i="6"/>
  <c r="PQ5" i="6" s="1" a="1"/>
  <c r="PQ5" i="6" s="1"/>
  <c r="PK2" i="6"/>
  <c r="PK5" i="6" s="1" a="1"/>
  <c r="PK5" i="6" s="1"/>
  <c r="PM2" i="6"/>
  <c r="PM5" i="6" s="1" a="1"/>
  <c r="PM5" i="6" s="1"/>
  <c r="PG2" i="6"/>
  <c r="PG5" i="6" s="1" a="1"/>
  <c r="PG5" i="6" s="1"/>
  <c r="PX2" i="6"/>
  <c r="PX5" i="6" s="1" a="1"/>
  <c r="PX5" i="6" s="1"/>
  <c r="PF2" i="6"/>
  <c r="PF5" i="6" s="1" a="1"/>
  <c r="PF5" i="6" s="1"/>
  <c r="PZ2" i="6"/>
  <c r="PZ5" i="6" s="1" a="1"/>
  <c r="PZ5" i="6" s="1"/>
  <c r="OV2" i="6"/>
  <c r="OV5" i="6" s="1" a="1"/>
  <c r="OV5" i="6" s="1"/>
  <c r="PT2" i="6"/>
  <c r="PT5" i="6" s="1" a="1"/>
  <c r="PT5" i="6" s="1"/>
  <c r="PP2" i="6"/>
  <c r="PP5" i="6" s="1" a="1"/>
  <c r="PP5" i="6" s="1"/>
  <c r="PO2" i="6"/>
  <c r="PO5" i="6" s="1" a="1"/>
  <c r="PO5" i="6" s="1"/>
  <c r="R116" i="17"/>
  <c r="R115" i="17"/>
  <c r="R114" i="17"/>
  <c r="R113" i="17"/>
  <c r="R112" i="17"/>
  <c r="R111" i="17"/>
  <c r="R110" i="17"/>
  <c r="R109" i="17"/>
  <c r="R108" i="17"/>
  <c r="R107" i="17"/>
  <c r="R106" i="17"/>
  <c r="R105" i="17"/>
  <c r="R104" i="17"/>
  <c r="R103" i="17"/>
  <c r="R102" i="17"/>
  <c r="R101" i="17"/>
  <c r="R100" i="17"/>
  <c r="R99" i="17"/>
  <c r="R98" i="17"/>
  <c r="R97" i="17"/>
  <c r="R95" i="17"/>
  <c r="R94" i="17"/>
  <c r="R93" i="17"/>
  <c r="R91" i="17"/>
  <c r="R90" i="17"/>
  <c r="R85" i="17"/>
  <c r="R84" i="17"/>
  <c r="R83" i="17"/>
  <c r="R82" i="17"/>
  <c r="R81" i="17"/>
  <c r="R80" i="17"/>
  <c r="R79" i="17"/>
  <c r="R78" i="17"/>
  <c r="R77" i="17"/>
  <c r="R76" i="17"/>
  <c r="R75" i="17"/>
  <c r="R74" i="17"/>
  <c r="R73" i="17"/>
  <c r="R72" i="17"/>
  <c r="R71" i="17"/>
  <c r="R70" i="17"/>
  <c r="R69" i="17"/>
  <c r="R68" i="17"/>
  <c r="R67" i="17"/>
  <c r="R66" i="17"/>
  <c r="R65" i="17"/>
  <c r="R64" i="17"/>
  <c r="R63" i="17"/>
  <c r="R62" i="17"/>
  <c r="R61" i="17"/>
  <c r="R60" i="17"/>
  <c r="R59" i="17"/>
  <c r="R58" i="17"/>
  <c r="R57" i="17"/>
  <c r="R56" i="17"/>
  <c r="R55" i="17"/>
  <c r="R54" i="17"/>
  <c r="R53" i="17"/>
  <c r="R52" i="17"/>
  <c r="R51" i="17"/>
  <c r="R50" i="17"/>
  <c r="R49" i="17"/>
  <c r="R48" i="17"/>
  <c r="R45" i="17"/>
  <c r="R44" i="17"/>
  <c r="R43" i="17"/>
  <c r="R39" i="17"/>
  <c r="R38" i="17"/>
  <c r="R37" i="17"/>
  <c r="R36" i="17"/>
  <c r="S33" i="6" l="1"/>
  <c r="DW33" i="6"/>
  <c r="W51" i="6"/>
  <c r="EI51" i="6"/>
  <c r="BW33" i="6"/>
  <c r="HG33" i="6"/>
  <c r="DG51" i="6"/>
  <c r="HK51" i="6"/>
  <c r="BC33" i="6"/>
  <c r="EU33" i="6"/>
  <c r="CA51" i="6"/>
  <c r="HG51" i="6"/>
  <c r="AQ33" i="6"/>
  <c r="DG33" i="6"/>
  <c r="FC33" i="6"/>
  <c r="GU33" i="6"/>
  <c r="IE33" i="6"/>
  <c r="W34" i="6"/>
  <c r="X34" i="6" s="1" a="1"/>
  <c r="X34" i="6" s="1"/>
  <c r="BO34" i="6"/>
  <c r="EE34" i="6"/>
  <c r="GU34" i="6"/>
  <c r="GY34" i="6"/>
  <c r="AM36" i="6"/>
  <c r="CQ36" i="6"/>
  <c r="FK36" i="6"/>
  <c r="FG36" i="6"/>
  <c r="IY36" i="6"/>
  <c r="W49" i="6"/>
  <c r="AA49" i="6"/>
  <c r="EQ49" i="6"/>
  <c r="GA49" i="6"/>
  <c r="FW49" i="6"/>
  <c r="K52" i="6"/>
  <c r="L13" i="6" s="1" a="1"/>
  <c r="L13" i="6" s="1"/>
  <c r="MN55" i="6" a="1"/>
  <c r="MN55" i="6" s="1"/>
  <c r="MO55" i="6" s="1"/>
  <c r="NT54" i="6" a="1"/>
  <c r="NT54" i="6" s="1"/>
  <c r="NU54" i="6" s="1"/>
  <c r="GZ54" i="6" a="1"/>
  <c r="GZ54" i="6" s="1"/>
  <c r="HA54" i="6" s="1"/>
  <c r="MB55" i="6" a="1"/>
  <c r="MB55" i="6" s="1"/>
  <c r="MC55" i="6" s="1"/>
  <c r="BX55" i="6" a="1"/>
  <c r="BX55" i="6" s="1"/>
  <c r="BY55" i="6" s="1"/>
  <c r="KN54" i="6" a="1"/>
  <c r="KN54" i="6" s="1"/>
  <c r="KO54" i="6" s="1"/>
  <c r="HT55" i="6" a="1"/>
  <c r="HT55" i="6" s="1"/>
  <c r="HU55" i="6" s="1"/>
  <c r="GF54" i="6" a="1"/>
  <c r="GF54" i="6" s="1"/>
  <c r="GG54" i="6" s="1"/>
  <c r="LP55" i="6" a="1"/>
  <c r="LP55" i="6" s="1"/>
  <c r="LQ55" i="6" s="1"/>
  <c r="ND55" i="6" a="1"/>
  <c r="ND55" i="6" s="1"/>
  <c r="NE55" i="6" s="1"/>
  <c r="CR54" i="6" a="1"/>
  <c r="CR54" i="6" s="1"/>
  <c r="CS54" i="6" s="1"/>
  <c r="MJ54" i="6" a="1"/>
  <c r="MJ54" i="6" s="1"/>
  <c r="MK54" i="6" s="1"/>
  <c r="JL54" i="6" a="1"/>
  <c r="JL54" i="6" s="1"/>
  <c r="JM54" i="6" s="1"/>
  <c r="CF55" i="6" a="1"/>
  <c r="CF55" i="6" s="1"/>
  <c r="CG55" i="6" s="1"/>
  <c r="BL54" i="6" a="1"/>
  <c r="BL54" i="6" s="1"/>
  <c r="BM54" i="6" s="1"/>
  <c r="GN55" i="6" a="1"/>
  <c r="GN55" i="6" s="1"/>
  <c r="GO55" i="6" s="1"/>
  <c r="DT54" i="6" a="1"/>
  <c r="DT54" i="6" s="1"/>
  <c r="DU54" i="6" s="1"/>
  <c r="MV55" i="6" a="1"/>
  <c r="MV55" i="6" s="1"/>
  <c r="MW55" i="6" s="1"/>
  <c r="MR54" i="6" a="1"/>
  <c r="MR54" i="6" s="1"/>
  <c r="MS54" i="6" s="1"/>
  <c r="CZ55" i="6" a="1"/>
  <c r="CZ55" i="6" s="1"/>
  <c r="DA55" i="6" s="1"/>
  <c r="AR54" i="6" a="1"/>
  <c r="AR54" i="6" s="1"/>
  <c r="AS54" i="6" s="1"/>
  <c r="DL55" i="6" a="1"/>
  <c r="DL55" i="6" s="1"/>
  <c r="DM55" i="6" s="1"/>
  <c r="GR54" i="6" a="1"/>
  <c r="GR54" i="6" s="1"/>
  <c r="GS54" i="6" s="1"/>
  <c r="HL55" i="6" a="1"/>
  <c r="HL55" i="6" s="1"/>
  <c r="HM55" i="6" s="1"/>
  <c r="CJ55" i="6" a="1"/>
  <c r="CJ55" i="6" s="1"/>
  <c r="CK55" i="6" s="1"/>
  <c r="NX54" i="6" a="1"/>
  <c r="NX54" i="6" s="1"/>
  <c r="NY54" i="6" s="1"/>
  <c r="DL54" i="6" a="1"/>
  <c r="DL54" i="6" s="1"/>
  <c r="DM54" i="6" s="1"/>
  <c r="CN54" i="6" a="1"/>
  <c r="CN54" i="6" s="1"/>
  <c r="CO54" i="6" s="1"/>
  <c r="NL55" i="6" a="1"/>
  <c r="NL55" i="6" s="1"/>
  <c r="NM55" i="6" s="1"/>
  <c r="HH55" i="6" a="1"/>
  <c r="HH55" i="6" s="1"/>
  <c r="HI55" i="6" s="1"/>
  <c r="IV55" i="6" a="1"/>
  <c r="IV55" i="6" s="1"/>
  <c r="IW55" i="6" s="1"/>
  <c r="MF54" i="6" a="1"/>
  <c r="MF54" i="6" s="1"/>
  <c r="MG54" i="6" s="1"/>
  <c r="LL55" i="6" a="1"/>
  <c r="LL55" i="6" s="1"/>
  <c r="LM55" i="6" s="1"/>
  <c r="JH54" i="6" a="1"/>
  <c r="JH54" i="6" s="1"/>
  <c r="JI54" i="6" s="1"/>
  <c r="JP55" i="6" a="1"/>
  <c r="JP55" i="6" s="1"/>
  <c r="JQ55" i="6" s="1"/>
  <c r="KB54" i="6" a="1"/>
  <c r="KB54" i="6" s="1"/>
  <c r="KC54" i="6" s="1"/>
  <c r="AB55" i="6" a="1"/>
  <c r="AB55" i="6" s="1"/>
  <c r="AC55" i="6" s="1"/>
  <c r="KZ54" i="6" a="1"/>
  <c r="KZ54" i="6" s="1"/>
  <c r="LA54" i="6" s="1"/>
  <c r="MN54" i="6" a="1"/>
  <c r="MN54" i="6" s="1"/>
  <c r="MO54" i="6" s="1"/>
  <c r="GJ54" i="6" a="1"/>
  <c r="GJ54" i="6" s="1"/>
  <c r="GK54" i="6" s="1"/>
  <c r="CB54" i="6" a="1"/>
  <c r="CB54" i="6" s="1"/>
  <c r="CC54" i="6" s="1"/>
  <c r="AV54" i="6" a="1"/>
  <c r="AV54" i="6" s="1"/>
  <c r="AW54" i="6" s="1"/>
  <c r="KV55" i="6" a="1"/>
  <c r="KV55" i="6" s="1"/>
  <c r="KW55" i="6" s="1"/>
  <c r="BH55" i="6" a="1"/>
  <c r="BH55" i="6" s="1"/>
  <c r="BI55" i="6" s="1"/>
  <c r="CV55" i="6" a="1"/>
  <c r="CV55" i="6" s="1"/>
  <c r="CW55" i="6" s="1"/>
  <c r="DP54" i="6" a="1"/>
  <c r="DP54" i="6" s="1"/>
  <c r="DQ54" i="6" s="1"/>
  <c r="IN55" i="6" a="1"/>
  <c r="IN55" i="6" s="1"/>
  <c r="IO55" i="6" s="1"/>
  <c r="HX55" i="6" a="1"/>
  <c r="HX55" i="6" s="1"/>
  <c r="HY55" i="6" s="1"/>
  <c r="FP54" i="6" a="1"/>
  <c r="FP54" i="6" s="1"/>
  <c r="FQ54" i="6" s="1"/>
  <c r="HX54" i="6" a="1"/>
  <c r="HX54" i="6" s="1"/>
  <c r="HY54" i="6" s="1"/>
  <c r="IN54" i="6" a="1"/>
  <c r="IN54" i="6" s="1"/>
  <c r="IO54" i="6" s="1"/>
  <c r="MJ55" i="6" a="1"/>
  <c r="MJ55" i="6" s="1"/>
  <c r="MK55" i="6" s="1"/>
  <c r="FT55" i="6" a="1"/>
  <c r="FT55" i="6" s="1"/>
  <c r="FU55" i="6" s="1"/>
  <c r="CJ54" i="6" a="1"/>
  <c r="CJ54" i="6" s="1"/>
  <c r="CK54" i="6" s="1"/>
  <c r="FH55" i="6" a="1"/>
  <c r="FH55" i="6" s="1"/>
  <c r="FI55" i="6" s="1"/>
  <c r="DX54" i="6" a="1"/>
  <c r="DX54" i="6" s="1"/>
  <c r="DY54" i="6" s="1"/>
  <c r="L54" i="6" a="1"/>
  <c r="L54" i="6" s="1"/>
  <c r="M54" i="6" s="1"/>
  <c r="MF55" i="6" a="1"/>
  <c r="MF55" i="6" s="1"/>
  <c r="MG55" i="6" s="1"/>
  <c r="DP55" i="6" a="1"/>
  <c r="DP55" i="6" s="1"/>
  <c r="DQ55" i="6" s="1"/>
  <c r="FD55" i="6" a="1"/>
  <c r="FD55" i="6" s="1"/>
  <c r="FE55" i="6" s="1"/>
  <c r="CZ54" i="6" a="1"/>
  <c r="CZ54" i="6" s="1"/>
  <c r="DA54" i="6" s="1"/>
  <c r="CF54" i="6" a="1"/>
  <c r="CF54" i="6" s="1"/>
  <c r="CG54" i="6" s="1"/>
  <c r="AZ54" i="6" a="1"/>
  <c r="AZ54" i="6" s="1"/>
  <c r="BA54" i="6" s="1"/>
  <c r="GV55" i="6" a="1"/>
  <c r="GV55" i="6" s="1"/>
  <c r="GW55" i="6" s="1"/>
  <c r="AF55" i="6" a="1"/>
  <c r="AF55" i="6" s="1"/>
  <c r="AG55" i="6" s="1"/>
  <c r="HL54" i="6" a="1"/>
  <c r="HL54" i="6" s="1"/>
  <c r="HM54" i="6" s="1"/>
  <c r="T55" i="6" a="1"/>
  <c r="T55" i="6" s="1"/>
  <c r="U55" i="6" s="1"/>
  <c r="ER54" i="6" a="1"/>
  <c r="ER54" i="6" s="1"/>
  <c r="ES54" i="6" s="1"/>
  <c r="AV55" i="6" a="1"/>
  <c r="AV55" i="6" s="1"/>
  <c r="AW55" i="6" s="1"/>
  <c r="DT55" i="6" a="1"/>
  <c r="DT55" i="6" s="1"/>
  <c r="DU55" i="6" s="1"/>
  <c r="FP55" i="6" a="1"/>
  <c r="FP55" i="6" s="1"/>
  <c r="FQ55" i="6" s="1"/>
  <c r="LH55" i="6" a="1"/>
  <c r="LH55" i="6" s="1"/>
  <c r="LI55" i="6" s="1"/>
  <c r="GF55" i="6" a="1"/>
  <c r="GF55" i="6" s="1"/>
  <c r="GG55" i="6" s="1"/>
  <c r="GV54" i="6" a="1"/>
  <c r="GV54" i="6" s="1"/>
  <c r="GW54" i="6" s="1"/>
  <c r="EN54" i="6" a="1"/>
  <c r="EN54" i="6" s="1"/>
  <c r="EO54" i="6" s="1"/>
  <c r="JT54" i="6" a="1"/>
  <c r="JT54" i="6" s="1"/>
  <c r="JU54" i="6" s="1"/>
  <c r="FX55" i="6" a="1"/>
  <c r="FX55" i="6" s="1"/>
  <c r="FY55" i="6" s="1"/>
  <c r="HH54" i="6" a="1"/>
  <c r="HH54" i="6" s="1"/>
  <c r="HI54" i="6" s="1"/>
  <c r="IZ54" i="6" a="1"/>
  <c r="IZ54" i="6" s="1"/>
  <c r="JA54" i="6" s="1"/>
  <c r="IF54" i="6" a="1"/>
  <c r="IF54" i="6" s="1"/>
  <c r="IG54" i="6" s="1"/>
  <c r="AJ55" i="6" a="1"/>
  <c r="AJ55" i="6" s="1"/>
  <c r="AK55" i="6" s="1"/>
  <c r="CB55" i="6" a="1"/>
  <c r="CB55" i="6" s="1"/>
  <c r="CC55" i="6" s="1"/>
  <c r="FL54" i="6" a="1"/>
  <c r="FL54" i="6" s="1"/>
  <c r="FM54" i="6" s="1"/>
  <c r="IV54" i="6" a="1"/>
  <c r="IV54" i="6" s="1"/>
  <c r="IW54" i="6" s="1"/>
  <c r="NX55" i="6" a="1"/>
  <c r="NX55" i="6" s="1"/>
  <c r="NY55" i="6" s="1"/>
  <c r="LT54" i="6" a="1"/>
  <c r="LT54" i="6" s="1"/>
  <c r="LU54" i="6" s="1"/>
  <c r="JL55" i="6" a="1"/>
  <c r="JL55" i="6" s="1"/>
  <c r="JM55" i="6" s="1"/>
  <c r="MB54" i="6" a="1"/>
  <c r="MB54" i="6" s="1"/>
  <c r="MC54" i="6" s="1"/>
  <c r="BP54" i="6" a="1"/>
  <c r="BP54" i="6" s="1"/>
  <c r="BQ54" i="6" s="1"/>
  <c r="JT55" i="6" a="1"/>
  <c r="JT55" i="6" s="1"/>
  <c r="JU55" i="6" s="1"/>
  <c r="LD55" i="6" a="1"/>
  <c r="LD55" i="6" s="1"/>
  <c r="LE55" i="6" s="1"/>
  <c r="LX54" i="6" a="1"/>
  <c r="LX54" i="6" s="1"/>
  <c r="LY54" i="6" s="1"/>
  <c r="DD55" i="6" a="1"/>
  <c r="DD55" i="6" s="1"/>
  <c r="DE55" i="6" s="1"/>
  <c r="LH54" i="6" a="1"/>
  <c r="LH54" i="6" s="1"/>
  <c r="LI54" i="6" s="1"/>
  <c r="AN55" i="6" a="1"/>
  <c r="AN55" i="6" s="1"/>
  <c r="AO55" i="6" s="1"/>
  <c r="DH54" i="6" a="1"/>
  <c r="DH54" i="6" s="1"/>
  <c r="DI54" i="6" s="1"/>
  <c r="IJ55" i="6" a="1"/>
  <c r="IJ55" i="6" s="1"/>
  <c r="IK55" i="6" s="1"/>
  <c r="EF55" i="6" a="1"/>
  <c r="EF55" i="6" s="1"/>
  <c r="EG55" i="6" s="1"/>
  <c r="EB54" i="6" a="1"/>
  <c r="EB54" i="6" s="1"/>
  <c r="EC54" i="6" s="1"/>
  <c r="JP54" i="6" a="1"/>
  <c r="JP54" i="6" s="1"/>
  <c r="JQ54" i="6" s="1"/>
  <c r="EV55" i="6" a="1"/>
  <c r="EV55" i="6" s="1"/>
  <c r="EW55" i="6" s="1"/>
  <c r="AF54" i="6" a="1"/>
  <c r="AF54" i="6" s="1"/>
  <c r="AG54" i="6" s="1"/>
  <c r="KF54" i="6" a="1"/>
  <c r="KF54" i="6" s="1"/>
  <c r="KG54" i="6" s="1"/>
  <c r="EJ54" i="6" a="1"/>
  <c r="EJ54" i="6" s="1"/>
  <c r="EK54" i="6" s="1"/>
  <c r="IZ55" i="6" a="1"/>
  <c r="IZ55" i="6" s="1"/>
  <c r="JA55" i="6" s="1"/>
  <c r="IR54" i="6" a="1"/>
  <c r="IR54" i="6" s="1"/>
  <c r="IS54" i="6" s="1"/>
  <c r="X54" i="6" a="1"/>
  <c r="X54" i="6" s="1"/>
  <c r="Y54" i="6" s="1"/>
  <c r="FH54" i="6" a="1"/>
  <c r="FH54" i="6" s="1"/>
  <c r="FI54" i="6" s="1"/>
  <c r="NP54" i="6" a="1"/>
  <c r="NP54" i="6" s="1"/>
  <c r="NQ54" i="6" s="1"/>
  <c r="NP55" i="6" a="1"/>
  <c r="NP55" i="6" s="1"/>
  <c r="NQ55" i="6" s="1"/>
  <c r="JD55" i="6" a="1"/>
  <c r="JD55" i="6" s="1"/>
  <c r="JE55" i="6" s="1"/>
  <c r="KR55" i="6" a="1"/>
  <c r="KR55" i="6" s="1"/>
  <c r="KS55" i="6" s="1"/>
  <c r="H55" i="6" a="1"/>
  <c r="H55" i="6" s="1"/>
  <c r="I55" i="6" s="1"/>
  <c r="KF55" i="6" a="1"/>
  <c r="KF55" i="6" s="1"/>
  <c r="KG55" i="6" s="1"/>
  <c r="MZ54" i="6" a="1"/>
  <c r="MZ54" i="6" s="1"/>
  <c r="NA54" i="6" s="1"/>
  <c r="EF54" i="6" a="1"/>
  <c r="EF54" i="6" s="1"/>
  <c r="EG54" i="6" s="1"/>
  <c r="IF55" i="6" a="1"/>
  <c r="IF55" i="6" s="1"/>
  <c r="IG55" i="6" s="1"/>
  <c r="HP55" i="6" a="1"/>
  <c r="HP55" i="6" s="1"/>
  <c r="HQ55" i="6" s="1"/>
  <c r="P55" i="6" a="1"/>
  <c r="P55" i="6" s="1"/>
  <c r="Q55" i="6" s="1"/>
  <c r="KJ55" i="6" a="1"/>
  <c r="KJ55" i="6" s="1"/>
  <c r="KK55" i="6" s="1"/>
  <c r="BT55" i="6" a="1"/>
  <c r="BT55" i="6" s="1"/>
  <c r="BU55" i="6" s="1"/>
  <c r="DH55" i="6" a="1"/>
  <c r="DH55" i="6" s="1"/>
  <c r="DI55" i="6" s="1"/>
  <c r="HP54" i="6" a="1"/>
  <c r="HP54" i="6" s="1"/>
  <c r="HQ54" i="6" s="1"/>
  <c r="MR55" i="6" a="1"/>
  <c r="MR55" i="6" s="1"/>
  <c r="MS55" i="6" s="1"/>
  <c r="P54" i="6" a="1"/>
  <c r="P54" i="6" s="1"/>
  <c r="Q54" i="6" s="1"/>
  <c r="ER55" i="6" a="1"/>
  <c r="ER55" i="6" s="1"/>
  <c r="ES55" i="6" s="1"/>
  <c r="AB54" i="6" a="1"/>
  <c r="AB54" i="6" s="1"/>
  <c r="AC54" i="6" s="1"/>
  <c r="AJ54" i="6" a="1"/>
  <c r="AJ54" i="6" s="1"/>
  <c r="AK54" i="6" s="1"/>
  <c r="IB54" i="6" a="1"/>
  <c r="IB54" i="6" s="1"/>
  <c r="IC54" i="6" s="1"/>
  <c r="BD55" i="6" a="1"/>
  <c r="BD55" i="6" s="1"/>
  <c r="BE55" i="6" s="1"/>
  <c r="GB55" i="6" a="1"/>
  <c r="GB55" i="6" s="1"/>
  <c r="GC55" i="6" s="1"/>
  <c r="DD54" i="6" a="1"/>
  <c r="DD54" i="6" s="1"/>
  <c r="DE54" i="6" s="1"/>
  <c r="HT54" i="6" a="1"/>
  <c r="HT54" i="6" s="1"/>
  <c r="HU54" i="6" s="1"/>
  <c r="GN54" i="6" a="1"/>
  <c r="GN54" i="6" s="1"/>
  <c r="GO54" i="6" s="1"/>
  <c r="JX54" i="6" a="1"/>
  <c r="JX54" i="6" s="1"/>
  <c r="JY54" i="6" s="1"/>
  <c r="BH54" i="6" a="1"/>
  <c r="BH54" i="6" s="1"/>
  <c r="BI54" i="6" s="1"/>
  <c r="EJ55" i="6" a="1"/>
  <c r="EJ55" i="6" s="1"/>
  <c r="EK55" i="6" s="1"/>
  <c r="L55" i="6" a="1"/>
  <c r="L55" i="6" s="1"/>
  <c r="M55" i="6" s="1"/>
  <c r="NH55" i="6" a="1"/>
  <c r="NH55" i="6" s="1"/>
  <c r="NI55" i="6" s="1"/>
  <c r="FL55" i="6" a="1"/>
  <c r="FL55" i="6" s="1"/>
  <c r="FM55" i="6" s="1"/>
  <c r="GZ55" i="6" a="1"/>
  <c r="GZ55" i="6" s="1"/>
  <c r="HA55" i="6" s="1"/>
  <c r="KJ54" i="6" a="1"/>
  <c r="KJ54" i="6" s="1"/>
  <c r="KK54" i="6" s="1"/>
  <c r="NH54" i="6" a="1"/>
  <c r="NH54" i="6" s="1"/>
  <c r="NI54" i="6" s="1"/>
  <c r="IJ54" i="6" a="1"/>
  <c r="IJ54" i="6" s="1"/>
  <c r="IK54" i="6" s="1"/>
  <c r="IR55" i="6" a="1"/>
  <c r="IR55" i="6" s="1"/>
  <c r="IS55" i="6" s="1"/>
  <c r="IB55" i="6" a="1"/>
  <c r="IB55" i="6" s="1"/>
  <c r="IC55" i="6" s="1"/>
  <c r="LD54" i="6" a="1"/>
  <c r="LD54" i="6" s="1"/>
  <c r="LE54" i="6" s="1"/>
  <c r="BP55" i="6" a="1"/>
  <c r="BP55" i="6" s="1"/>
  <c r="BQ55" i="6" s="1"/>
  <c r="H54" i="6" a="1"/>
  <c r="H54" i="6" s="1"/>
  <c r="I54" i="6" s="1"/>
  <c r="LL54" i="6" a="1"/>
  <c r="LL54" i="6" s="1"/>
  <c r="LM54" i="6" s="1"/>
  <c r="T54" i="6" a="1"/>
  <c r="T54" i="6" s="1"/>
  <c r="U54" i="6" s="1"/>
  <c r="LP54" i="6" a="1"/>
  <c r="LP54" i="6" s="1"/>
  <c r="LQ54" i="6" s="1"/>
  <c r="JH55" i="6" a="1"/>
  <c r="JH55" i="6" s="1"/>
  <c r="JI55" i="6" s="1"/>
  <c r="MV54" i="6" a="1"/>
  <c r="MV54" i="6" s="1"/>
  <c r="MW54" i="6" s="1"/>
  <c r="AZ55" i="6" a="1"/>
  <c r="AZ55" i="6" s="1"/>
  <c r="BA55" i="6" s="1"/>
  <c r="GJ55" i="6" a="1"/>
  <c r="GJ55" i="6" s="1"/>
  <c r="GK55" i="6" s="1"/>
  <c r="BD54" i="6" a="1"/>
  <c r="BD54" i="6" s="1"/>
  <c r="BE54" i="6" s="1"/>
  <c r="GB54" i="6" a="1"/>
  <c r="GB54" i="6" s="1"/>
  <c r="GC54" i="6" s="1"/>
  <c r="BX54" i="6" a="1"/>
  <c r="BX54" i="6" s="1"/>
  <c r="BY54" i="6" s="1"/>
  <c r="KV54" i="6" a="1"/>
  <c r="KV54" i="6" s="1"/>
  <c r="KW54" i="6" s="1"/>
  <c r="CR55" i="6" a="1"/>
  <c r="CR55" i="6" s="1"/>
  <c r="CS55" i="6" s="1"/>
  <c r="KN55" i="6" a="1"/>
  <c r="KN55" i="6" s="1"/>
  <c r="KO55" i="6" s="1"/>
  <c r="DX55" i="6" a="1"/>
  <c r="DX55" i="6" s="1"/>
  <c r="DY55" i="6" s="1"/>
  <c r="JD54" i="6" a="1"/>
  <c r="JD54" i="6" s="1"/>
  <c r="JE54" i="6" s="1"/>
  <c r="KR54" i="6" a="1"/>
  <c r="KR54" i="6" s="1"/>
  <c r="KS54" i="6" s="1"/>
  <c r="GR55" i="6" a="1"/>
  <c r="GR55" i="6" s="1"/>
  <c r="GS55" i="6" s="1"/>
  <c r="HD55" i="6" a="1"/>
  <c r="HD55" i="6" s="1"/>
  <c r="HE55" i="6" s="1"/>
  <c r="EZ54" i="6" a="1"/>
  <c r="EZ54" i="6" s="1"/>
  <c r="FA54" i="6" s="1"/>
  <c r="EN55" i="6" a="1"/>
  <c r="EN55" i="6" s="1"/>
  <c r="EO55" i="6" s="1"/>
  <c r="JX55" i="6" a="1"/>
  <c r="JX55" i="6" s="1"/>
  <c r="JY55" i="6" s="1"/>
  <c r="KB55" i="6" a="1"/>
  <c r="KB55" i="6" s="1"/>
  <c r="KC55" i="6" s="1"/>
  <c r="MZ55" i="6" a="1"/>
  <c r="MZ55" i="6" s="1"/>
  <c r="NA55" i="6" s="1"/>
  <c r="LX55" i="6" a="1"/>
  <c r="LX55" i="6" s="1"/>
  <c r="LY55" i="6" s="1"/>
  <c r="EZ55" i="6" a="1"/>
  <c r="EZ55" i="6" s="1"/>
  <c r="FA55" i="6" s="1"/>
  <c r="ND54" i="6" a="1"/>
  <c r="ND54" i="6" s="1"/>
  <c r="NE54" i="6" s="1"/>
  <c r="AR55" i="6" a="1"/>
  <c r="AR55" i="6" s="1"/>
  <c r="AS55" i="6" s="1"/>
  <c r="FD54" i="6" a="1"/>
  <c r="FD54" i="6" s="1"/>
  <c r="FE54" i="6" s="1"/>
  <c r="EV54" i="6" a="1"/>
  <c r="EV54" i="6" s="1"/>
  <c r="EW54" i="6" s="1"/>
  <c r="H77" i="6" a="1"/>
  <c r="H77" i="6" s="1"/>
  <c r="CN55" i="6" a="1"/>
  <c r="CN55" i="6" s="1"/>
  <c r="CO55" i="6" s="1"/>
  <c r="EB55" i="6" a="1"/>
  <c r="EB55" i="6" s="1"/>
  <c r="EC55" i="6" s="1"/>
  <c r="NL54" i="6" a="1"/>
  <c r="NL54" i="6" s="1"/>
  <c r="NM54" i="6" s="1"/>
  <c r="CV54" i="6" a="1"/>
  <c r="CV54" i="6" s="1"/>
  <c r="CW54" i="6" s="1"/>
  <c r="X55" i="6" a="1"/>
  <c r="X55" i="6" s="1"/>
  <c r="Y55" i="6" s="1"/>
  <c r="BL55" i="6" a="1"/>
  <c r="BL55" i="6" s="1"/>
  <c r="BM55" i="6" s="1"/>
  <c r="FT54" i="6" a="1"/>
  <c r="FT54" i="6" s="1"/>
  <c r="FU54" i="6" s="1"/>
  <c r="AN54" i="6" a="1"/>
  <c r="AN54" i="6" s="1"/>
  <c r="AO54" i="6" s="1"/>
  <c r="FX54" i="6" a="1"/>
  <c r="FX54" i="6" s="1"/>
  <c r="FY54" i="6" s="1"/>
  <c r="BT54" i="6" a="1"/>
  <c r="BT54" i="6" s="1"/>
  <c r="BU54" i="6" s="1"/>
  <c r="HD54" i="6" a="1"/>
  <c r="HD54" i="6" s="1"/>
  <c r="HE54" i="6" s="1"/>
  <c r="LT55" i="6" a="1"/>
  <c r="LT55" i="6" s="1"/>
  <c r="LU55" i="6" s="1"/>
  <c r="NT55" i="6" a="1"/>
  <c r="NT55" i="6" s="1"/>
  <c r="NU55" i="6" s="1"/>
  <c r="KZ55" i="6" a="1"/>
  <c r="KZ55" i="6" s="1"/>
  <c r="LA55" i="6" s="1"/>
  <c r="AE33" i="6"/>
  <c r="AF4" i="6" s="1" a="1"/>
  <c r="AF4" i="6" s="1"/>
  <c r="BS33" i="6"/>
  <c r="CY33" i="6"/>
  <c r="EY33" i="6"/>
  <c r="GE33" i="6"/>
  <c r="IY33" i="6"/>
  <c r="AA33" i="6"/>
  <c r="CQ33" i="6"/>
  <c r="DS33" i="6"/>
  <c r="FW33" i="6"/>
  <c r="IQ33" i="6"/>
  <c r="BK33" i="6"/>
  <c r="BO33" i="6"/>
  <c r="DO33" i="6"/>
  <c r="FO33" i="6"/>
  <c r="IA33" i="6"/>
  <c r="AA51" i="6"/>
  <c r="AQ51" i="6"/>
  <c r="DO51" i="6"/>
  <c r="FG51" i="6"/>
  <c r="IY51" i="6"/>
  <c r="AE34" i="6"/>
  <c r="BK34" i="6"/>
  <c r="EA34" i="6"/>
  <c r="EM34" i="6"/>
  <c r="FS34" i="6"/>
  <c r="IU34" i="6"/>
  <c r="BC53" i="6"/>
  <c r="CM53" i="6"/>
  <c r="DK53" i="6"/>
  <c r="IA53" i="6"/>
  <c r="HG53" i="6"/>
  <c r="CQ34" i="6"/>
  <c r="CY34" i="6"/>
  <c r="DW34" i="6"/>
  <c r="EU34" i="6"/>
  <c r="HW34" i="6"/>
  <c r="CA36" i="6"/>
  <c r="DG36" i="6"/>
  <c r="BK36" i="6"/>
  <c r="FW36" i="6"/>
  <c r="GQ36" i="6"/>
  <c r="IE36" i="6"/>
  <c r="K37" i="6"/>
  <c r="L37" i="6" s="1" a="1"/>
  <c r="L37" i="6" s="1"/>
  <c r="AA37" i="6"/>
  <c r="DS37" i="6"/>
  <c r="EU37" i="6"/>
  <c r="FW37" i="6"/>
  <c r="IM37" i="6"/>
  <c r="AY34" i="6"/>
  <c r="CU34" i="6"/>
  <c r="GI34" i="6"/>
  <c r="EY34" i="6"/>
  <c r="GE34" i="6"/>
  <c r="AE36" i="6"/>
  <c r="W36" i="6"/>
  <c r="CU36" i="6"/>
  <c r="DC36" i="6"/>
  <c r="GM36" i="6"/>
  <c r="DK37" i="6"/>
  <c r="BC37" i="6"/>
  <c r="CQ37" i="6"/>
  <c r="DW37" i="6"/>
  <c r="AU34" i="6"/>
  <c r="BW34" i="6"/>
  <c r="EQ34" i="6"/>
  <c r="FO34" i="6"/>
  <c r="IY34" i="6"/>
  <c r="BO36" i="6"/>
  <c r="BG36" i="6"/>
  <c r="EU36" i="6"/>
  <c r="EQ36" i="6"/>
  <c r="HO36" i="6"/>
  <c r="BS37" i="6"/>
  <c r="BG37" i="6"/>
  <c r="DG37" i="6"/>
  <c r="GU37" i="6"/>
  <c r="HG37" i="6"/>
  <c r="HW37" i="6"/>
  <c r="AM51" i="6"/>
  <c r="S51" i="6"/>
  <c r="T51" i="6" s="1" a="1"/>
  <c r="T51" i="6" s="1"/>
  <c r="CI51" i="6"/>
  <c r="O53" i="6"/>
  <c r="P14" i="6" s="1" a="1"/>
  <c r="P14" i="6" s="1"/>
  <c r="AU53" i="6"/>
  <c r="CI53" i="6"/>
  <c r="EA53" i="6"/>
  <c r="GY53" i="6"/>
  <c r="AI39" i="6"/>
  <c r="CY39" i="6"/>
  <c r="BW39" i="6"/>
  <c r="EQ39" i="6"/>
  <c r="GY39" i="6"/>
  <c r="CE40" i="6"/>
  <c r="BC40" i="6"/>
  <c r="GM40" i="6"/>
  <c r="DG40" i="6"/>
  <c r="GQ40" i="6"/>
  <c r="O44" i="6"/>
  <c r="AQ44" i="6"/>
  <c r="DS44" i="6"/>
  <c r="AE40" i="6"/>
  <c r="G39" i="6"/>
  <c r="H39" i="6" s="1" a="1"/>
  <c r="H39" i="6" s="1"/>
  <c r="EA39" i="6"/>
  <c r="FO39" i="6"/>
  <c r="FS39" i="6"/>
  <c r="IU39" i="6"/>
  <c r="GQ51" i="6"/>
  <c r="GI51" i="6"/>
  <c r="S46" i="6"/>
  <c r="BG52" i="6"/>
  <c r="O52" i="6"/>
  <c r="CM52" i="6"/>
  <c r="DS52" i="6"/>
  <c r="HC52" i="6"/>
  <c r="K33" i="6"/>
  <c r="L33" i="6" s="1" a="1"/>
  <c r="L33" i="6" s="1"/>
  <c r="AI33" i="6"/>
  <c r="CM33" i="6"/>
  <c r="EM33" i="6"/>
  <c r="FS33" i="6"/>
  <c r="IU33" i="6"/>
  <c r="DW40" i="6"/>
  <c r="CM40" i="6"/>
  <c r="FS40" i="6"/>
  <c r="BG51" i="6"/>
  <c r="AI51" i="6"/>
  <c r="CY51" i="6"/>
  <c r="EA51" i="6"/>
  <c r="DS51" i="6"/>
  <c r="S40" i="6"/>
  <c r="T40" i="6" s="1" a="1"/>
  <c r="T40" i="6" s="1"/>
  <c r="U40" i="6" s="1"/>
  <c r="DK40" i="6"/>
  <c r="CA40" i="6"/>
  <c r="CU44" i="6"/>
  <c r="DC44" i="6"/>
  <c r="FG44" i="6"/>
  <c r="EI44" i="6"/>
  <c r="GU44" i="6"/>
  <c r="DC40" i="6"/>
  <c r="BW40" i="6"/>
  <c r="EM40" i="6"/>
  <c r="EY40" i="6"/>
  <c r="HK40" i="6"/>
  <c r="W44" i="6"/>
  <c r="CM44" i="6"/>
  <c r="BW46" i="6"/>
  <c r="CY46" i="6"/>
  <c r="EM46" i="6"/>
  <c r="GU46" i="6"/>
  <c r="AA39" i="6"/>
  <c r="AB39" i="6" s="1" a="1"/>
  <c r="AB39" i="6" s="1"/>
  <c r="K40" i="6"/>
  <c r="L40" i="6" s="1" a="1"/>
  <c r="L40" i="6" s="1"/>
  <c r="AA40" i="6"/>
  <c r="EQ40" i="6"/>
  <c r="EU40" i="6"/>
  <c r="GY40" i="6"/>
  <c r="IM40" i="6"/>
  <c r="AY44" i="6"/>
  <c r="AY47" i="6"/>
  <c r="FC47" i="6"/>
  <c r="EQ47" i="6"/>
  <c r="FW47" i="6"/>
  <c r="HK47" i="6"/>
  <c r="CY48" i="6"/>
  <c r="DG48" i="6"/>
  <c r="CU48" i="6"/>
  <c r="FO48" i="6"/>
  <c r="HO48" i="6"/>
  <c r="DC49" i="6"/>
  <c r="AY49" i="6"/>
  <c r="EU49" i="6"/>
  <c r="II49" i="6"/>
  <c r="IE49" i="6"/>
  <c r="O50" i="6"/>
  <c r="CI50" i="6"/>
  <c r="DW50" i="6"/>
  <c r="GY50" i="6"/>
  <c r="HK50" i="6"/>
  <c r="AI41" i="6"/>
  <c r="BC41" i="6"/>
  <c r="DC41" i="6"/>
  <c r="FK41" i="6"/>
  <c r="HS41" i="6"/>
  <c r="BC47" i="6"/>
  <c r="CU47" i="6"/>
  <c r="DG47" i="6"/>
  <c r="EA47" i="6"/>
  <c r="GU47" i="6"/>
  <c r="AE52" i="6"/>
  <c r="BK52" i="6"/>
  <c r="AA41" i="6"/>
  <c r="CQ41" i="6"/>
  <c r="EM41" i="6"/>
  <c r="BK47" i="6"/>
  <c r="CI47" i="6"/>
  <c r="DW47" i="6"/>
  <c r="FG47" i="6"/>
  <c r="IU47" i="6"/>
  <c r="AA48" i="6"/>
  <c r="BS48" i="6"/>
  <c r="EU48" i="6"/>
  <c r="FS48" i="6"/>
  <c r="IY48" i="6"/>
  <c r="AE49" i="6"/>
  <c r="AF49" i="6" s="1" a="1"/>
  <c r="AF49" i="6" s="1"/>
  <c r="CU49" i="6"/>
  <c r="FS49" i="6"/>
  <c r="GY49" i="6"/>
  <c r="GQ49" i="6"/>
  <c r="AQ52" i="6"/>
  <c r="BW52" i="6"/>
  <c r="FG52" i="6"/>
  <c r="GY52" i="6"/>
  <c r="IQ52" i="6"/>
  <c r="BG41" i="6"/>
  <c r="DK41" i="6"/>
  <c r="EA41" i="6"/>
  <c r="O41" i="6"/>
  <c r="G41" i="6"/>
  <c r="H41" i="6" s="1" a="1"/>
  <c r="H41" i="6" s="1"/>
  <c r="AU41" i="6"/>
  <c r="DO41" i="6"/>
  <c r="EI41" i="6"/>
  <c r="GQ41" i="6"/>
  <c r="IE41" i="6"/>
  <c r="AU46" i="6"/>
  <c r="AI52" i="6"/>
  <c r="CE52" i="6"/>
  <c r="BK41" i="6"/>
  <c r="O46" i="6"/>
  <c r="P46" i="6" s="1" a="1"/>
  <c r="P46" i="6" s="1"/>
  <c r="W46" i="6"/>
  <c r="CA46" i="6"/>
  <c r="EI46" i="6"/>
  <c r="GE46" i="6"/>
  <c r="G52" i="6"/>
  <c r="H52" i="6" s="1" a="1"/>
  <c r="H52" i="6" s="1"/>
  <c r="W41" i="6"/>
  <c r="S41" i="6"/>
  <c r="T41" i="6" s="1" a="1"/>
  <c r="T41" i="6" s="1"/>
  <c r="U41" i="6" s="1"/>
  <c r="BG53" i="6"/>
  <c r="CY53" i="6"/>
  <c r="EM53" i="6"/>
  <c r="GM53" i="6"/>
  <c r="HC53" i="6"/>
  <c r="AM41" i="6"/>
  <c r="DS41" i="6"/>
  <c r="CU41" i="6"/>
  <c r="EE41" i="6"/>
  <c r="FO41" i="6"/>
  <c r="K41" i="6"/>
  <c r="L41" i="6" s="1" a="1"/>
  <c r="L41" i="6" s="1"/>
  <c r="O48" i="6"/>
  <c r="P48" i="6" s="1" a="1"/>
  <c r="P48" i="6" s="1"/>
  <c r="BG48" i="6"/>
  <c r="FC48" i="6"/>
  <c r="FG48" i="6"/>
  <c r="IM48" i="6"/>
  <c r="AQ36" i="6"/>
  <c r="K49" i="6"/>
  <c r="L49" i="6" s="1" a="1"/>
  <c r="L49" i="6" s="1"/>
  <c r="CA49" i="6"/>
  <c r="DK49" i="6"/>
  <c r="HW49" i="6"/>
  <c r="HO49" i="6"/>
  <c r="AU37" i="6"/>
  <c r="BK50" i="6"/>
  <c r="CY50" i="6"/>
  <c r="FS50" i="6"/>
  <c r="EM50" i="6"/>
  <c r="HG50" i="6"/>
  <c r="CM51" i="6"/>
  <c r="BO51" i="6"/>
  <c r="BK51" i="6"/>
  <c r="FC51" i="6"/>
  <c r="GY51" i="6"/>
  <c r="IE51" i="6"/>
  <c r="EI52" i="6"/>
  <c r="GU52" i="6"/>
  <c r="IE52" i="6"/>
  <c r="S53" i="6"/>
  <c r="T53" i="6" s="1" a="1"/>
  <c r="T53" i="6" s="1"/>
  <c r="CA53" i="6"/>
  <c r="FG53" i="6"/>
  <c r="FW53" i="6"/>
  <c r="EQ53" i="6"/>
  <c r="IY53" i="6"/>
  <c r="EE40" i="6"/>
  <c r="HG40" i="6"/>
  <c r="HK41" i="6"/>
  <c r="IM41" i="6"/>
  <c r="AI30" i="6"/>
  <c r="AE30" i="6"/>
  <c r="BW30" i="6"/>
  <c r="GQ30" i="6"/>
  <c r="FO30" i="6"/>
  <c r="IE30" i="6"/>
  <c r="NS44" i="6"/>
  <c r="LG44" i="6"/>
  <c r="KM44" i="6"/>
  <c r="MA40" i="6"/>
  <c r="NK40" i="6"/>
  <c r="LO53" i="6"/>
  <c r="KQ53" i="6"/>
  <c r="KU53" i="6"/>
  <c r="NG41" i="6"/>
  <c r="NW41" i="6"/>
  <c r="NX41" i="6" s="1" a="1"/>
  <c r="NX41" i="6" s="1"/>
  <c r="NY41" i="6" s="1"/>
  <c r="MY41" i="6"/>
  <c r="KY52" i="6"/>
  <c r="LG52" i="6"/>
  <c r="MQ30" i="6"/>
  <c r="LS30" i="6"/>
  <c r="JW30" i="6"/>
  <c r="MI46" i="6"/>
  <c r="LK46" i="6"/>
  <c r="LC46" i="6"/>
  <c r="LO51" i="6"/>
  <c r="NS51" i="6"/>
  <c r="NK47" i="6"/>
  <c r="LK47" i="6"/>
  <c r="NC47" i="6"/>
  <c r="KA48" i="6"/>
  <c r="NO48" i="6"/>
  <c r="MA49" i="6"/>
  <c r="KY49" i="6"/>
  <c r="NS49" i="6"/>
  <c r="NC50" i="6"/>
  <c r="MM50" i="6"/>
  <c r="AA50" i="6"/>
  <c r="DC50" i="6"/>
  <c r="FC50" i="6"/>
  <c r="EY50" i="6"/>
  <c r="IE50" i="6"/>
  <c r="G51" i="6"/>
  <c r="H51" i="6" s="1" a="1"/>
  <c r="H51" i="6" s="1"/>
  <c r="BS51" i="6"/>
  <c r="BW51" i="6"/>
  <c r="GE51" i="6"/>
  <c r="HW51" i="6"/>
  <c r="IQ51" i="6"/>
  <c r="AI53" i="6"/>
  <c r="AE53" i="6"/>
  <c r="AF53" i="6" s="1" a="1"/>
  <c r="AF53" i="6" s="1"/>
  <c r="FK53" i="6"/>
  <c r="EY53" i="6"/>
  <c r="FC53" i="6"/>
  <c r="IE53" i="6"/>
  <c r="HS40" i="6"/>
  <c r="HG41" i="6"/>
  <c r="GU41" i="6"/>
  <c r="W30" i="6"/>
  <c r="AQ30" i="6"/>
  <c r="CI30" i="6"/>
  <c r="EU30" i="6"/>
  <c r="O51" i="6"/>
  <c r="P51" i="6" s="1" a="1"/>
  <c r="P51" i="6" s="1"/>
  <c r="CM30" i="6"/>
  <c r="BS30" i="6"/>
  <c r="EM30" i="6"/>
  <c r="EE30" i="6"/>
  <c r="IM30" i="6"/>
  <c r="EE44" i="6"/>
  <c r="BK46" i="6"/>
  <c r="BO46" i="6"/>
  <c r="DW46" i="6"/>
  <c r="FS46" i="6"/>
  <c r="HW46" i="6"/>
  <c r="S47" i="6"/>
  <c r="CY47" i="6"/>
  <c r="BG47" i="6"/>
  <c r="DS47" i="6"/>
  <c r="II47" i="6"/>
  <c r="IM47" i="6"/>
  <c r="G48" i="6"/>
  <c r="H48" i="6" s="1" a="1"/>
  <c r="H48" i="6" s="1"/>
  <c r="EI48" i="6"/>
  <c r="FK48" i="6"/>
  <c r="EY48" i="6"/>
  <c r="GU48" i="6"/>
  <c r="IQ48" i="6"/>
  <c r="AQ49" i="6"/>
  <c r="S49" i="6"/>
  <c r="T14" i="6" s="1" a="1"/>
  <c r="T14" i="6" s="1"/>
  <c r="CQ49" i="6"/>
  <c r="EA49" i="6"/>
  <c r="EY49" i="6"/>
  <c r="IY49" i="6"/>
  <c r="AI50" i="6"/>
  <c r="CA50" i="6"/>
  <c r="CE50" i="6"/>
  <c r="GA50" i="6"/>
  <c r="HS50" i="6"/>
  <c r="IY50" i="6"/>
  <c r="AU51" i="6"/>
  <c r="CQ51" i="6"/>
  <c r="EM51" i="6"/>
  <c r="FW51" i="6"/>
  <c r="HO51" i="6"/>
  <c r="EM52" i="6"/>
  <c r="FS52" i="6"/>
  <c r="GI52" i="6"/>
  <c r="IU52" i="6"/>
  <c r="K53" i="6"/>
  <c r="L53" i="6" s="1" a="1"/>
  <c r="L53" i="6" s="1"/>
  <c r="CQ53" i="6"/>
  <c r="CU53" i="6"/>
  <c r="EE53" i="6"/>
  <c r="HS53" i="6"/>
  <c r="CY41" i="6"/>
  <c r="DW41" i="6"/>
  <c r="GI41" i="6"/>
  <c r="HW41" i="6"/>
  <c r="IQ41" i="6"/>
  <c r="O33" i="6"/>
  <c r="P33" i="6" s="1" a="1"/>
  <c r="P33" i="6" s="1"/>
  <c r="CU33" i="6"/>
  <c r="CV33" i="6" s="1" a="1"/>
  <c r="CV33" i="6" s="1"/>
  <c r="DW51" i="6"/>
  <c r="AA53" i="6"/>
  <c r="AB14" i="6" s="1" a="1"/>
  <c r="AB14" i="6" s="1"/>
  <c r="AI47" i="6"/>
  <c r="AM47" i="6"/>
  <c r="CQ47" i="6"/>
  <c r="GQ47" i="6"/>
  <c r="GE47" i="6"/>
  <c r="BC48" i="6"/>
  <c r="W48" i="6"/>
  <c r="X48" i="6" s="1" a="1"/>
  <c r="X48" i="6" s="1"/>
  <c r="BW48" i="6"/>
  <c r="DO48" i="6"/>
  <c r="DP48" i="6" s="1" a="1"/>
  <c r="DP48" i="6" s="1"/>
  <c r="GY48" i="6"/>
  <c r="AM49" i="6"/>
  <c r="EM49" i="6"/>
  <c r="GE49" i="6"/>
  <c r="GI49" i="6"/>
  <c r="W50" i="6"/>
  <c r="X50" i="6" s="1" a="1"/>
  <c r="X50" i="6" s="1"/>
  <c r="CU50" i="6"/>
  <c r="EE50" i="6"/>
  <c r="EQ50" i="6"/>
  <c r="GQ50" i="6"/>
  <c r="II51" i="6"/>
  <c r="IJ51" i="6" s="1" a="1"/>
  <c r="IJ51" i="6" s="1"/>
  <c r="AM33" i="6"/>
  <c r="K51" i="6"/>
  <c r="L51" i="6" s="1" a="1"/>
  <c r="L51" i="6" s="1"/>
  <c r="IY46" i="6"/>
  <c r="HO46" i="6"/>
  <c r="O34" i="6"/>
  <c r="P34" i="6" s="1" a="1"/>
  <c r="P34" i="6" s="1"/>
  <c r="CI34" i="6"/>
  <c r="DO34" i="6"/>
  <c r="FW34" i="6"/>
  <c r="IQ34" i="6"/>
  <c r="BO47" i="6"/>
  <c r="GY47" i="6"/>
  <c r="EU47" i="6"/>
  <c r="FO47" i="6"/>
  <c r="IQ47" i="6"/>
  <c r="AM48" i="6"/>
  <c r="CE48" i="6"/>
  <c r="GI48" i="6"/>
  <c r="GE48" i="6"/>
  <c r="HG48" i="6"/>
  <c r="G36" i="6"/>
  <c r="H36" i="6" s="1" a="1"/>
  <c r="H36" i="6" s="1"/>
  <c r="AI36" i="6"/>
  <c r="EE36" i="6"/>
  <c r="DO36" i="6"/>
  <c r="GY36" i="6"/>
  <c r="AU49" i="6"/>
  <c r="CI49" i="6"/>
  <c r="DW49" i="6"/>
  <c r="GU49" i="6"/>
  <c r="HC49" i="6"/>
  <c r="O37" i="6"/>
  <c r="P37" i="6" s="1" a="1"/>
  <c r="P37" i="6" s="1"/>
  <c r="BK37" i="6"/>
  <c r="DO37" i="6"/>
  <c r="GM37" i="6"/>
  <c r="IE37" i="6"/>
  <c r="AM50" i="6"/>
  <c r="DO50" i="6"/>
  <c r="EU50" i="6"/>
  <c r="FK50" i="6"/>
  <c r="HO50" i="6"/>
  <c r="AE46" i="6"/>
  <c r="K46" i="6"/>
  <c r="GA46" i="6"/>
  <c r="EU46" i="6"/>
  <c r="IE46" i="6"/>
  <c r="K47" i="6"/>
  <c r="L47" i="6" s="1" a="1"/>
  <c r="L47" i="6" s="1"/>
  <c r="BW47" i="6"/>
  <c r="DK47" i="6"/>
  <c r="GI47" i="6"/>
  <c r="GA47" i="6"/>
  <c r="HO47" i="6"/>
  <c r="AE48" i="6"/>
  <c r="CM48" i="6"/>
  <c r="CQ48" i="6"/>
  <c r="EQ48" i="6"/>
  <c r="HC48" i="6"/>
  <c r="HS48" i="6"/>
  <c r="AI49" i="6"/>
  <c r="BK49" i="6"/>
  <c r="DG49" i="6"/>
  <c r="EE49" i="6"/>
  <c r="GM49" i="6"/>
  <c r="HK49" i="6"/>
  <c r="AE50" i="6"/>
  <c r="CM50" i="6"/>
  <c r="BG50" i="6"/>
  <c r="II46" i="6"/>
  <c r="AM34" i="6"/>
  <c r="AN34" i="6" s="1" a="1"/>
  <c r="AN34" i="6" s="1"/>
  <c r="BC34" i="6"/>
  <c r="BD34" i="6" s="1" a="1"/>
  <c r="BD34" i="6" s="1"/>
  <c r="DK34" i="6"/>
  <c r="DL34" i="6" s="1" a="1"/>
  <c r="DL34" i="6" s="1"/>
  <c r="HC34" i="6"/>
  <c r="HD34" i="6" s="1" a="1"/>
  <c r="HD34" i="6" s="1"/>
  <c r="GM34" i="6"/>
  <c r="GN34" i="6" s="1" a="1"/>
  <c r="GN34" i="6" s="1"/>
  <c r="AU47" i="6"/>
  <c r="AV47" i="6" s="1" a="1"/>
  <c r="AV47" i="6" s="1"/>
  <c r="O47" i="6"/>
  <c r="BS47" i="6"/>
  <c r="BT47" i="6" s="1" a="1"/>
  <c r="BT47" i="6" s="1"/>
  <c r="EM47" i="6"/>
  <c r="EN47" i="6" s="1" a="1"/>
  <c r="EN47" i="6" s="1"/>
  <c r="IE47" i="6"/>
  <c r="IY47" i="6"/>
  <c r="AQ48" i="6"/>
  <c r="AR48" i="6" s="1" a="1"/>
  <c r="AR48" i="6" s="1"/>
  <c r="CA48" i="6"/>
  <c r="DS48" i="6"/>
  <c r="FW48" i="6"/>
  <c r="II48" i="6"/>
  <c r="IU48" i="6"/>
  <c r="IV48" i="6" s="1" a="1"/>
  <c r="IV48" i="6" s="1"/>
  <c r="AA36" i="6"/>
  <c r="AB36" i="6" s="1" a="1"/>
  <c r="AB36" i="6" s="1"/>
  <c r="CE36" i="6"/>
  <c r="FO36" i="6"/>
  <c r="II36" i="6"/>
  <c r="IJ36" i="6" s="1" a="1"/>
  <c r="IJ36" i="6" s="1"/>
  <c r="IM36" i="6"/>
  <c r="IN36" i="6" s="1" a="1"/>
  <c r="IN36" i="6" s="1"/>
  <c r="CY49" i="6"/>
  <c r="BG49" i="6"/>
  <c r="BH49" i="6" s="1" a="1"/>
  <c r="BH49" i="6" s="1"/>
  <c r="DS49" i="6"/>
  <c r="FO49" i="6"/>
  <c r="FK49" i="6"/>
  <c r="IQ49" i="6"/>
  <c r="BW37" i="6"/>
  <c r="BX37" i="6" s="1" a="1"/>
  <c r="BX37" i="6" s="1"/>
  <c r="DC37" i="6"/>
  <c r="DD37" i="6" s="1" a="1"/>
  <c r="DD37" i="6" s="1"/>
  <c r="FG37" i="6"/>
  <c r="GY37" i="6"/>
  <c r="HC37" i="6"/>
  <c r="AU50" i="6"/>
  <c r="AV50" i="6" s="1" a="1"/>
  <c r="AV50" i="6" s="1"/>
  <c r="BC50" i="6"/>
  <c r="S37" i="6"/>
  <c r="T37" i="6" s="1" a="1"/>
  <c r="T37" i="6" s="1"/>
  <c r="CY37" i="6"/>
  <c r="GE37" i="6"/>
  <c r="HK37" i="6"/>
  <c r="II37" i="6"/>
  <c r="K50" i="6"/>
  <c r="L50" i="6" s="1" a="1"/>
  <c r="L50" i="6" s="1"/>
  <c r="BO50" i="6"/>
  <c r="BP50" i="6" s="1" a="1"/>
  <c r="BP50" i="6" s="1"/>
  <c r="DS50" i="6"/>
  <c r="DT50" i="6" s="1" a="1"/>
  <c r="DT50" i="6" s="1"/>
  <c r="FG50" i="6"/>
  <c r="HW50" i="6"/>
  <c r="AM46" i="6"/>
  <c r="DC46" i="6"/>
  <c r="FC46" i="6"/>
  <c r="HG46" i="6"/>
  <c r="IA46" i="6"/>
  <c r="W47" i="6"/>
  <c r="X47" i="6" s="1" a="1"/>
  <c r="X47" i="6" s="1"/>
  <c r="CM47" i="6"/>
  <c r="EE47" i="6"/>
  <c r="EY47" i="6"/>
  <c r="HC47" i="6"/>
  <c r="BO48" i="6"/>
  <c r="AI48" i="6"/>
  <c r="CI48" i="6"/>
  <c r="EA48" i="6"/>
  <c r="HW48" i="6"/>
  <c r="K36" i="6"/>
  <c r="L36" i="6" s="1" a="1"/>
  <c r="L36" i="6" s="1"/>
  <c r="BW49" i="6"/>
  <c r="CM49" i="6"/>
  <c r="DO49" i="6"/>
  <c r="FG49" i="6"/>
  <c r="HG49" i="6"/>
  <c r="AQ37" i="6"/>
  <c r="DK50" i="6"/>
  <c r="W33" i="6"/>
  <c r="X33" i="6" s="1" a="1"/>
  <c r="X33" i="6" s="1"/>
  <c r="CA33" i="6"/>
  <c r="EI33" i="6"/>
  <c r="FG33" i="6"/>
  <c r="II33" i="6"/>
  <c r="CQ46" i="6"/>
  <c r="FO46" i="6"/>
  <c r="EY46" i="6"/>
  <c r="GM46" i="6"/>
  <c r="AA34" i="6"/>
  <c r="AB34" i="6" s="1" a="1"/>
  <c r="AB34" i="6" s="1"/>
  <c r="CE34" i="6"/>
  <c r="DS34" i="6"/>
  <c r="EI34" i="6"/>
  <c r="FG34" i="6"/>
  <c r="II34" i="6"/>
  <c r="AQ47" i="6"/>
  <c r="CA47" i="6"/>
  <c r="FK47" i="6"/>
  <c r="DO47" i="6"/>
  <c r="GM47" i="6"/>
  <c r="AQ35" i="6"/>
  <c r="O35" i="6"/>
  <c r="P35" i="6" s="1" a="1"/>
  <c r="P35" i="6" s="1"/>
  <c r="EE35" i="6"/>
  <c r="FS35" i="6"/>
  <c r="HK35" i="6"/>
  <c r="IY35" i="6"/>
  <c r="DW48" i="6"/>
  <c r="AU48" i="6"/>
  <c r="EM48" i="6"/>
  <c r="GA48" i="6"/>
  <c r="IA48" i="6"/>
  <c r="S36" i="6"/>
  <c r="T36" i="6" s="1" a="1"/>
  <c r="T36" i="6" s="1"/>
  <c r="CY36" i="6"/>
  <c r="BW36" i="6"/>
  <c r="GI36" i="6"/>
  <c r="HW36" i="6"/>
  <c r="IQ36" i="6"/>
  <c r="BC49" i="6"/>
  <c r="BS49" i="6"/>
  <c r="FC49" i="6"/>
  <c r="IU49" i="6"/>
  <c r="HS49" i="6"/>
  <c r="W37" i="6"/>
  <c r="X37" i="6" s="1" a="1"/>
  <c r="X37" i="6" s="1"/>
  <c r="AM37" i="6"/>
  <c r="CA37" i="6"/>
  <c r="GA37" i="6"/>
  <c r="GI37" i="6"/>
  <c r="IY37" i="6"/>
  <c r="AQ50" i="6"/>
  <c r="BW50" i="6"/>
  <c r="GA30" i="6"/>
  <c r="IQ30" i="6"/>
  <c r="MI40" i="6"/>
  <c r="JC40" i="6"/>
  <c r="KM53" i="6"/>
  <c r="KA53" i="6"/>
  <c r="MI53" i="6"/>
  <c r="NK41" i="6"/>
  <c r="MU41" i="6"/>
  <c r="KM41" i="6"/>
  <c r="NS52" i="6"/>
  <c r="NW52" i="6"/>
  <c r="NO30" i="6"/>
  <c r="NS30" i="6"/>
  <c r="KU30" i="6"/>
  <c r="JW46" i="6"/>
  <c r="KU46" i="6"/>
  <c r="LO46" i="6"/>
  <c r="LC51" i="6"/>
  <c r="ME51" i="6"/>
  <c r="JK47" i="6"/>
  <c r="KU47" i="6"/>
  <c r="KE47" i="6"/>
  <c r="JO48" i="6"/>
  <c r="JS48" i="6"/>
  <c r="NW49" i="6"/>
  <c r="NX49" i="6" s="1" a="1"/>
  <c r="NX49" i="6" s="1"/>
  <c r="KI49" i="6"/>
  <c r="JK49" i="6"/>
  <c r="LK50" i="6"/>
  <c r="MQ50" i="6"/>
  <c r="EA52" i="6"/>
  <c r="CI52" i="6"/>
  <c r="FC52" i="6"/>
  <c r="EY52" i="6"/>
  <c r="HK52" i="6"/>
  <c r="AQ53" i="6"/>
  <c r="GI53" i="6"/>
  <c r="GE53" i="6"/>
  <c r="FO53" i="6"/>
  <c r="IQ53" i="6"/>
  <c r="AQ40" i="6"/>
  <c r="AY40" i="6"/>
  <c r="CY40" i="6"/>
  <c r="GU40" i="6"/>
  <c r="IE40" i="6"/>
  <c r="AE41" i="6"/>
  <c r="AY41" i="6"/>
  <c r="EY41" i="6"/>
  <c r="GY41" i="6"/>
  <c r="IA41" i="6"/>
  <c r="BC30" i="6"/>
  <c r="CA30" i="6"/>
  <c r="CU30" i="6"/>
  <c r="FS30" i="6"/>
  <c r="GM30" i="6"/>
  <c r="IY30" i="6"/>
  <c r="NC40" i="6"/>
  <c r="JO40" i="6"/>
  <c r="JG53" i="6"/>
  <c r="KE53" i="6"/>
  <c r="NK53" i="6"/>
  <c r="JS41" i="6"/>
  <c r="LC41" i="6"/>
  <c r="LK41" i="6"/>
  <c r="KQ52" i="6"/>
  <c r="KI52" i="6"/>
  <c r="KQ30" i="6"/>
  <c r="LC30" i="6"/>
  <c r="MI30" i="6"/>
  <c r="JK46" i="6"/>
  <c r="KY46" i="6"/>
  <c r="MQ46" i="6"/>
  <c r="MQ51" i="6"/>
  <c r="NG51" i="6"/>
  <c r="KA47" i="6"/>
  <c r="KY47" i="6"/>
  <c r="NS47" i="6"/>
  <c r="NW48" i="6"/>
  <c r="NX48" i="6" s="1" a="1"/>
  <c r="NX48" i="6" s="1"/>
  <c r="MA48" i="6"/>
  <c r="KA49" i="6"/>
  <c r="NO49" i="6"/>
  <c r="ME49" i="6"/>
  <c r="LO50" i="6"/>
  <c r="NS50" i="6"/>
  <c r="EA50" i="6"/>
  <c r="FW50" i="6"/>
  <c r="IA50" i="6"/>
  <c r="AE51" i="6"/>
  <c r="CU51" i="6"/>
  <c r="EY51" i="6"/>
  <c r="IA51" i="6"/>
  <c r="AU52" i="6"/>
  <c r="CU52" i="6"/>
  <c r="GE52" i="6"/>
  <c r="FK52" i="6"/>
  <c r="HW52" i="6"/>
  <c r="AM53" i="6"/>
  <c r="BO53" i="6"/>
  <c r="BW53" i="6"/>
  <c r="DW53" i="6"/>
  <c r="GA53" i="6"/>
  <c r="IU53" i="6"/>
  <c r="AU40" i="6"/>
  <c r="BK40" i="6"/>
  <c r="FO40" i="6"/>
  <c r="IA40" i="6"/>
  <c r="IQ40" i="6"/>
  <c r="AQ41" i="6"/>
  <c r="DG41" i="6"/>
  <c r="FW41" i="6"/>
  <c r="HO41" i="6"/>
  <c r="IY41" i="6"/>
  <c r="S30" i="6"/>
  <c r="K30" i="6"/>
  <c r="L30" i="6" s="1" a="1"/>
  <c r="L30" i="6" s="1"/>
  <c r="DK30" i="6"/>
  <c r="DS30" i="6"/>
  <c r="HC30" i="6"/>
  <c r="JK40" i="6"/>
  <c r="LO40" i="6"/>
  <c r="KM40" i="6"/>
  <c r="JK53" i="6"/>
  <c r="JS53" i="6"/>
  <c r="NW53" i="6"/>
  <c r="NX53" i="6" s="1" a="1"/>
  <c r="NX53" i="6" s="1"/>
  <c r="MA41" i="6"/>
  <c r="LG41" i="6"/>
  <c r="MY52" i="6"/>
  <c r="MQ52" i="6"/>
  <c r="KU52" i="6"/>
  <c r="KA30" i="6"/>
  <c r="LG30" i="6"/>
  <c r="KM30" i="6"/>
  <c r="JO46" i="6"/>
  <c r="NO46" i="6"/>
  <c r="LW51" i="6"/>
  <c r="NO51" i="6"/>
  <c r="JW51" i="6"/>
  <c r="JC47" i="6"/>
  <c r="MM47" i="6"/>
  <c r="KM48" i="6"/>
  <c r="JC48" i="6"/>
  <c r="NC48" i="6"/>
  <c r="LS49" i="6"/>
  <c r="JW49" i="6"/>
  <c r="NG49" i="6"/>
  <c r="KU50" i="6"/>
  <c r="JK50" i="6"/>
  <c r="KQ40" i="6"/>
  <c r="LS40" i="6"/>
  <c r="KY40" i="6"/>
  <c r="LW53" i="6"/>
  <c r="MA53" i="6"/>
  <c r="JC53" i="6"/>
  <c r="MI41" i="6"/>
  <c r="MQ41" i="6"/>
  <c r="NC52" i="6"/>
  <c r="NO52" i="6"/>
  <c r="ME52" i="6"/>
  <c r="KE30" i="6"/>
  <c r="MU30" i="6"/>
  <c r="KY30" i="6"/>
  <c r="LS46" i="6"/>
  <c r="JG46" i="6"/>
  <c r="JO51" i="6"/>
  <c r="KY51" i="6"/>
  <c r="LG51" i="6"/>
  <c r="NG47" i="6"/>
  <c r="NO47" i="6"/>
  <c r="NK48" i="6"/>
  <c r="LG48" i="6"/>
  <c r="LC48" i="6"/>
  <c r="JC49" i="6"/>
  <c r="KM49" i="6"/>
  <c r="MA50" i="6"/>
  <c r="NO50" i="6"/>
  <c r="ME50" i="6"/>
  <c r="EA40" i="6"/>
  <c r="CI40" i="6"/>
  <c r="EI40" i="6"/>
  <c r="FK40" i="6"/>
  <c r="HW40" i="6"/>
  <c r="AM30" i="6"/>
  <c r="CQ30" i="6"/>
  <c r="DC30" i="6"/>
  <c r="GE30" i="6"/>
  <c r="IA30" i="6"/>
  <c r="KE40" i="6"/>
  <c r="NS40" i="6"/>
  <c r="LK40" i="6"/>
  <c r="NC53" i="6"/>
  <c r="ME53" i="6"/>
  <c r="JO53" i="6"/>
  <c r="JG41" i="6"/>
  <c r="JO41" i="6"/>
  <c r="JC52" i="6"/>
  <c r="KM52" i="6"/>
  <c r="NG52" i="6"/>
  <c r="JG30" i="6"/>
  <c r="NW30" i="6"/>
  <c r="NX19" i="6" s="1" a="1"/>
  <c r="NX19" i="6" s="1"/>
  <c r="LK30" i="6"/>
  <c r="NW46" i="6"/>
  <c r="JS46" i="6"/>
  <c r="MA51" i="6"/>
  <c r="NK51" i="6"/>
  <c r="LS51" i="6"/>
  <c r="JO47" i="6"/>
  <c r="JG47" i="6"/>
  <c r="JK48" i="6"/>
  <c r="LW48" i="6"/>
  <c r="MQ48" i="6"/>
  <c r="JG49" i="6"/>
  <c r="NK49" i="6"/>
  <c r="KA50" i="6"/>
  <c r="LC50" i="6"/>
  <c r="NG50" i="6"/>
  <c r="CQ50" i="6"/>
  <c r="CR50" i="6" s="1" a="1"/>
  <c r="CR50" i="6" s="1"/>
  <c r="GE50" i="6"/>
  <c r="II50" i="6"/>
  <c r="IJ50" i="6" s="1" a="1"/>
  <c r="IJ50" i="6" s="1"/>
  <c r="IU50" i="6"/>
  <c r="CE51" i="6"/>
  <c r="FS51" i="6"/>
  <c r="HC51" i="6"/>
  <c r="GU51" i="6"/>
  <c r="GV51" i="6" s="1" a="1"/>
  <c r="GV51" i="6" s="1"/>
  <c r="DK52" i="6"/>
  <c r="DL52" i="6" s="1" a="1"/>
  <c r="DL52" i="6" s="1"/>
  <c r="BO52" i="6"/>
  <c r="BP52" i="6" s="1" a="1"/>
  <c r="BP52" i="6" s="1"/>
  <c r="EQ52" i="6"/>
  <c r="IA52" i="6"/>
  <c r="IM52" i="6"/>
  <c r="O39" i="6"/>
  <c r="P39" i="6" s="1" a="1"/>
  <c r="P39" i="6" s="1"/>
  <c r="S39" i="6"/>
  <c r="T39" i="6" s="1" a="1"/>
  <c r="T39" i="6" s="1"/>
  <c r="DO39" i="6"/>
  <c r="DP39" i="6" s="1" a="1"/>
  <c r="DP39" i="6" s="1"/>
  <c r="EM39" i="6"/>
  <c r="EN39" i="6" s="1" a="1"/>
  <c r="EN39" i="6" s="1"/>
  <c r="HK39" i="6"/>
  <c r="HL39" i="6" s="1" a="1"/>
  <c r="HL39" i="6" s="1"/>
  <c r="HG39" i="6"/>
  <c r="BK53" i="6"/>
  <c r="DG53" i="6"/>
  <c r="DH53" i="6" s="1" a="1"/>
  <c r="DH53" i="6" s="1"/>
  <c r="EU53" i="6"/>
  <c r="EV53" i="6" s="1" a="1"/>
  <c r="EV53" i="6" s="1"/>
  <c r="II53" i="6"/>
  <c r="W40" i="6"/>
  <c r="BS40" i="6"/>
  <c r="CU40" i="6"/>
  <c r="GA40" i="6"/>
  <c r="FW40" i="6"/>
  <c r="II40" i="6"/>
  <c r="CM41" i="6"/>
  <c r="BW41" i="6"/>
  <c r="GE41" i="6"/>
  <c r="GF41" i="6" s="1" a="1"/>
  <c r="GF41" i="6" s="1"/>
  <c r="GG41" i="6" s="1"/>
  <c r="EQ41" i="6"/>
  <c r="ER41" i="6" s="1" a="1"/>
  <c r="ER41" i="6" s="1"/>
  <c r="ES41" i="6" s="1"/>
  <c r="IU41" i="6"/>
  <c r="IV41" i="6" s="1" a="1"/>
  <c r="IV41" i="6" s="1"/>
  <c r="IW41" i="6" s="1"/>
  <c r="BO30" i="6"/>
  <c r="DO30" i="6"/>
  <c r="EY30" i="6"/>
  <c r="GI30" i="6"/>
  <c r="GU30" i="6"/>
  <c r="LW39" i="6"/>
  <c r="LS39" i="6"/>
  <c r="KM39" i="6"/>
  <c r="KU40" i="6"/>
  <c r="NW40" i="6"/>
  <c r="NX40" i="6" s="1" a="1"/>
  <c r="NX40" i="6" s="1"/>
  <c r="NY40" i="6" s="1"/>
  <c r="MM40" i="6"/>
  <c r="LC53" i="6"/>
  <c r="NG53" i="6"/>
  <c r="MY53" i="6"/>
  <c r="JK41" i="6"/>
  <c r="LW41" i="6"/>
  <c r="JG52" i="6"/>
  <c r="MM52" i="6"/>
  <c r="JW52" i="6"/>
  <c r="ME30" i="6"/>
  <c r="KI30" i="6"/>
  <c r="MM30" i="6"/>
  <c r="LG46" i="6"/>
  <c r="MA46" i="6"/>
  <c r="JG51" i="6"/>
  <c r="KQ51" i="6"/>
  <c r="MU51" i="6"/>
  <c r="LS47" i="6"/>
  <c r="MA47" i="6"/>
  <c r="MI48" i="6"/>
  <c r="MU48" i="6"/>
  <c r="KE48" i="6"/>
  <c r="LG49" i="6"/>
  <c r="NC49" i="6"/>
  <c r="JS50" i="6"/>
  <c r="KY50" i="6"/>
  <c r="KE50" i="6"/>
  <c r="DK51" i="6"/>
  <c r="DC51" i="6"/>
  <c r="EQ51" i="6"/>
  <c r="IM51" i="6"/>
  <c r="DC52" i="6"/>
  <c r="CA52" i="6"/>
  <c r="DG52" i="6"/>
  <c r="GQ52" i="6"/>
  <c r="IY52" i="6"/>
  <c r="AY39" i="6"/>
  <c r="AZ39" i="6" s="1" a="1"/>
  <c r="AZ39" i="6" s="1"/>
  <c r="AY53" i="6"/>
  <c r="AZ53" i="6" s="1" a="1"/>
  <c r="AZ53" i="6" s="1"/>
  <c r="CE53" i="6"/>
  <c r="CF14" i="6" s="1" a="1"/>
  <c r="CF14" i="6" s="1"/>
  <c r="DO53" i="6"/>
  <c r="HO53" i="6"/>
  <c r="HW53" i="6"/>
  <c r="G40" i="6"/>
  <c r="O40" i="6"/>
  <c r="P40" i="6" s="1" a="1"/>
  <c r="P40" i="6" s="1"/>
  <c r="FG40" i="6"/>
  <c r="DO40" i="6"/>
  <c r="GI40" i="6"/>
  <c r="IU40" i="6"/>
  <c r="CA41" i="6"/>
  <c r="CB41" i="6" s="1" a="1"/>
  <c r="CB41" i="6" s="1"/>
  <c r="CC41" i="6" s="1"/>
  <c r="CI41" i="6"/>
  <c r="EU41" i="6"/>
  <c r="FC41" i="6"/>
  <c r="BG30" i="6"/>
  <c r="FW30" i="6"/>
  <c r="EA30" i="6"/>
  <c r="FG30" i="6"/>
  <c r="HO30" i="6"/>
  <c r="KI40" i="6"/>
  <c r="JW40" i="6"/>
  <c r="LW40" i="6"/>
  <c r="KY53" i="6"/>
  <c r="JW53" i="6"/>
  <c r="KE41" i="6"/>
  <c r="JW41" i="6"/>
  <c r="KY41" i="6"/>
  <c r="LK52" i="6"/>
  <c r="KA52" i="6"/>
  <c r="LS52" i="6"/>
  <c r="NG30" i="6"/>
  <c r="NK30" i="6"/>
  <c r="ME46" i="6"/>
  <c r="LW46" i="6"/>
  <c r="NC46" i="6"/>
  <c r="MY51" i="6"/>
  <c r="KM51" i="6"/>
  <c r="NW51" i="6"/>
  <c r="NX51" i="6" s="1" a="1"/>
  <c r="NX51" i="6" s="1"/>
  <c r="MI47" i="6"/>
  <c r="NW47" i="6"/>
  <c r="NX47" i="6" s="1" a="1"/>
  <c r="NX47" i="6" s="1"/>
  <c r="KQ47" i="6"/>
  <c r="MM48" i="6"/>
  <c r="MY48" i="6"/>
  <c r="NS48" i="6"/>
  <c r="LW49" i="6"/>
  <c r="LO49" i="6"/>
  <c r="LW50" i="6"/>
  <c r="KI50" i="6"/>
  <c r="JW50" i="6"/>
  <c r="AA30" i="6"/>
  <c r="CE30" i="6"/>
  <c r="DW30" i="6"/>
  <c r="GY30" i="6"/>
  <c r="HK30" i="6"/>
  <c r="ME40" i="6"/>
  <c r="LC40" i="6"/>
  <c r="MY40" i="6"/>
  <c r="NS53" i="6"/>
  <c r="LG53" i="6"/>
  <c r="KQ41" i="6"/>
  <c r="NC41" i="6"/>
  <c r="MM41" i="6"/>
  <c r="LO52" i="6"/>
  <c r="KE52" i="6"/>
  <c r="MU52" i="6"/>
  <c r="MA30" i="6"/>
  <c r="JC30" i="6"/>
  <c r="NG46" i="6"/>
  <c r="NS46" i="6"/>
  <c r="KA46" i="6"/>
  <c r="NC51" i="6"/>
  <c r="MI51" i="6"/>
  <c r="JK51" i="6"/>
  <c r="KI47" i="6"/>
  <c r="LG47" i="6"/>
  <c r="LC47" i="6"/>
  <c r="LS48" i="6"/>
  <c r="LK48" i="6"/>
  <c r="JG48" i="6"/>
  <c r="MI49" i="6"/>
  <c r="MU49" i="6"/>
  <c r="MQ49" i="6"/>
  <c r="JO50" i="6"/>
  <c r="KQ50" i="6"/>
  <c r="LG50" i="6"/>
  <c r="DG50" i="6"/>
  <c r="GU50" i="6"/>
  <c r="GV50" i="6" s="1" a="1"/>
  <c r="GV50" i="6" s="1"/>
  <c r="HC50" i="6"/>
  <c r="AY51" i="6"/>
  <c r="FK51" i="6"/>
  <c r="EU51" i="6"/>
  <c r="EE51" i="6"/>
  <c r="IU51" i="6"/>
  <c r="BC52" i="6"/>
  <c r="AA52" i="6"/>
  <c r="AB52" i="6" s="1" a="1"/>
  <c r="AB52" i="6" s="1"/>
  <c r="CY52" i="6"/>
  <c r="EE52" i="6"/>
  <c r="HO52" i="6"/>
  <c r="AM39" i="6"/>
  <c r="W53" i="6"/>
  <c r="X53" i="6" s="1" a="1"/>
  <c r="X53" i="6" s="1"/>
  <c r="DC53" i="6"/>
  <c r="FS53" i="6"/>
  <c r="IM53" i="6"/>
  <c r="IN53" i="6" s="1" a="1"/>
  <c r="IN53" i="6" s="1"/>
  <c r="HK53" i="6"/>
  <c r="AI40" i="6"/>
  <c r="AM40" i="6"/>
  <c r="GE40" i="6"/>
  <c r="FC40" i="6"/>
  <c r="HO40" i="6"/>
  <c r="IY40" i="6"/>
  <c r="BS41" i="6"/>
  <c r="FG41" i="6"/>
  <c r="FS41" i="6"/>
  <c r="GA41" i="6"/>
  <c r="AY30" i="6"/>
  <c r="CY30" i="6"/>
  <c r="EI30" i="6"/>
  <c r="IU30" i="6"/>
  <c r="II30" i="6"/>
  <c r="AM44" i="6"/>
  <c r="AE44" i="6"/>
  <c r="AF44" i="6" s="1" a="1"/>
  <c r="AF44" i="6" s="1"/>
  <c r="CQ44" i="6"/>
  <c r="HC44" i="6"/>
  <c r="IE44" i="6"/>
  <c r="IQ44" i="6"/>
  <c r="KA44" i="6"/>
  <c r="MM44" i="6"/>
  <c r="NG40" i="6"/>
  <c r="LG40" i="6"/>
  <c r="KA40" i="6"/>
  <c r="MQ53" i="6"/>
  <c r="LS53" i="6"/>
  <c r="KU41" i="6"/>
  <c r="LO41" i="6"/>
  <c r="KA41" i="6"/>
  <c r="MA52" i="6"/>
  <c r="JO52" i="6"/>
  <c r="MI52" i="6"/>
  <c r="NC30" i="6"/>
  <c r="JO30" i="6"/>
  <c r="NK46" i="6"/>
  <c r="MU46" i="6"/>
  <c r="KM46" i="6"/>
  <c r="JS51" i="6"/>
  <c r="MM51" i="6"/>
  <c r="KI51" i="6"/>
  <c r="JW47" i="6"/>
  <c r="LW47" i="6"/>
  <c r="LO47" i="6"/>
  <c r="JW48" i="6"/>
  <c r="KU48" i="6"/>
  <c r="KQ48" i="6"/>
  <c r="MM49" i="6"/>
  <c r="MY49" i="6"/>
  <c r="KQ49" i="6"/>
  <c r="JC50" i="6"/>
  <c r="KM50" i="6"/>
  <c r="LS50" i="6"/>
  <c r="O30" i="6"/>
  <c r="P19" i="6" s="1" a="1"/>
  <c r="P19" i="6" s="1"/>
  <c r="DG30" i="6"/>
  <c r="HW30" i="6"/>
  <c r="EQ30" i="6"/>
  <c r="HG30" i="6"/>
  <c r="JG40" i="6"/>
  <c r="MU40" i="6"/>
  <c r="NO40" i="6"/>
  <c r="NP40" i="6" s="1" a="1"/>
  <c r="NP40" i="6" s="1"/>
  <c r="NQ40" i="6" s="1"/>
  <c r="NO53" i="6"/>
  <c r="MU53" i="6"/>
  <c r="KI41" i="6"/>
  <c r="LS41" i="6"/>
  <c r="NO41" i="6"/>
  <c r="LW52" i="6"/>
  <c r="JS52" i="6"/>
  <c r="NK52" i="6"/>
  <c r="JS30" i="6"/>
  <c r="LW30" i="6"/>
  <c r="KE46" i="6"/>
  <c r="MY46" i="6"/>
  <c r="MM46" i="6"/>
  <c r="JC51" i="6"/>
  <c r="KA51" i="6"/>
  <c r="KU51" i="6"/>
  <c r="KM47" i="6"/>
  <c r="MU47" i="6"/>
  <c r="MQ47" i="6"/>
  <c r="ME48" i="6"/>
  <c r="KY48" i="6"/>
  <c r="LO48" i="6"/>
  <c r="JO49" i="6"/>
  <c r="LK49" i="6"/>
  <c r="LC49" i="6"/>
  <c r="JG50" i="6"/>
  <c r="NK50" i="6"/>
  <c r="MU50" i="6"/>
  <c r="EI50" i="6"/>
  <c r="GM50" i="6"/>
  <c r="IQ50" i="6"/>
  <c r="BC51" i="6"/>
  <c r="FO51" i="6"/>
  <c r="GA51" i="6"/>
  <c r="GM51" i="6"/>
  <c r="HS51" i="6"/>
  <c r="S52" i="6"/>
  <c r="T52" i="6" s="1" a="1"/>
  <c r="T52" i="6" s="1"/>
  <c r="AY52" i="6"/>
  <c r="GA52" i="6"/>
  <c r="GM52" i="6"/>
  <c r="HS52" i="6"/>
  <c r="AM38" i="6"/>
  <c r="K39" i="6"/>
  <c r="L39" i="6" s="1" a="1"/>
  <c r="L39" i="6" s="1"/>
  <c r="DC39" i="6"/>
  <c r="CI39" i="6"/>
  <c r="EU39" i="6"/>
  <c r="HO39" i="6"/>
  <c r="BS53" i="6"/>
  <c r="DS53" i="6"/>
  <c r="EI53" i="6"/>
  <c r="GQ53" i="6"/>
  <c r="GU53" i="6"/>
  <c r="BG40" i="6"/>
  <c r="CQ40" i="6"/>
  <c r="BO40" i="6"/>
  <c r="DS40" i="6"/>
  <c r="HC40" i="6"/>
  <c r="CE41" i="6"/>
  <c r="BO41" i="6"/>
  <c r="GM41" i="6"/>
  <c r="HC41" i="6"/>
  <c r="II41" i="6"/>
  <c r="AU30" i="6"/>
  <c r="G30" i="6"/>
  <c r="H19" i="6" s="1" a="1"/>
  <c r="H19" i="6" s="1"/>
  <c r="BK30" i="6"/>
  <c r="FK30" i="6"/>
  <c r="FC30" i="6"/>
  <c r="HS30" i="6"/>
  <c r="CA32" i="6"/>
  <c r="KI39" i="6"/>
  <c r="NG39" i="6"/>
  <c r="JW33" i="6"/>
  <c r="NC33" i="6"/>
  <c r="MY33" i="6"/>
  <c r="NC34" i="6"/>
  <c r="KU34" i="6"/>
  <c r="JK36" i="6"/>
  <c r="MY36" i="6"/>
  <c r="LS36" i="6"/>
  <c r="LG35" i="6"/>
  <c r="KI35" i="6"/>
  <c r="NO35" i="6"/>
  <c r="LW37" i="6"/>
  <c r="JW37" i="6"/>
  <c r="JS40" i="6"/>
  <c r="MQ40" i="6"/>
  <c r="LK53" i="6"/>
  <c r="MM53" i="6"/>
  <c r="KI53" i="6"/>
  <c r="ME41" i="6"/>
  <c r="NS41" i="6"/>
  <c r="JC41" i="6"/>
  <c r="LC52" i="6"/>
  <c r="JK52" i="6"/>
  <c r="JK30" i="6"/>
  <c r="LO30" i="6"/>
  <c r="MY30" i="6"/>
  <c r="KI46" i="6"/>
  <c r="JC46" i="6"/>
  <c r="KQ46" i="6"/>
  <c r="LK51" i="6"/>
  <c r="KE51" i="6"/>
  <c r="ME47" i="6"/>
  <c r="MY47" i="6"/>
  <c r="JS47" i="6"/>
  <c r="NG48" i="6"/>
  <c r="KI48" i="6"/>
  <c r="JS49" i="6"/>
  <c r="KU49" i="6"/>
  <c r="KE49" i="6"/>
  <c r="MY50" i="6"/>
  <c r="MI50" i="6"/>
  <c r="NW50" i="6"/>
  <c r="NX50" i="6" s="1" a="1"/>
  <c r="NX50" i="6" s="1"/>
  <c r="AE42" i="6"/>
  <c r="BO42" i="6"/>
  <c r="EY42" i="6"/>
  <c r="HO42" i="6"/>
  <c r="HW42" i="6"/>
  <c r="DG44" i="6"/>
  <c r="CA44" i="6"/>
  <c r="EA44" i="6"/>
  <c r="EM44" i="6"/>
  <c r="II44" i="6"/>
  <c r="NO44" i="6"/>
  <c r="LC44" i="6"/>
  <c r="KY44" i="6"/>
  <c r="NO42" i="6"/>
  <c r="JC42" i="6"/>
  <c r="AQ42" i="6"/>
  <c r="CQ42" i="6"/>
  <c r="FW42" i="6"/>
  <c r="GQ42" i="6"/>
  <c r="HG42" i="6"/>
  <c r="HG44" i="6"/>
  <c r="IU44" i="6"/>
  <c r="JS44" i="6"/>
  <c r="MY44" i="6"/>
  <c r="KE44" i="6"/>
  <c r="JS42" i="6"/>
  <c r="KY42" i="6"/>
  <c r="AU42" i="6"/>
  <c r="CE42" i="6"/>
  <c r="FG42" i="6"/>
  <c r="EQ42" i="6"/>
  <c r="HS42" i="6"/>
  <c r="AI44" i="6"/>
  <c r="CY44" i="6"/>
  <c r="FS44" i="6"/>
  <c r="GQ44" i="6"/>
  <c r="HO44" i="6"/>
  <c r="LO44" i="6"/>
  <c r="MU44" i="6"/>
  <c r="MA44" i="6"/>
  <c r="LO42" i="6"/>
  <c r="MU42" i="6"/>
  <c r="AA42" i="6"/>
  <c r="DO42" i="6"/>
  <c r="BK42" i="6"/>
  <c r="EM42" i="6"/>
  <c r="FC42" i="6"/>
  <c r="IE42" i="6"/>
  <c r="K44" i="6"/>
  <c r="BW44" i="6"/>
  <c r="BG44" i="6"/>
  <c r="EY44" i="6"/>
  <c r="FC44" i="6"/>
  <c r="IA44" i="6"/>
  <c r="NK44" i="6"/>
  <c r="KU44" i="6"/>
  <c r="NW44" i="6"/>
  <c r="NK42" i="6"/>
  <c r="MQ42" i="6"/>
  <c r="BS42" i="6"/>
  <c r="BT42" i="6" s="1" a="1"/>
  <c r="BT42" i="6" s="1"/>
  <c r="DW42" i="6"/>
  <c r="DX42" i="6" s="1" a="1"/>
  <c r="DX42" i="6" s="1"/>
  <c r="BW42" i="6"/>
  <c r="DS42" i="6"/>
  <c r="DT42" i="6" s="1" a="1"/>
  <c r="DT42" i="6" s="1"/>
  <c r="FO42" i="6"/>
  <c r="IQ42" i="6"/>
  <c r="IR42" i="6" s="1" a="1"/>
  <c r="IR42" i="6" s="1"/>
  <c r="G44" i="6"/>
  <c r="H44" i="6" s="1" a="1"/>
  <c r="H44" i="6" s="1"/>
  <c r="BK44" i="6"/>
  <c r="BL44" i="6" s="1" a="1"/>
  <c r="BL44" i="6" s="1"/>
  <c r="BS44" i="6"/>
  <c r="BT44" i="6" s="1" a="1"/>
  <c r="BT44" i="6" s="1"/>
  <c r="FW44" i="6"/>
  <c r="FX44" i="6" s="1" a="1"/>
  <c r="FX44" i="6" s="1"/>
  <c r="FO44" i="6"/>
  <c r="IM44" i="6"/>
  <c r="LK44" i="6"/>
  <c r="MQ44" i="6"/>
  <c r="ME42" i="6"/>
  <c r="KI42" i="6"/>
  <c r="JK42" i="6"/>
  <c r="AI42" i="6"/>
  <c r="K42" i="6"/>
  <c r="L42" i="6" s="1" a="1"/>
  <c r="L42" i="6" s="1"/>
  <c r="CI42" i="6"/>
  <c r="EE42" i="6"/>
  <c r="GA42" i="6"/>
  <c r="GB42" i="6" s="1" a="1"/>
  <c r="GB42" i="6" s="1"/>
  <c r="IY42" i="6"/>
  <c r="IZ42" i="6" s="1" a="1"/>
  <c r="IZ42" i="6" s="1"/>
  <c r="S44" i="6"/>
  <c r="T44" i="6" s="1" a="1"/>
  <c r="T44" i="6" s="1"/>
  <c r="CE44" i="6"/>
  <c r="GY44" i="6"/>
  <c r="GA44" i="6"/>
  <c r="IY44" i="6"/>
  <c r="NG44" i="6"/>
  <c r="KQ44" i="6"/>
  <c r="KE42" i="6"/>
  <c r="JW42" i="6"/>
  <c r="LG42" i="6"/>
  <c r="S42" i="6"/>
  <c r="T42" i="6" s="1" a="1"/>
  <c r="T42" i="6" s="1"/>
  <c r="CY42" i="6"/>
  <c r="CU42" i="6"/>
  <c r="FS42" i="6"/>
  <c r="HK42" i="6"/>
  <c r="MA42" i="6"/>
  <c r="JO42" i="6"/>
  <c r="JG42" i="6"/>
  <c r="W42" i="6"/>
  <c r="DG42" i="6"/>
  <c r="EI42" i="6"/>
  <c r="FK42" i="6"/>
  <c r="II42" i="6"/>
  <c r="DK44" i="6"/>
  <c r="GM44" i="6"/>
  <c r="JO44" i="6"/>
  <c r="MI44" i="6"/>
  <c r="NW42" i="6"/>
  <c r="LK42" i="6"/>
  <c r="KU42" i="6"/>
  <c r="AM42" i="6"/>
  <c r="CM42" i="6"/>
  <c r="DC42" i="6"/>
  <c r="GY42" i="6"/>
  <c r="IM42" i="6"/>
  <c r="AA44" i="6"/>
  <c r="AB44" i="6" s="1" a="1"/>
  <c r="AB44" i="6" s="1"/>
  <c r="AU44" i="6"/>
  <c r="FK44" i="6"/>
  <c r="DW44" i="6"/>
  <c r="HS44" i="6"/>
  <c r="LW44" i="6"/>
  <c r="JK44" i="6"/>
  <c r="JC44" i="6"/>
  <c r="KA42" i="6"/>
  <c r="NG42" i="6"/>
  <c r="KQ42" i="6"/>
  <c r="O42" i="6"/>
  <c r="P42" i="6" s="1" a="1"/>
  <c r="P42" i="6" s="1"/>
  <c r="EA42" i="6"/>
  <c r="DK42" i="6"/>
  <c r="HC42" i="6"/>
  <c r="IU42" i="6"/>
  <c r="LW42" i="6"/>
  <c r="NC42" i="6"/>
  <c r="MM42" i="6"/>
  <c r="AY42" i="6"/>
  <c r="CA42" i="6"/>
  <c r="GM42" i="6"/>
  <c r="GE42" i="6"/>
  <c r="GU42" i="6"/>
  <c r="DO44" i="6"/>
  <c r="BC44" i="6"/>
  <c r="EQ44" i="6"/>
  <c r="GE44" i="6"/>
  <c r="HK44" i="6"/>
  <c r="JW44" i="6"/>
  <c r="NC44" i="6"/>
  <c r="KI44" i="6"/>
  <c r="NS42" i="6"/>
  <c r="LC42" i="6"/>
  <c r="KM42" i="6"/>
  <c r="BG42" i="6"/>
  <c r="BC42" i="6"/>
  <c r="EU42" i="6"/>
  <c r="GI42" i="6"/>
  <c r="IA42" i="6"/>
  <c r="CI44" i="6"/>
  <c r="BO44" i="6"/>
  <c r="EU44" i="6"/>
  <c r="GI44" i="6"/>
  <c r="HW44" i="6"/>
  <c r="LS44" i="6"/>
  <c r="JG44" i="6"/>
  <c r="ME44" i="6"/>
  <c r="LS42" i="6"/>
  <c r="MY42" i="6"/>
  <c r="MI42" i="6"/>
  <c r="AU35" i="6"/>
  <c r="AA35" i="6"/>
  <c r="AB35" i="6" s="1" a="1"/>
  <c r="AB35" i="6" s="1"/>
  <c r="DS35" i="6"/>
  <c r="FW35" i="6"/>
  <c r="HS35" i="6"/>
  <c r="CM36" i="6"/>
  <c r="CI36" i="6"/>
  <c r="FC36" i="6"/>
  <c r="GU36" i="6"/>
  <c r="IU36" i="6"/>
  <c r="AY37" i="6"/>
  <c r="CE37" i="6"/>
  <c r="EM37" i="6"/>
  <c r="HO37" i="6"/>
  <c r="IQ37" i="6"/>
  <c r="AQ38" i="6"/>
  <c r="AY38" i="6"/>
  <c r="CQ38" i="6"/>
  <c r="DK38" i="6"/>
  <c r="EY38" i="6"/>
  <c r="IA38" i="6"/>
  <c r="CQ39" i="6"/>
  <c r="CM39" i="6"/>
  <c r="CU39" i="6"/>
  <c r="FC39" i="6"/>
  <c r="HW39" i="6"/>
  <c r="AM32" i="6"/>
  <c r="DG32" i="6"/>
  <c r="CM32" i="6"/>
  <c r="DS32" i="6"/>
  <c r="GA32" i="6"/>
  <c r="IA32" i="6"/>
  <c r="JC32" i="6"/>
  <c r="KM32" i="6"/>
  <c r="JO32" i="6"/>
  <c r="ME39" i="6"/>
  <c r="KE39" i="6"/>
  <c r="LS33" i="6"/>
  <c r="KU33" i="6"/>
  <c r="KI33" i="6"/>
  <c r="MQ38" i="6"/>
  <c r="JW38" i="6"/>
  <c r="NC38" i="6"/>
  <c r="KM34" i="6"/>
  <c r="MQ34" i="6"/>
  <c r="LG36" i="6"/>
  <c r="KI36" i="6"/>
  <c r="NO36" i="6"/>
  <c r="NC35" i="6"/>
  <c r="ME35" i="6"/>
  <c r="JC35" i="6"/>
  <c r="NS37" i="6"/>
  <c r="LS37" i="6"/>
  <c r="EM38" i="6"/>
  <c r="FO32" i="6"/>
  <c r="ME32" i="6"/>
  <c r="LG38" i="6"/>
  <c r="AE35" i="6"/>
  <c r="AM35" i="6"/>
  <c r="CM35" i="6"/>
  <c r="FK35" i="6"/>
  <c r="HW35" i="6"/>
  <c r="W38" i="6"/>
  <c r="BC38" i="6"/>
  <c r="DG38" i="6"/>
  <c r="FO38" i="6"/>
  <c r="FK38" i="6"/>
  <c r="IM38" i="6"/>
  <c r="W39" i="6"/>
  <c r="X39" i="6" s="1" a="1"/>
  <c r="X39" i="6" s="1"/>
  <c r="CA39" i="6"/>
  <c r="FG39" i="6"/>
  <c r="DS39" i="6"/>
  <c r="IA39" i="6"/>
  <c r="O32" i="6"/>
  <c r="P32" i="6" s="1" a="1"/>
  <c r="P32" i="6" s="1"/>
  <c r="CI32" i="6"/>
  <c r="CY32" i="6"/>
  <c r="FG32" i="6"/>
  <c r="GM32" i="6"/>
  <c r="IM32" i="6"/>
  <c r="KY32" i="6"/>
  <c r="KU32" i="6"/>
  <c r="LK32" i="6"/>
  <c r="JO39" i="6"/>
  <c r="MA39" i="6"/>
  <c r="NO33" i="6"/>
  <c r="MQ33" i="6"/>
  <c r="ME33" i="6"/>
  <c r="KA38" i="6"/>
  <c r="LS38" i="6"/>
  <c r="KM38" i="6"/>
  <c r="MI34" i="6"/>
  <c r="KI34" i="6"/>
  <c r="NC36" i="6"/>
  <c r="ME36" i="6"/>
  <c r="JC36" i="6"/>
  <c r="KM35" i="6"/>
  <c r="KU35" i="6"/>
  <c r="KY35" i="6"/>
  <c r="JG37" i="6"/>
  <c r="NO37" i="6"/>
  <c r="GA38" i="6"/>
  <c r="FS32" i="6"/>
  <c r="NC32" i="6"/>
  <c r="KU38" i="6"/>
  <c r="BW35" i="6"/>
  <c r="AY35" i="6"/>
  <c r="EY35" i="6"/>
  <c r="FG35" i="6"/>
  <c r="GE35" i="6"/>
  <c r="S38" i="6"/>
  <c r="T38" i="6" s="1" a="1"/>
  <c r="T38" i="6" s="1"/>
  <c r="BK38" i="6"/>
  <c r="DW38" i="6"/>
  <c r="DO38" i="6"/>
  <c r="FW38" i="6"/>
  <c r="IY38" i="6"/>
  <c r="BC39" i="6"/>
  <c r="BO39" i="6"/>
  <c r="GE39" i="6"/>
  <c r="EE39" i="6"/>
  <c r="IY39" i="6"/>
  <c r="G32" i="6"/>
  <c r="H32" i="6" s="1" a="1"/>
  <c r="H32" i="6" s="1"/>
  <c r="DC32" i="6"/>
  <c r="EA32" i="6"/>
  <c r="DK32" i="6"/>
  <c r="HG32" i="6"/>
  <c r="IY32" i="6"/>
  <c r="MU32" i="6"/>
  <c r="MQ32" i="6"/>
  <c r="NG32" i="6"/>
  <c r="LK39" i="6"/>
  <c r="NW39" i="6"/>
  <c r="NX39" i="6" s="1" a="1"/>
  <c r="NX39" i="6" s="1"/>
  <c r="JC33" i="6"/>
  <c r="LO33" i="6"/>
  <c r="JO33" i="6"/>
  <c r="LW38" i="6"/>
  <c r="NO38" i="6"/>
  <c r="MI38" i="6"/>
  <c r="LO34" i="6"/>
  <c r="ME34" i="6"/>
  <c r="KM36" i="6"/>
  <c r="LW36" i="6"/>
  <c r="KY36" i="6"/>
  <c r="MI35" i="6"/>
  <c r="MQ35" i="6"/>
  <c r="MU35" i="6"/>
  <c r="MY37" i="6"/>
  <c r="JC37" i="6"/>
  <c r="CE38" i="6"/>
  <c r="CU32" i="6"/>
  <c r="HO32" i="6"/>
  <c r="NO32" i="6"/>
  <c r="NG38" i="6"/>
  <c r="BG33" i="6"/>
  <c r="DK33" i="6"/>
  <c r="GI33" i="6"/>
  <c r="GA33" i="6"/>
  <c r="HW33" i="6"/>
  <c r="AQ34" i="6"/>
  <c r="DC34" i="6"/>
  <c r="DG34" i="6"/>
  <c r="GA34" i="6"/>
  <c r="HO34" i="6"/>
  <c r="K35" i="6"/>
  <c r="L35" i="6" s="1" a="1"/>
  <c r="L35" i="6" s="1"/>
  <c r="BC35" i="6"/>
  <c r="GI35" i="6"/>
  <c r="FO35" i="6"/>
  <c r="IQ35" i="6"/>
  <c r="DK36" i="6"/>
  <c r="AU36" i="6"/>
  <c r="DS36" i="6"/>
  <c r="EA36" i="6"/>
  <c r="HK36" i="6"/>
  <c r="AE37" i="6"/>
  <c r="CU37" i="6"/>
  <c r="FC37" i="6"/>
  <c r="EA37" i="6"/>
  <c r="HS37" i="6"/>
  <c r="AI38" i="6"/>
  <c r="CU38" i="6"/>
  <c r="EI38" i="6"/>
  <c r="EA38" i="6"/>
  <c r="GI38" i="6"/>
  <c r="IU38" i="6"/>
  <c r="CE39" i="6"/>
  <c r="BS39" i="6"/>
  <c r="DK39" i="6"/>
  <c r="FK39" i="6"/>
  <c r="II39" i="6"/>
  <c r="K32" i="6"/>
  <c r="L3" i="6" s="1" a="1"/>
  <c r="L3" i="6" s="1"/>
  <c r="EE32" i="6"/>
  <c r="GI32" i="6"/>
  <c r="DW32" i="6"/>
  <c r="HC32" i="6"/>
  <c r="IQ32" i="6"/>
  <c r="KE32" i="6"/>
  <c r="MI32" i="6"/>
  <c r="KU39" i="6"/>
  <c r="KQ39" i="6"/>
  <c r="JK39" i="6"/>
  <c r="KY33" i="6"/>
  <c r="NK33" i="6"/>
  <c r="LK33" i="6"/>
  <c r="NS38" i="6"/>
  <c r="ME38" i="6"/>
  <c r="JC34" i="6"/>
  <c r="KA34" i="6"/>
  <c r="JO34" i="6"/>
  <c r="MI36" i="6"/>
  <c r="NS36" i="6"/>
  <c r="MU36" i="6"/>
  <c r="NS35" i="6"/>
  <c r="KA35" i="6"/>
  <c r="KM37" i="6"/>
  <c r="KI37" i="6"/>
  <c r="KY37" i="6"/>
  <c r="W35" i="6"/>
  <c r="CU35" i="6"/>
  <c r="BG35" i="6"/>
  <c r="GM35" i="6"/>
  <c r="IU35" i="6"/>
  <c r="AU38" i="6"/>
  <c r="CI38" i="6"/>
  <c r="FG38" i="6"/>
  <c r="GU38" i="6"/>
  <c r="GY38" i="6"/>
  <c r="AA32" i="6"/>
  <c r="S32" i="6"/>
  <c r="T32" i="6" s="1" a="1"/>
  <c r="T32" i="6" s="1"/>
  <c r="BG32" i="6"/>
  <c r="EI32" i="6"/>
  <c r="GU32" i="6"/>
  <c r="MA32" i="6"/>
  <c r="KA32" i="6"/>
  <c r="MQ39" i="6"/>
  <c r="MM39" i="6"/>
  <c r="LG39" i="6"/>
  <c r="MU33" i="6"/>
  <c r="KA33" i="6"/>
  <c r="NG33" i="6"/>
  <c r="JG38" i="6"/>
  <c r="JC38" i="6"/>
  <c r="KY34" i="6"/>
  <c r="LW34" i="6"/>
  <c r="LK34" i="6"/>
  <c r="JS36" i="6"/>
  <c r="JO36" i="6"/>
  <c r="KE36" i="6"/>
  <c r="JS35" i="6"/>
  <c r="JO35" i="6"/>
  <c r="MI37" i="6"/>
  <c r="JO37" i="6"/>
  <c r="MU37" i="6"/>
  <c r="AY33" i="6"/>
  <c r="CE33" i="6"/>
  <c r="FK33" i="6"/>
  <c r="GQ33" i="6"/>
  <c r="HO33" i="6"/>
  <c r="S34" i="6"/>
  <c r="K34" i="6"/>
  <c r="IA34" i="6"/>
  <c r="GQ34" i="6"/>
  <c r="IE34" i="6"/>
  <c r="CA35" i="6"/>
  <c r="CI35" i="6"/>
  <c r="BS35" i="6"/>
  <c r="GU35" i="6"/>
  <c r="HC35" i="6"/>
  <c r="O36" i="6"/>
  <c r="P36" i="6" s="1" a="1"/>
  <c r="P36" i="6" s="1"/>
  <c r="BS36" i="6"/>
  <c r="GA36" i="6"/>
  <c r="HC36" i="6"/>
  <c r="IA36" i="6"/>
  <c r="G37" i="6"/>
  <c r="H37" i="6" s="1" a="1"/>
  <c r="H37" i="6" s="1"/>
  <c r="CI37" i="6"/>
  <c r="EI37" i="6"/>
  <c r="EQ37" i="6"/>
  <c r="GQ37" i="6"/>
  <c r="O38" i="6"/>
  <c r="P38" i="6" s="1" a="1"/>
  <c r="P38" i="6" s="1"/>
  <c r="BW38" i="6"/>
  <c r="DC38" i="6"/>
  <c r="EQ38" i="6"/>
  <c r="IE38" i="6"/>
  <c r="BG39" i="6"/>
  <c r="DG39" i="6"/>
  <c r="GA39" i="6"/>
  <c r="HC39" i="6"/>
  <c r="IM39" i="6"/>
  <c r="BK32" i="6"/>
  <c r="AE32" i="6"/>
  <c r="BS32" i="6"/>
  <c r="EM32" i="6"/>
  <c r="HS32" i="6"/>
  <c r="NW32" i="6"/>
  <c r="NX32" i="6" s="1" a="1"/>
  <c r="NX32" i="6" s="1"/>
  <c r="LW32" i="6"/>
  <c r="KA39" i="6"/>
  <c r="JW39" i="6"/>
  <c r="NC39" i="6"/>
  <c r="MI33" i="6"/>
  <c r="LW33" i="6"/>
  <c r="KQ33" i="6"/>
  <c r="LC38" i="6"/>
  <c r="KY38" i="6"/>
  <c r="MU34" i="6"/>
  <c r="NS34" i="6"/>
  <c r="NG34" i="6"/>
  <c r="LO36" i="6"/>
  <c r="LK36" i="6"/>
  <c r="MA36" i="6"/>
  <c r="LO35" i="6"/>
  <c r="LK35" i="6"/>
  <c r="JS37" i="6"/>
  <c r="LK37" i="6"/>
  <c r="KE37" i="6"/>
  <c r="EQ33" i="6"/>
  <c r="ER33" i="6" s="1" a="1"/>
  <c r="ER33" i="6" s="1"/>
  <c r="HC33" i="6"/>
  <c r="HD33" i="6" s="1" a="1"/>
  <c r="HD33" i="6" s="1"/>
  <c r="HK33" i="6"/>
  <c r="HL33" i="6" s="1" a="1"/>
  <c r="HL33" i="6" s="1"/>
  <c r="EU35" i="6"/>
  <c r="EV35" i="6" s="1" a="1"/>
  <c r="EV35" i="6" s="1"/>
  <c r="DG35" i="6"/>
  <c r="DH35" i="6" s="1" a="1"/>
  <c r="DH35" i="6" s="1"/>
  <c r="CE35" i="6"/>
  <c r="CF35" i="6" s="1" a="1"/>
  <c r="CF35" i="6" s="1"/>
  <c r="DO35" i="6"/>
  <c r="DP35" i="6" s="1" a="1"/>
  <c r="DP35" i="6" s="1"/>
  <c r="II35" i="6"/>
  <c r="IJ35" i="6" s="1" a="1"/>
  <c r="IJ35" i="6" s="1"/>
  <c r="AE38" i="6"/>
  <c r="AF38" i="6" s="1" a="1"/>
  <c r="AF38" i="6" s="1"/>
  <c r="CY38" i="6"/>
  <c r="CZ38" i="6" s="1" a="1"/>
  <c r="CZ38" i="6" s="1"/>
  <c r="EE38" i="6"/>
  <c r="EU38" i="6"/>
  <c r="EV38" i="6" s="1" a="1"/>
  <c r="EV38" i="6" s="1"/>
  <c r="HG38" i="6"/>
  <c r="HH38" i="6" s="1" a="1"/>
  <c r="HH38" i="6" s="1"/>
  <c r="AY32" i="6"/>
  <c r="AQ32" i="6"/>
  <c r="CE32" i="6"/>
  <c r="EY32" i="6"/>
  <c r="IE32" i="6"/>
  <c r="JK32" i="6"/>
  <c r="NS32" i="6"/>
  <c r="KE33" i="6"/>
  <c r="NS33" i="6"/>
  <c r="NT4" i="6" s="1" a="1"/>
  <c r="NT4" i="6" s="1"/>
  <c r="MM33" i="6"/>
  <c r="MY38" i="6"/>
  <c r="MU38" i="6"/>
  <c r="KE34" i="6"/>
  <c r="NK34" i="6"/>
  <c r="KQ34" i="6"/>
  <c r="NK36" i="6"/>
  <c r="NG36" i="6"/>
  <c r="NW36" i="6"/>
  <c r="NX36" i="6" s="1" a="1"/>
  <c r="NX36" i="6" s="1"/>
  <c r="NK35" i="6"/>
  <c r="NG35" i="6"/>
  <c r="LO37" i="6"/>
  <c r="NG37" i="6"/>
  <c r="MA37" i="6"/>
  <c r="HO38" i="6"/>
  <c r="DK35" i="6"/>
  <c r="DL35" i="6" s="1" a="1"/>
  <c r="DL35" i="6" s="1"/>
  <c r="GA35" i="6"/>
  <c r="GB35" i="6" s="1" a="1"/>
  <c r="GB35" i="6" s="1"/>
  <c r="CQ35" i="6"/>
  <c r="EA35" i="6"/>
  <c r="IE35" i="6"/>
  <c r="BO38" i="6"/>
  <c r="CM38" i="6"/>
  <c r="GE38" i="6"/>
  <c r="GF38" i="6" s="1" a="1"/>
  <c r="GF38" i="6" s="1"/>
  <c r="FC38" i="6"/>
  <c r="GQ38" i="6"/>
  <c r="AE39" i="6"/>
  <c r="AF39" i="6" s="1" a="1"/>
  <c r="AF39" i="6" s="1"/>
  <c r="DW39" i="6"/>
  <c r="EY39" i="6"/>
  <c r="GM39" i="6"/>
  <c r="HS39" i="6"/>
  <c r="HT39" i="6" s="1" a="1"/>
  <c r="HT39" i="6" s="1"/>
  <c r="AU32" i="6"/>
  <c r="AV32" i="6" s="1" a="1"/>
  <c r="AV32" i="6" s="1"/>
  <c r="BW32" i="6"/>
  <c r="BX32" i="6" s="1" a="1"/>
  <c r="BX32" i="6" s="1"/>
  <c r="CQ32" i="6"/>
  <c r="CR32" i="6" s="1" a="1"/>
  <c r="CR32" i="6" s="1"/>
  <c r="FW32" i="6"/>
  <c r="FX32" i="6" s="1" a="1"/>
  <c r="FX32" i="6" s="1"/>
  <c r="HK32" i="6"/>
  <c r="HL32" i="6" s="1" a="1"/>
  <c r="HL32" i="6" s="1"/>
  <c r="KQ32" i="6"/>
  <c r="JS32" i="6"/>
  <c r="JG32" i="6"/>
  <c r="NS39" i="6"/>
  <c r="NO39" i="6"/>
  <c r="MI39" i="6"/>
  <c r="MA33" i="6"/>
  <c r="KM33" i="6"/>
  <c r="LK38" i="6"/>
  <c r="KI38" i="6"/>
  <c r="KE38" i="6"/>
  <c r="MA34" i="6"/>
  <c r="JG34" i="6"/>
  <c r="MM34" i="6"/>
  <c r="KU36" i="6"/>
  <c r="LC36" i="6"/>
  <c r="KE35" i="6"/>
  <c r="LW35" i="6"/>
  <c r="KQ35" i="6"/>
  <c r="NK37" i="6"/>
  <c r="KQ37" i="6"/>
  <c r="NW37" i="6"/>
  <c r="NX37" i="6" s="1" a="1"/>
  <c r="NX37" i="6" s="1"/>
  <c r="AU33" i="6"/>
  <c r="AV33" i="6" s="1" a="1"/>
  <c r="AV33" i="6" s="1"/>
  <c r="CI33" i="6"/>
  <c r="CJ33" i="6" s="1" a="1"/>
  <c r="CJ33" i="6" s="1"/>
  <c r="EA33" i="6"/>
  <c r="HS33" i="6"/>
  <c r="HT33" i="6" s="1" a="1"/>
  <c r="HT33" i="6" s="1"/>
  <c r="GM33" i="6"/>
  <c r="GN33" i="6" s="1" a="1"/>
  <c r="GN33" i="6" s="1"/>
  <c r="AI34" i="6"/>
  <c r="CA34" i="6"/>
  <c r="FC34" i="6"/>
  <c r="HS34" i="6"/>
  <c r="HG34" i="6"/>
  <c r="BK35" i="6"/>
  <c r="DC35" i="6"/>
  <c r="FC35" i="6"/>
  <c r="GY35" i="6"/>
  <c r="HO35" i="6"/>
  <c r="AY36" i="6"/>
  <c r="DW36" i="6"/>
  <c r="EM36" i="6"/>
  <c r="FS36" i="6"/>
  <c r="HG36" i="6"/>
  <c r="AI37" i="6"/>
  <c r="EE37" i="6"/>
  <c r="FO37" i="6"/>
  <c r="EY37" i="6"/>
  <c r="IU37" i="6"/>
  <c r="CA38" i="6"/>
  <c r="CB38" i="6" s="1" a="1"/>
  <c r="CB38" i="6" s="1"/>
  <c r="GM38" i="6"/>
  <c r="HK38" i="6"/>
  <c r="HC38" i="6"/>
  <c r="AQ39" i="6"/>
  <c r="EI39" i="6"/>
  <c r="EJ39" i="6" s="1" a="1"/>
  <c r="EJ39" i="6" s="1"/>
  <c r="FW39" i="6"/>
  <c r="GI39" i="6"/>
  <c r="IE39" i="6"/>
  <c r="W32" i="6"/>
  <c r="X32" i="6" s="1" a="1"/>
  <c r="X32" i="6" s="1"/>
  <c r="EU32" i="6"/>
  <c r="FK32" i="6"/>
  <c r="GY32" i="6"/>
  <c r="HW32" i="6"/>
  <c r="MM32" i="6"/>
  <c r="LO32" i="6"/>
  <c r="LC32" i="6"/>
  <c r="JG39" i="6"/>
  <c r="JC39" i="6"/>
  <c r="JS39" i="6"/>
  <c r="NW33" i="6"/>
  <c r="NX33" i="6" s="1" a="1"/>
  <c r="NX33" i="6" s="1"/>
  <c r="JS33" i="6"/>
  <c r="JS38" i="6"/>
  <c r="KQ38" i="6"/>
  <c r="MA38" i="6"/>
  <c r="NW34" i="6"/>
  <c r="NX34" i="6" s="1" a="1"/>
  <c r="NX34" i="6" s="1"/>
  <c r="LC34" i="6"/>
  <c r="JW34" i="6"/>
  <c r="MQ36" i="6"/>
  <c r="KQ36" i="6"/>
  <c r="MA35" i="6"/>
  <c r="JG35" i="6"/>
  <c r="MM35" i="6"/>
  <c r="KU37" i="6"/>
  <c r="MM37" i="6"/>
  <c r="JK37" i="6"/>
  <c r="DC33" i="6"/>
  <c r="DD33" i="6" s="1" a="1"/>
  <c r="DD33" i="6" s="1"/>
  <c r="EE33" i="6"/>
  <c r="IM33" i="6"/>
  <c r="GY33" i="6"/>
  <c r="BG34" i="6"/>
  <c r="BS34" i="6"/>
  <c r="CM34" i="6"/>
  <c r="CN34" i="6" s="1" a="1"/>
  <c r="CN34" i="6" s="1"/>
  <c r="FK34" i="6"/>
  <c r="IM34" i="6"/>
  <c r="HK34" i="6"/>
  <c r="S35" i="6"/>
  <c r="T35" i="6" s="1" a="1"/>
  <c r="T35" i="6" s="1"/>
  <c r="BO35" i="6"/>
  <c r="EM35" i="6"/>
  <c r="EQ35" i="6"/>
  <c r="GQ35" i="6"/>
  <c r="IA35" i="6"/>
  <c r="IB35" i="6" s="1" a="1"/>
  <c r="IB35" i="6" s="1"/>
  <c r="BC36" i="6"/>
  <c r="EI36" i="6"/>
  <c r="EY36" i="6"/>
  <c r="GE36" i="6"/>
  <c r="HS36" i="6"/>
  <c r="BO37" i="6"/>
  <c r="CM37" i="6"/>
  <c r="FS37" i="6"/>
  <c r="FK37" i="6"/>
  <c r="IA37" i="6"/>
  <c r="K38" i="6"/>
  <c r="L38" i="6" s="1" a="1"/>
  <c r="L38" i="6" s="1"/>
  <c r="BG38" i="6"/>
  <c r="BH38" i="6" s="1" a="1"/>
  <c r="BH38" i="6" s="1"/>
  <c r="FS38" i="6"/>
  <c r="HS38" i="6"/>
  <c r="II38" i="6"/>
  <c r="AU39" i="6"/>
  <c r="BK39" i="6"/>
  <c r="GU39" i="6"/>
  <c r="GQ39" i="6"/>
  <c r="IQ39" i="6"/>
  <c r="AI32" i="6"/>
  <c r="BC32" i="6"/>
  <c r="EQ32" i="6"/>
  <c r="GQ32" i="6"/>
  <c r="II32" i="6"/>
  <c r="JW32" i="6"/>
  <c r="NK32" i="6"/>
  <c r="MY32" i="6"/>
  <c r="LC39" i="6"/>
  <c r="KY39" i="6"/>
  <c r="LO39" i="6"/>
  <c r="JK33" i="6"/>
  <c r="JG33" i="6"/>
  <c r="LO38" i="6"/>
  <c r="MM38" i="6"/>
  <c r="NW38" i="6"/>
  <c r="NX38" i="6" s="1" a="1"/>
  <c r="NX38" i="6" s="1"/>
  <c r="JK34" i="6"/>
  <c r="MY34" i="6"/>
  <c r="LS34" i="6"/>
  <c r="KA36" i="6"/>
  <c r="MM36" i="6"/>
  <c r="NW35" i="6"/>
  <c r="NX35" i="6" s="1" a="1"/>
  <c r="NX35" i="6" s="1"/>
  <c r="LC35" i="6"/>
  <c r="JW35" i="6"/>
  <c r="MQ37" i="6"/>
  <c r="LC37" i="6"/>
  <c r="LG37" i="6"/>
  <c r="AI35" i="6"/>
  <c r="DW35" i="6"/>
  <c r="CY35" i="6"/>
  <c r="EI35" i="6"/>
  <c r="HG35" i="6"/>
  <c r="IM35" i="6"/>
  <c r="AA38" i="6"/>
  <c r="AB38" i="6" s="1" a="1"/>
  <c r="AB38" i="6" s="1"/>
  <c r="BS38" i="6"/>
  <c r="DS38" i="6"/>
  <c r="IQ38" i="6"/>
  <c r="IR38" i="6" s="1" a="1"/>
  <c r="IR38" i="6" s="1"/>
  <c r="HW38" i="6"/>
  <c r="DO32" i="6"/>
  <c r="BO32" i="6"/>
  <c r="BP32" i="6" s="1" a="1"/>
  <c r="BP32" i="6" s="1"/>
  <c r="GE32" i="6"/>
  <c r="FC32" i="6"/>
  <c r="IU32" i="6"/>
  <c r="LS32" i="6"/>
  <c r="LG32" i="6"/>
  <c r="KI32" i="6"/>
  <c r="MY39" i="6"/>
  <c r="MU39" i="6"/>
  <c r="NK39" i="6"/>
  <c r="LG33" i="6"/>
  <c r="LC33" i="6"/>
  <c r="NK38" i="6"/>
  <c r="JO38" i="6"/>
  <c r="JK38" i="6"/>
  <c r="LG34" i="6"/>
  <c r="JS34" i="6"/>
  <c r="NO34" i="6"/>
  <c r="JG36" i="6"/>
  <c r="JW36" i="6"/>
  <c r="JK35" i="6"/>
  <c r="MY35" i="6"/>
  <c r="LS35" i="6"/>
  <c r="KA37" i="6"/>
  <c r="ME37" i="6"/>
  <c r="NC37" i="6"/>
  <c r="CV66" i="6" a="1"/>
  <c r="CV66" i="6" s="1"/>
  <c r="CW66" i="6" s="1"/>
  <c r="OE5" i="6" a="1"/>
  <c r="OE5" i="6" s="1"/>
  <c r="X46" i="6" a="1"/>
  <c r="X46" i="6" s="1"/>
  <c r="CB46" i="6" a="1"/>
  <c r="CB46" i="6" s="1"/>
  <c r="EJ46" i="6" a="1"/>
  <c r="EJ46" i="6" s="1"/>
  <c r="GF46" i="6" a="1"/>
  <c r="GF46" i="6" s="1"/>
  <c r="IJ46" i="6" a="1"/>
  <c r="IJ46" i="6" s="1"/>
  <c r="IF47" i="6" a="1"/>
  <c r="IF47" i="6" s="1"/>
  <c r="IZ47" i="6" a="1"/>
  <c r="IZ47" i="6" s="1"/>
  <c r="CB48" i="6" a="1"/>
  <c r="CB48" i="6" s="1"/>
  <c r="DT48" i="6" a="1"/>
  <c r="DT48" i="6" s="1"/>
  <c r="FX48" i="6" a="1"/>
  <c r="FX48" i="6" s="1"/>
  <c r="IJ48" i="6" a="1"/>
  <c r="IJ48" i="6" s="1"/>
  <c r="CF36" i="6" a="1"/>
  <c r="CF36" i="6" s="1"/>
  <c r="FP36" i="6" a="1"/>
  <c r="FP36" i="6" s="1"/>
  <c r="CZ49" i="6" a="1"/>
  <c r="CZ49" i="6" s="1"/>
  <c r="DT49" i="6" a="1"/>
  <c r="DT49" i="6" s="1"/>
  <c r="FP49" i="6" a="1"/>
  <c r="FP49" i="6" s="1"/>
  <c r="FL49" i="6" a="1"/>
  <c r="FL49" i="6" s="1"/>
  <c r="IR49" i="6" a="1"/>
  <c r="IR49" i="6" s="1"/>
  <c r="FH37" i="6" a="1"/>
  <c r="FH37" i="6" s="1"/>
  <c r="GZ37" i="6" a="1"/>
  <c r="GZ37" i="6" s="1"/>
  <c r="HD37" i="6" a="1"/>
  <c r="HD37" i="6" s="1"/>
  <c r="BD50" i="6" a="1"/>
  <c r="BD50" i="6" s="1"/>
  <c r="GF50" i="6" a="1"/>
  <c r="GF50" i="6" s="1"/>
  <c r="IV50" i="6" a="1"/>
  <c r="IV50" i="6" s="1"/>
  <c r="DX51" i="6" a="1"/>
  <c r="DX51" i="6" s="1"/>
  <c r="CF51" i="6" a="1"/>
  <c r="CF51" i="6" s="1"/>
  <c r="FT51" i="6" a="1"/>
  <c r="FT51" i="6" s="1"/>
  <c r="HD51" i="6" a="1"/>
  <c r="HD51" i="6" s="1"/>
  <c r="ER52" i="6" a="1"/>
  <c r="ER52" i="6" s="1"/>
  <c r="IB52" i="6" a="1"/>
  <c r="IB52" i="6" s="1"/>
  <c r="IN52" i="6" a="1"/>
  <c r="IN52" i="6" s="1"/>
  <c r="EF38" i="6" a="1"/>
  <c r="EF38" i="6" s="1"/>
  <c r="HH39" i="6" a="1"/>
  <c r="HH39" i="6" s="1"/>
  <c r="BL53" i="6" a="1"/>
  <c r="BL53" i="6" s="1"/>
  <c r="IJ53" i="6" a="1"/>
  <c r="IJ53" i="6" s="1"/>
  <c r="X41" i="6" a="1"/>
  <c r="X41" i="6" s="1"/>
  <c r="Y41" i="6" s="1"/>
  <c r="CN41" i="6" a="1"/>
  <c r="CN41" i="6" s="1"/>
  <c r="CO41" i="6" s="1"/>
  <c r="BX41" i="6" a="1"/>
  <c r="BX41" i="6" s="1"/>
  <c r="BY41" i="6" s="1"/>
  <c r="BX42" i="6" a="1"/>
  <c r="BX42" i="6" s="1"/>
  <c r="FP42" i="6" a="1"/>
  <c r="FP42" i="6" s="1"/>
  <c r="FP44" i="6" a="1"/>
  <c r="FP44" i="6" s="1"/>
  <c r="IN44" i="6" a="1"/>
  <c r="IN44" i="6" s="1"/>
  <c r="L68" i="6" a="1"/>
  <c r="L68" i="6" s="1"/>
  <c r="P26" i="6" a="1"/>
  <c r="P26" i="6" s="1"/>
  <c r="Q26" i="6" s="1"/>
  <c r="IZ11" i="6" a="1"/>
  <c r="IZ11" i="6" s="1"/>
  <c r="HD64" i="6" a="1"/>
  <c r="HD64" i="6" s="1"/>
  <c r="HE64" i="6" s="1"/>
  <c r="AJ64" i="6" a="1"/>
  <c r="AJ64" i="6" s="1"/>
  <c r="AK64" i="6" s="1"/>
  <c r="HD56" i="6" a="1"/>
  <c r="HD56" i="6" s="1"/>
  <c r="HE56" i="6" s="1"/>
  <c r="DD22" i="6" a="1"/>
  <c r="DD22" i="6" s="1"/>
  <c r="DP20" i="6" a="1"/>
  <c r="DP20" i="6" s="1"/>
  <c r="IR8" i="6" a="1"/>
  <c r="IR8" i="6" s="1"/>
  <c r="IS8" i="6" s="1"/>
  <c r="CV20" i="6" a="1"/>
  <c r="CV20" i="6" s="1"/>
  <c r="HP18" i="6" a="1"/>
  <c r="HP18" i="6" s="1"/>
  <c r="HX68" i="6" a="1"/>
  <c r="HX68" i="6" s="1"/>
  <c r="HY68" i="6" s="1"/>
  <c r="IB65" i="6" a="1"/>
  <c r="IB65" i="6" s="1"/>
  <c r="IC65" i="6" s="1"/>
  <c r="CZ17" i="6" a="1"/>
  <c r="CZ17" i="6" s="1"/>
  <c r="BH26" i="6" a="1"/>
  <c r="BH26" i="6" s="1"/>
  <c r="BI26" i="6" s="1"/>
  <c r="GF8" i="6" a="1"/>
  <c r="GF8" i="6" s="1"/>
  <c r="GG8" i="6" s="1"/>
  <c r="HP81" i="6" a="1"/>
  <c r="HP81" i="6" s="1"/>
  <c r="HQ81" i="6" s="1"/>
  <c r="IV25" i="6" a="1"/>
  <c r="IV25" i="6" s="1"/>
  <c r="EN68" i="6" a="1"/>
  <c r="EN68" i="6" s="1"/>
  <c r="EO68" i="6" s="1"/>
  <c r="AR33" i="6" a="1"/>
  <c r="AR33" i="6" s="1"/>
  <c r="DH33" i="6" a="1"/>
  <c r="DH33" i="6" s="1"/>
  <c r="FD33" i="6" a="1"/>
  <c r="FD33" i="6" s="1"/>
  <c r="GV33" i="6" a="1"/>
  <c r="GV33" i="6" s="1"/>
  <c r="IF33" i="6" a="1"/>
  <c r="IF33" i="6" s="1"/>
  <c r="AR46" i="6" a="1"/>
  <c r="AR46" i="6" s="1"/>
  <c r="AJ46" i="6" a="1"/>
  <c r="AJ46" i="6" s="1"/>
  <c r="CN46" i="6" a="1"/>
  <c r="CN46" i="6" s="1"/>
  <c r="GJ46" i="6" a="1"/>
  <c r="GJ46" i="6" s="1"/>
  <c r="HD46" i="6" a="1"/>
  <c r="HD46" i="6" s="1"/>
  <c r="IV46" i="6" a="1"/>
  <c r="IV46" i="6" s="1"/>
  <c r="BP34" i="6" a="1"/>
  <c r="BP34" i="6" s="1"/>
  <c r="EF34" i="6" a="1"/>
  <c r="EF34" i="6" s="1"/>
  <c r="GV34" i="6" a="1"/>
  <c r="GV34" i="6" s="1"/>
  <c r="GZ34" i="6" a="1"/>
  <c r="GZ34" i="6" s="1"/>
  <c r="H47" i="6" a="1"/>
  <c r="H47" i="6" s="1"/>
  <c r="AB47" i="6" a="1"/>
  <c r="AB47" i="6" s="1"/>
  <c r="CF47" i="6" a="1"/>
  <c r="CF47" i="6" s="1"/>
  <c r="HH47" i="6" a="1"/>
  <c r="HH47" i="6" s="1"/>
  <c r="HX47" i="6" a="1"/>
  <c r="HX47" i="6" s="1"/>
  <c r="CR35" i="6" a="1"/>
  <c r="CR35" i="6" s="1"/>
  <c r="EB35" i="6" a="1"/>
  <c r="EB35" i="6" s="1"/>
  <c r="IF35" i="6" a="1"/>
  <c r="IF35" i="6" s="1"/>
  <c r="L48" i="6" a="1"/>
  <c r="L48" i="6" s="1"/>
  <c r="DL48" i="6" a="1"/>
  <c r="DL48" i="6" s="1"/>
  <c r="BL48" i="6" a="1"/>
  <c r="BL48" i="6" s="1"/>
  <c r="DD48" i="6" a="1"/>
  <c r="DD48" i="6" s="1"/>
  <c r="GN48" i="6" a="1"/>
  <c r="GN48" i="6" s="1"/>
  <c r="AN36" i="6" a="1"/>
  <c r="AN36" i="6" s="1"/>
  <c r="CR36" i="6" a="1"/>
  <c r="CR36" i="6" s="1"/>
  <c r="FL36" i="6" a="1"/>
  <c r="FL36" i="6" s="1"/>
  <c r="FH36" i="6" a="1"/>
  <c r="FH36" i="6" s="1"/>
  <c r="IZ36" i="6" a="1"/>
  <c r="IZ36" i="6" s="1"/>
  <c r="X49" i="6" a="1"/>
  <c r="X49" i="6" s="1"/>
  <c r="AB49" i="6" a="1"/>
  <c r="AB49" i="6" s="1"/>
  <c r="ER49" i="6" a="1"/>
  <c r="ER49" i="6" s="1"/>
  <c r="GB49" i="6" a="1"/>
  <c r="GB49" i="6" s="1"/>
  <c r="FX49" i="6" a="1"/>
  <c r="FX49" i="6" s="1"/>
  <c r="CZ37" i="6" a="1"/>
  <c r="CZ37" i="6" s="1"/>
  <c r="GF37" i="6" a="1"/>
  <c r="GF37" i="6" s="1"/>
  <c r="HL37" i="6" a="1"/>
  <c r="HL37" i="6" s="1"/>
  <c r="IJ37" i="6" a="1"/>
  <c r="IJ37" i="6" s="1"/>
  <c r="FH50" i="6" a="1"/>
  <c r="FH50" i="6" s="1"/>
  <c r="HX50" i="6" a="1"/>
  <c r="HX50" i="6" s="1"/>
  <c r="BH51" i="6" a="1"/>
  <c r="BH51" i="6" s="1"/>
  <c r="DL51" i="6" a="1"/>
  <c r="DL51" i="6" s="1"/>
  <c r="DD51" i="6" a="1"/>
  <c r="DD51" i="6" s="1"/>
  <c r="ER51" i="6" a="1"/>
  <c r="ER51" i="6" s="1"/>
  <c r="IN51" i="6" a="1"/>
  <c r="IN51" i="6" s="1"/>
  <c r="DD52" i="6" a="1"/>
  <c r="DD52" i="6" s="1"/>
  <c r="CB52" i="6" a="1"/>
  <c r="CB52" i="6" s="1"/>
  <c r="DH52" i="6" a="1"/>
  <c r="DH52" i="6" s="1"/>
  <c r="GR52" i="6" a="1"/>
  <c r="GR52" i="6" s="1"/>
  <c r="IZ52" i="6" a="1"/>
  <c r="IZ52" i="6" s="1"/>
  <c r="BP38" i="6" a="1"/>
  <c r="BP38" i="6" s="1"/>
  <c r="CN38" i="6" a="1"/>
  <c r="CN38" i="6" s="1"/>
  <c r="FD38" i="6" a="1"/>
  <c r="FD38" i="6" s="1"/>
  <c r="GR38" i="6" a="1"/>
  <c r="GR38" i="6" s="1"/>
  <c r="DX39" i="6" a="1"/>
  <c r="DX39" i="6" s="1"/>
  <c r="EZ39" i="6" a="1"/>
  <c r="EZ39" i="6" s="1"/>
  <c r="GN39" i="6" a="1"/>
  <c r="GN39" i="6" s="1"/>
  <c r="CF53" i="6" a="1"/>
  <c r="CF53" i="6" s="1"/>
  <c r="DP53" i="6" a="1"/>
  <c r="DP53" i="6" s="1"/>
  <c r="HP53" i="6" a="1"/>
  <c r="HP53" i="6" s="1"/>
  <c r="HX53" i="6" a="1"/>
  <c r="HX53" i="6" s="1"/>
  <c r="CJ41" i="6" a="1"/>
  <c r="CJ41" i="6" s="1"/>
  <c r="CK41" i="6" s="1"/>
  <c r="EV41" i="6" a="1"/>
  <c r="EV41" i="6" s="1"/>
  <c r="EW41" i="6" s="1"/>
  <c r="FD41" i="6" a="1"/>
  <c r="FD41" i="6" s="1"/>
  <c r="FE41" i="6" s="1"/>
  <c r="AJ42" i="6" a="1"/>
  <c r="AJ42" i="6" s="1"/>
  <c r="CJ42" i="6" a="1"/>
  <c r="CJ42" i="6" s="1"/>
  <c r="EF42" i="6" a="1"/>
  <c r="EF42" i="6" s="1"/>
  <c r="EV32" i="6" a="1"/>
  <c r="EV32" i="6" s="1"/>
  <c r="FL32" i="6" a="1"/>
  <c r="FL32" i="6" s="1"/>
  <c r="GZ32" i="6" a="1"/>
  <c r="GZ32" i="6" s="1"/>
  <c r="HX32" i="6" a="1"/>
  <c r="HX32" i="6" s="1"/>
  <c r="AZ44" i="6" a="1"/>
  <c r="AZ44" i="6" s="1"/>
  <c r="CF44" i="6" a="1"/>
  <c r="CF44" i="6" s="1"/>
  <c r="GZ44" i="6" a="1"/>
  <c r="GZ44" i="6" s="1"/>
  <c r="GB44" i="6" a="1"/>
  <c r="GB44" i="6" s="1"/>
  <c r="IZ44" i="6" a="1"/>
  <c r="IZ44" i="6" s="1"/>
  <c r="L66" i="6" a="1"/>
  <c r="L66" i="6" s="1"/>
  <c r="L64" i="6" a="1"/>
  <c r="L64" i="6" s="1"/>
  <c r="P25" i="6" a="1"/>
  <c r="P25" i="6" s="1"/>
  <c r="P56" i="6" a="1"/>
  <c r="P56" i="6" s="1"/>
  <c r="P64" i="6" a="1"/>
  <c r="P64" i="6" s="1"/>
  <c r="IZ65" i="6" a="1"/>
  <c r="IZ65" i="6" s="1"/>
  <c r="JA65" i="6" s="1"/>
  <c r="HH17" i="6" a="1"/>
  <c r="HH17" i="6" s="1"/>
  <c r="GR26" i="6" a="1"/>
  <c r="GR26" i="6" s="1"/>
  <c r="GS26" i="6" s="1"/>
  <c r="DD70" i="6" a="1"/>
  <c r="DD70" i="6" s="1"/>
  <c r="DE70" i="6" s="1"/>
  <c r="DP61" i="6" a="1"/>
  <c r="DP61" i="6" s="1"/>
  <c r="DQ61" i="6" s="1"/>
  <c r="IR60" i="6" a="1"/>
  <c r="IR60" i="6" s="1"/>
  <c r="IS60" i="6" s="1"/>
  <c r="CV61" i="6" a="1"/>
  <c r="CV61" i="6" s="1"/>
  <c r="CW61" i="6" s="1"/>
  <c r="HP25" i="6" a="1"/>
  <c r="HP25" i="6" s="1"/>
  <c r="EZ21" i="6" a="1"/>
  <c r="EZ21" i="6" s="1"/>
  <c r="GF11" i="6" a="1"/>
  <c r="GF11" i="6" s="1"/>
  <c r="CZ12" i="6" a="1"/>
  <c r="CZ12" i="6" s="1"/>
  <c r="BH56" i="6" a="1"/>
  <c r="BH56" i="6" s="1"/>
  <c r="BI56" i="6" s="1"/>
  <c r="GF60" i="6" a="1"/>
  <c r="GF60" i="6" s="1"/>
  <c r="GG60" i="6" s="1"/>
  <c r="FX15" i="6" a="1"/>
  <c r="FX15" i="6" s="1"/>
  <c r="IV18" i="6" a="1"/>
  <c r="IV18" i="6" s="1"/>
  <c r="BT21" i="6" a="1"/>
  <c r="BT21" i="6" s="1"/>
  <c r="H62" i="6" a="1"/>
  <c r="H62" i="6" s="1"/>
  <c r="EB33" i="6" a="1"/>
  <c r="EB33" i="6" s="1"/>
  <c r="T46" i="6" a="1"/>
  <c r="T46" i="6" s="1"/>
  <c r="BX46" i="6" a="1"/>
  <c r="BX46" i="6" s="1"/>
  <c r="CZ46" i="6" a="1"/>
  <c r="CZ46" i="6" s="1"/>
  <c r="EN46" i="6" a="1"/>
  <c r="EN46" i="6" s="1"/>
  <c r="GV46" i="6" a="1"/>
  <c r="GV46" i="6" s="1"/>
  <c r="AJ34" i="6" a="1"/>
  <c r="AJ34" i="6" s="1"/>
  <c r="CB34" i="6" a="1"/>
  <c r="CB34" i="6" s="1"/>
  <c r="FD34" i="6" a="1"/>
  <c r="FD34" i="6" s="1"/>
  <c r="HT34" i="6" a="1"/>
  <c r="HT34" i="6" s="1"/>
  <c r="HH34" i="6" a="1"/>
  <c r="HH34" i="6" s="1"/>
  <c r="AJ47" i="6" a="1"/>
  <c r="AJ47" i="6" s="1"/>
  <c r="AN47" i="6" a="1"/>
  <c r="AN47" i="6" s="1"/>
  <c r="CR47" i="6" a="1"/>
  <c r="CR47" i="6" s="1"/>
  <c r="GR47" i="6" a="1"/>
  <c r="GR47" i="6" s="1"/>
  <c r="GF47" i="6" a="1"/>
  <c r="GF47" i="6" s="1"/>
  <c r="BL35" i="6" a="1"/>
  <c r="BL35" i="6" s="1"/>
  <c r="DD35" i="6" a="1"/>
  <c r="DD35" i="6" s="1"/>
  <c r="FD35" i="6" a="1"/>
  <c r="FD35" i="6" s="1"/>
  <c r="GZ35" i="6" a="1"/>
  <c r="GZ35" i="6" s="1"/>
  <c r="HP35" i="6" a="1"/>
  <c r="HP35" i="6" s="1"/>
  <c r="BD48" i="6" a="1"/>
  <c r="BD48" i="6" s="1"/>
  <c r="BX48" i="6" a="1"/>
  <c r="BX48" i="6" s="1"/>
  <c r="GZ48" i="6" a="1"/>
  <c r="GZ48" i="6" s="1"/>
  <c r="AZ36" i="6" a="1"/>
  <c r="AZ36" i="6" s="1"/>
  <c r="DX36" i="6" a="1"/>
  <c r="DX36" i="6" s="1"/>
  <c r="EN36" i="6" a="1"/>
  <c r="EN36" i="6" s="1"/>
  <c r="FT36" i="6" a="1"/>
  <c r="FT36" i="6" s="1"/>
  <c r="HH36" i="6" a="1"/>
  <c r="HH36" i="6" s="1"/>
  <c r="AN49" i="6" a="1"/>
  <c r="AN49" i="6" s="1"/>
  <c r="EN49" i="6" a="1"/>
  <c r="EN49" i="6" s="1"/>
  <c r="GF49" i="6" a="1"/>
  <c r="GF49" i="6" s="1"/>
  <c r="GJ49" i="6" a="1"/>
  <c r="GJ49" i="6" s="1"/>
  <c r="AJ37" i="6" a="1"/>
  <c r="AJ37" i="6" s="1"/>
  <c r="EF37" i="6" a="1"/>
  <c r="EF37" i="6" s="1"/>
  <c r="FP37" i="6" a="1"/>
  <c r="FP37" i="6" s="1"/>
  <c r="EZ37" i="6" a="1"/>
  <c r="EZ37" i="6" s="1"/>
  <c r="IV37" i="6" a="1"/>
  <c r="IV37" i="6" s="1"/>
  <c r="CV50" i="6" a="1"/>
  <c r="CV50" i="6" s="1"/>
  <c r="EF50" i="6" a="1"/>
  <c r="EF50" i="6" s="1"/>
  <c r="ER50" i="6" a="1"/>
  <c r="ER50" i="6" s="1"/>
  <c r="GR50" i="6" a="1"/>
  <c r="GR50" i="6" s="1"/>
  <c r="AJ51" i="6" a="1"/>
  <c r="AJ51" i="6" s="1"/>
  <c r="CZ51" i="6" a="1"/>
  <c r="CZ51" i="6" s="1"/>
  <c r="EB51" i="6" a="1"/>
  <c r="EB51" i="6" s="1"/>
  <c r="DT51" i="6" a="1"/>
  <c r="DT51" i="6" s="1"/>
  <c r="BH52" i="6" a="1"/>
  <c r="BH52" i="6" s="1"/>
  <c r="P52" i="6" a="1"/>
  <c r="P52" i="6" s="1"/>
  <c r="CN52" i="6" a="1"/>
  <c r="CN52" i="6" s="1"/>
  <c r="DT52" i="6" a="1"/>
  <c r="DT52" i="6" s="1"/>
  <c r="HD52" i="6" a="1"/>
  <c r="HD52" i="6" s="1"/>
  <c r="GN38" i="6" a="1"/>
  <c r="GN38" i="6" s="1"/>
  <c r="HL38" i="6" a="1"/>
  <c r="HL38" i="6" s="1"/>
  <c r="HD38" i="6" a="1"/>
  <c r="HD38" i="6" s="1"/>
  <c r="AR39" i="6" a="1"/>
  <c r="AR39" i="6" s="1"/>
  <c r="FX39" i="6" a="1"/>
  <c r="FX39" i="6" s="1"/>
  <c r="GJ39" i="6" a="1"/>
  <c r="GJ39" i="6" s="1"/>
  <c r="IF39" i="6" a="1"/>
  <c r="IF39" i="6" s="1"/>
  <c r="BH53" i="6" a="1"/>
  <c r="BH53" i="6" s="1"/>
  <c r="CZ53" i="6" a="1"/>
  <c r="CZ53" i="6" s="1"/>
  <c r="EN53" i="6" a="1"/>
  <c r="EN53" i="6" s="1"/>
  <c r="GN53" i="6" a="1"/>
  <c r="GN53" i="6" s="1"/>
  <c r="HD53" i="6" a="1"/>
  <c r="HD53" i="6" s="1"/>
  <c r="AN41" i="6" a="1"/>
  <c r="AN41" i="6" s="1"/>
  <c r="AO41" i="6" s="1"/>
  <c r="DT41" i="6" a="1"/>
  <c r="DT41" i="6" s="1"/>
  <c r="DU41" i="6" s="1"/>
  <c r="CV41" i="6" a="1"/>
  <c r="CV41" i="6" s="1"/>
  <c r="CW41" i="6" s="1"/>
  <c r="EF41" i="6" a="1"/>
  <c r="EF41" i="6" s="1"/>
  <c r="EG41" i="6" s="1"/>
  <c r="FP41" i="6" a="1"/>
  <c r="FP41" i="6" s="1"/>
  <c r="FQ41" i="6" s="1"/>
  <c r="CZ42" i="6" a="1"/>
  <c r="CZ42" i="6" s="1"/>
  <c r="CV42" i="6" a="1"/>
  <c r="CV42" i="6" s="1"/>
  <c r="FT42" i="6" a="1"/>
  <c r="FT42" i="6" s="1"/>
  <c r="HL42" i="6" a="1"/>
  <c r="HL42" i="6" s="1"/>
  <c r="AJ32" i="6" a="1"/>
  <c r="AJ32" i="6" s="1"/>
  <c r="BD32" i="6" a="1"/>
  <c r="BD32" i="6" s="1"/>
  <c r="ER32" i="6" a="1"/>
  <c r="ER32" i="6" s="1"/>
  <c r="GR32" i="6" a="1"/>
  <c r="GR32" i="6" s="1"/>
  <c r="IJ32" i="6" a="1"/>
  <c r="IJ32" i="6" s="1"/>
  <c r="AN44" i="6" a="1"/>
  <c r="AN44" i="6" s="1"/>
  <c r="CR44" i="6" a="1"/>
  <c r="CR44" i="6" s="1"/>
  <c r="HD44" i="6" a="1"/>
  <c r="HD44" i="6" s="1"/>
  <c r="IF44" i="6" a="1"/>
  <c r="IF44" i="6" s="1"/>
  <c r="IR44" i="6" a="1"/>
  <c r="IR44" i="6" s="1"/>
  <c r="L22" i="6" a="1"/>
  <c r="L22" i="6" s="1"/>
  <c r="P18" i="6" a="1"/>
  <c r="P18" i="6" s="1"/>
  <c r="P21" i="6" a="1"/>
  <c r="P21" i="6" s="1"/>
  <c r="IV13" i="6" a="1"/>
  <c r="IV13" i="6" s="1"/>
  <c r="GZ11" i="6" a="1"/>
  <c r="GZ11" i="6" s="1"/>
  <c r="HH12" i="6" a="1"/>
  <c r="HH12" i="6" s="1"/>
  <c r="GR14" i="6" a="1"/>
  <c r="GR14" i="6" s="1"/>
  <c r="AJ22" i="6" a="1"/>
  <c r="AJ22" i="6" s="1"/>
  <c r="EF20" i="6" a="1"/>
  <c r="EF20" i="6" s="1"/>
  <c r="CZ8" i="6" a="1"/>
  <c r="CZ8" i="6" s="1"/>
  <c r="DA8" i="6" s="1"/>
  <c r="HD15" i="6" a="1"/>
  <c r="HD15" i="6" s="1"/>
  <c r="HP63" i="6" a="1"/>
  <c r="HP63" i="6" s="1"/>
  <c r="HQ63" i="6" s="1"/>
  <c r="EZ68" i="6" a="1"/>
  <c r="EZ68" i="6" s="1"/>
  <c r="FA68" i="6" s="1"/>
  <c r="GF65" i="6" a="1"/>
  <c r="GF65" i="6" s="1"/>
  <c r="GG65" i="6" s="1"/>
  <c r="CZ64" i="6" a="1"/>
  <c r="CZ64" i="6" s="1"/>
  <c r="DA64" i="6" s="1"/>
  <c r="FD8" i="6" a="1"/>
  <c r="FD8" i="6" s="1"/>
  <c r="FE8" i="6" s="1"/>
  <c r="FX23" i="6" a="1"/>
  <c r="FX23" i="6" s="1"/>
  <c r="IV63" i="6" a="1"/>
  <c r="IV63" i="6" s="1"/>
  <c r="IW63" i="6" s="1"/>
  <c r="BT68" i="6" a="1"/>
  <c r="BT68" i="6" s="1"/>
  <c r="EF33" i="6" a="1"/>
  <c r="EF33" i="6" s="1"/>
  <c r="IN33" i="6" a="1"/>
  <c r="IN33" i="6" s="1"/>
  <c r="GZ33" i="6" a="1"/>
  <c r="GZ33" i="6" s="1"/>
  <c r="AN46" i="6" a="1"/>
  <c r="AN46" i="6" s="1"/>
  <c r="DD46" i="6" a="1"/>
  <c r="DD46" i="6" s="1"/>
  <c r="FD46" i="6" a="1"/>
  <c r="FD46" i="6" s="1"/>
  <c r="HH46" i="6" a="1"/>
  <c r="HH46" i="6" s="1"/>
  <c r="IB46" i="6" a="1"/>
  <c r="IB46" i="6" s="1"/>
  <c r="BH34" i="6" a="1"/>
  <c r="BH34" i="6" s="1"/>
  <c r="BT34" i="6" a="1"/>
  <c r="BT34" i="6" s="1"/>
  <c r="FL34" i="6" a="1"/>
  <c r="FL34" i="6" s="1"/>
  <c r="IN34" i="6" a="1"/>
  <c r="IN34" i="6" s="1"/>
  <c r="HL34" i="6" a="1"/>
  <c r="HL34" i="6" s="1"/>
  <c r="CN47" i="6" a="1"/>
  <c r="CN47" i="6" s="1"/>
  <c r="EF47" i="6" a="1"/>
  <c r="EF47" i="6" s="1"/>
  <c r="EZ47" i="6" a="1"/>
  <c r="EZ47" i="6" s="1"/>
  <c r="HD47" i="6" a="1"/>
  <c r="HD47" i="6" s="1"/>
  <c r="BP35" i="6" a="1"/>
  <c r="BP35" i="6" s="1"/>
  <c r="EN35" i="6" a="1"/>
  <c r="EN35" i="6" s="1"/>
  <c r="ER35" i="6" a="1"/>
  <c r="ER35" i="6" s="1"/>
  <c r="GR35" i="6" a="1"/>
  <c r="GR35" i="6" s="1"/>
  <c r="BP48" i="6" a="1"/>
  <c r="BP48" i="6" s="1"/>
  <c r="AJ48" i="6" a="1"/>
  <c r="AJ48" i="6" s="1"/>
  <c r="CJ48" i="6" a="1"/>
  <c r="CJ48" i="6" s="1"/>
  <c r="EB48" i="6" a="1"/>
  <c r="EB48" i="6" s="1"/>
  <c r="HX48" i="6" a="1"/>
  <c r="HX48" i="6" s="1"/>
  <c r="BD36" i="6" a="1"/>
  <c r="BD36" i="6" s="1"/>
  <c r="EJ36" i="6" a="1"/>
  <c r="EJ36" i="6" s="1"/>
  <c r="EZ36" i="6" a="1"/>
  <c r="EZ36" i="6" s="1"/>
  <c r="GF36" i="6" a="1"/>
  <c r="GF36" i="6" s="1"/>
  <c r="HT36" i="6" a="1"/>
  <c r="HT36" i="6" s="1"/>
  <c r="BX49" i="6" a="1"/>
  <c r="BX49" i="6" s="1"/>
  <c r="CN49" i="6" a="1"/>
  <c r="CN49" i="6" s="1"/>
  <c r="DP49" i="6" a="1"/>
  <c r="DP49" i="6" s="1"/>
  <c r="FH49" i="6" a="1"/>
  <c r="FH49" i="6" s="1"/>
  <c r="HH49" i="6" a="1"/>
  <c r="HH49" i="6" s="1"/>
  <c r="AR37" i="6" a="1"/>
  <c r="AR37" i="6" s="1"/>
  <c r="BP37" i="6" a="1"/>
  <c r="BP37" i="6" s="1"/>
  <c r="CN37" i="6" a="1"/>
  <c r="CN37" i="6" s="1"/>
  <c r="FT37" i="6" a="1"/>
  <c r="FT37" i="6" s="1"/>
  <c r="FL37" i="6" a="1"/>
  <c r="FL37" i="6" s="1"/>
  <c r="IB37" i="6" a="1"/>
  <c r="IB37" i="6" s="1"/>
  <c r="DL50" i="6" a="1"/>
  <c r="DL50" i="6" s="1"/>
  <c r="DH50" i="6" a="1"/>
  <c r="DH50" i="6" s="1"/>
  <c r="HD50" i="6" a="1"/>
  <c r="HD50" i="6" s="1"/>
  <c r="AZ51" i="6" a="1"/>
  <c r="AZ51" i="6" s="1"/>
  <c r="FL51" i="6" a="1"/>
  <c r="FL51" i="6" s="1"/>
  <c r="EV51" i="6" a="1"/>
  <c r="EV51" i="6" s="1"/>
  <c r="EF51" i="6" a="1"/>
  <c r="EF51" i="6" s="1"/>
  <c r="IV51" i="6" a="1"/>
  <c r="IV51" i="6" s="1"/>
  <c r="BD52" i="6" a="1"/>
  <c r="BD52" i="6" s="1"/>
  <c r="CZ52" i="6" a="1"/>
  <c r="CZ52" i="6" s="1"/>
  <c r="EF52" i="6" a="1"/>
  <c r="EF52" i="6" s="1"/>
  <c r="HP52" i="6" a="1"/>
  <c r="HP52" i="6" s="1"/>
  <c r="H58" i="6" a="1"/>
  <c r="H58" i="6" s="1"/>
  <c r="FT38" i="6" a="1"/>
  <c r="FT38" i="6" s="1"/>
  <c r="HT38" i="6" a="1"/>
  <c r="HT38" i="6" s="1"/>
  <c r="IJ38" i="6" a="1"/>
  <c r="IJ38" i="6" s="1"/>
  <c r="AN39" i="6" a="1"/>
  <c r="AN39" i="6" s="1"/>
  <c r="AV39" i="6" a="1"/>
  <c r="AV39" i="6" s="1"/>
  <c r="BL39" i="6" a="1"/>
  <c r="BL39" i="6" s="1"/>
  <c r="GV39" i="6" a="1"/>
  <c r="GV39" i="6" s="1"/>
  <c r="GR39" i="6" a="1"/>
  <c r="GR39" i="6" s="1"/>
  <c r="IR39" i="6" a="1"/>
  <c r="IR39" i="6" s="1"/>
  <c r="DD53" i="6" a="1"/>
  <c r="DD53" i="6" s="1"/>
  <c r="FT53" i="6" a="1"/>
  <c r="FT53" i="6" s="1"/>
  <c r="HL53" i="6" a="1"/>
  <c r="HL53" i="6" s="1"/>
  <c r="BT41" i="6" a="1"/>
  <c r="BT41" i="6" s="1"/>
  <c r="FH41" i="6" a="1"/>
  <c r="FH41" i="6" s="1"/>
  <c r="FI41" i="6" s="1"/>
  <c r="FT41" i="6" a="1"/>
  <c r="FT41" i="6" s="1"/>
  <c r="FU41" i="6" s="1"/>
  <c r="GB41" i="6" a="1"/>
  <c r="GB41" i="6" s="1"/>
  <c r="GC41" i="6" s="1"/>
  <c r="DH42" i="6" a="1"/>
  <c r="DH42" i="6" s="1"/>
  <c r="EJ42" i="6" a="1"/>
  <c r="EJ42" i="6" s="1"/>
  <c r="FL42" i="6" a="1"/>
  <c r="FL42" i="6" s="1"/>
  <c r="IJ42" i="6" a="1"/>
  <c r="IJ42" i="6" s="1"/>
  <c r="H71" i="6" a="1"/>
  <c r="H71" i="6" s="1"/>
  <c r="DP32" i="6" a="1"/>
  <c r="DP32" i="6" s="1"/>
  <c r="GF32" i="6" a="1"/>
  <c r="GF32" i="6" s="1"/>
  <c r="FD32" i="6" a="1"/>
  <c r="FD32" i="6" s="1"/>
  <c r="IV32" i="6" a="1"/>
  <c r="IV32" i="6" s="1"/>
  <c r="P44" i="6" a="1"/>
  <c r="P44" i="6" s="1"/>
  <c r="AR44" i="6" a="1"/>
  <c r="AR44" i="6" s="1"/>
  <c r="DT44" i="6" a="1"/>
  <c r="DT44" i="6" s="1"/>
  <c r="DL44" i="6" a="1"/>
  <c r="DL44" i="6" s="1"/>
  <c r="GN44" i="6" a="1"/>
  <c r="GN44" i="6" s="1"/>
  <c r="L65" i="6" a="1"/>
  <c r="L65" i="6" s="1"/>
  <c r="L70" i="6" a="1"/>
  <c r="L70" i="6" s="1"/>
  <c r="P63" i="6" a="1"/>
  <c r="P63" i="6" s="1"/>
  <c r="P68" i="6" a="1"/>
  <c r="P68" i="6" s="1"/>
  <c r="IV66" i="6" a="1"/>
  <c r="IV66" i="6" s="1"/>
  <c r="IW66" i="6" s="1"/>
  <c r="GZ65" i="6" a="1"/>
  <c r="GZ65" i="6" s="1"/>
  <c r="HA65" i="6" s="1"/>
  <c r="HH64" i="6" a="1"/>
  <c r="HH64" i="6" s="1"/>
  <c r="HI64" i="6" s="1"/>
  <c r="CF56" i="6" a="1"/>
  <c r="CF56" i="6" s="1"/>
  <c r="CG56" i="6" s="1"/>
  <c r="AJ70" i="6" a="1"/>
  <c r="AJ70" i="6" s="1"/>
  <c r="AK70" i="6" s="1"/>
  <c r="FP20" i="6" a="1"/>
  <c r="FP20" i="6" s="1"/>
  <c r="CZ60" i="6" a="1"/>
  <c r="CZ60" i="6" s="1"/>
  <c r="DA60" i="6" s="1"/>
  <c r="HD81" i="6" a="1"/>
  <c r="HD81" i="6" s="1"/>
  <c r="HE81" i="6" s="1"/>
  <c r="DT18" i="6" a="1"/>
  <c r="DT18" i="6" s="1"/>
  <c r="DP68" i="6" a="1"/>
  <c r="DP68" i="6" s="1"/>
  <c r="DQ68" i="6" s="1"/>
  <c r="EJ11" i="6" a="1"/>
  <c r="EJ11" i="6" s="1"/>
  <c r="BD12" i="6" a="1"/>
  <c r="BD12" i="6" s="1"/>
  <c r="EB8" i="6" a="1"/>
  <c r="EB8" i="6" s="1"/>
  <c r="EC8" i="6" s="1"/>
  <c r="FX81" i="6" a="1"/>
  <c r="FX81" i="6" s="1"/>
  <c r="FY81" i="6" s="1"/>
  <c r="FD25" i="6" a="1"/>
  <c r="FD25" i="6" s="1"/>
  <c r="BH21" i="6" a="1"/>
  <c r="BH21" i="6" s="1"/>
  <c r="T33" i="6" a="1"/>
  <c r="T33" i="6" s="1"/>
  <c r="BD33" i="6" a="1"/>
  <c r="BD33" i="6" s="1"/>
  <c r="BX33" i="6" a="1"/>
  <c r="BX33" i="6" s="1"/>
  <c r="DX33" i="6" a="1"/>
  <c r="DX33" i="6" s="1"/>
  <c r="EV33" i="6" a="1"/>
  <c r="EV33" i="6" s="1"/>
  <c r="HH33" i="6" a="1"/>
  <c r="HH33" i="6" s="1"/>
  <c r="DP46" i="6" a="1"/>
  <c r="DP46" i="6" s="1"/>
  <c r="EB46" i="6" a="1"/>
  <c r="EB46" i="6" s="1"/>
  <c r="DL46" i="6" a="1"/>
  <c r="DL46" i="6" s="1"/>
  <c r="GR46" i="6" a="1"/>
  <c r="GR46" i="6" s="1"/>
  <c r="IR46" i="6" a="1"/>
  <c r="IR46" i="6" s="1"/>
  <c r="CR34" i="6" a="1"/>
  <c r="CR34" i="6" s="1"/>
  <c r="CZ34" i="6" a="1"/>
  <c r="CZ34" i="6" s="1"/>
  <c r="DX34" i="6" a="1"/>
  <c r="DX34" i="6" s="1"/>
  <c r="EV34" i="6" a="1"/>
  <c r="EV34" i="6" s="1"/>
  <c r="HX34" i="6" a="1"/>
  <c r="HX34" i="6" s="1"/>
  <c r="AZ47" i="6" a="1"/>
  <c r="AZ47" i="6" s="1"/>
  <c r="FD47" i="6" a="1"/>
  <c r="FD47" i="6" s="1"/>
  <c r="ER47" i="6" a="1"/>
  <c r="ER47" i="6" s="1"/>
  <c r="FX47" i="6" a="1"/>
  <c r="FX47" i="6" s="1"/>
  <c r="HL47" i="6" a="1"/>
  <c r="HL47" i="6" s="1"/>
  <c r="AJ35" i="6" a="1"/>
  <c r="AJ35" i="6" s="1"/>
  <c r="DX35" i="6" a="1"/>
  <c r="DX35" i="6" s="1"/>
  <c r="CZ35" i="6" a="1"/>
  <c r="CZ35" i="6" s="1"/>
  <c r="EJ35" i="6" a="1"/>
  <c r="EJ35" i="6" s="1"/>
  <c r="HH35" i="6" a="1"/>
  <c r="HH35" i="6" s="1"/>
  <c r="IN35" i="6" a="1"/>
  <c r="IN35" i="6" s="1"/>
  <c r="CZ48" i="6" a="1"/>
  <c r="CZ48" i="6" s="1"/>
  <c r="DH48" i="6" a="1"/>
  <c r="DH48" i="6" s="1"/>
  <c r="CV48" i="6" a="1"/>
  <c r="CV48" i="6" s="1"/>
  <c r="FP48" i="6" a="1"/>
  <c r="FP48" i="6" s="1"/>
  <c r="HP48" i="6" a="1"/>
  <c r="HP48" i="6" s="1"/>
  <c r="CB36" i="6" a="1"/>
  <c r="CB36" i="6" s="1"/>
  <c r="DH36" i="6" a="1"/>
  <c r="DH36" i="6" s="1"/>
  <c r="BL36" i="6" a="1"/>
  <c r="BL36" i="6" s="1"/>
  <c r="FX36" i="6" a="1"/>
  <c r="FX36" i="6" s="1"/>
  <c r="GR36" i="6" a="1"/>
  <c r="GR36" i="6" s="1"/>
  <c r="IF36" i="6" a="1"/>
  <c r="IF36" i="6" s="1"/>
  <c r="DD49" i="6" a="1"/>
  <c r="DD49" i="6" s="1"/>
  <c r="AZ49" i="6" a="1"/>
  <c r="AZ49" i="6" s="1"/>
  <c r="EV49" i="6" a="1"/>
  <c r="EV49" i="6" s="1"/>
  <c r="IJ49" i="6" a="1"/>
  <c r="IJ49" i="6" s="1"/>
  <c r="IF49" i="6" a="1"/>
  <c r="IF49" i="6" s="1"/>
  <c r="AB37" i="6" a="1"/>
  <c r="AB37" i="6" s="1"/>
  <c r="DT37" i="6" a="1"/>
  <c r="DT37" i="6" s="1"/>
  <c r="EV37" i="6" a="1"/>
  <c r="EV37" i="6" s="1"/>
  <c r="FX37" i="6" a="1"/>
  <c r="FX37" i="6" s="1"/>
  <c r="IN37" i="6" a="1"/>
  <c r="IN37" i="6" s="1"/>
  <c r="P50" i="6" a="1"/>
  <c r="P50" i="6" s="1"/>
  <c r="CJ50" i="6" a="1"/>
  <c r="CJ50" i="6" s="1"/>
  <c r="DX50" i="6" a="1"/>
  <c r="DX50" i="6" s="1"/>
  <c r="GZ50" i="6" a="1"/>
  <c r="GZ50" i="6" s="1"/>
  <c r="HL50" i="6" a="1"/>
  <c r="HL50" i="6" s="1"/>
  <c r="X51" i="6" a="1"/>
  <c r="X51" i="6" s="1"/>
  <c r="CB51" i="6" a="1"/>
  <c r="CB51" i="6" s="1"/>
  <c r="DH51" i="6" a="1"/>
  <c r="DH51" i="6" s="1"/>
  <c r="EJ51" i="6" a="1"/>
  <c r="EJ51" i="6" s="1"/>
  <c r="HL51" i="6" a="1"/>
  <c r="HL51" i="6" s="1"/>
  <c r="HH51" i="6" a="1"/>
  <c r="HH51" i="6" s="1"/>
  <c r="BT52" i="6" a="1"/>
  <c r="BT52" i="6" s="1"/>
  <c r="AN52" i="6" a="1"/>
  <c r="AN52" i="6" s="1"/>
  <c r="DX52" i="6" a="1"/>
  <c r="DX52" i="6" s="1"/>
  <c r="EV52" i="6" a="1"/>
  <c r="EV52" i="6" s="1"/>
  <c r="HH52" i="6" a="1"/>
  <c r="HH52" i="6" s="1"/>
  <c r="H67" i="6" a="1"/>
  <c r="H67" i="6" s="1"/>
  <c r="BT38" i="6" a="1"/>
  <c r="BT38" i="6" s="1"/>
  <c r="DT38" i="6" a="1"/>
  <c r="DT38" i="6" s="1"/>
  <c r="HX38" i="6" a="1"/>
  <c r="HX38" i="6" s="1"/>
  <c r="AJ39" i="6" a="1"/>
  <c r="AJ39" i="6" s="1"/>
  <c r="CZ39" i="6" a="1"/>
  <c r="CZ39" i="6" s="1"/>
  <c r="BX39" i="6" a="1"/>
  <c r="BX39" i="6" s="1"/>
  <c r="ER39" i="6" a="1"/>
  <c r="ER39" i="6" s="1"/>
  <c r="GZ39" i="6" a="1"/>
  <c r="GZ39" i="6" s="1"/>
  <c r="BD53" i="6" a="1"/>
  <c r="BD53" i="6" s="1"/>
  <c r="CN53" i="6" a="1"/>
  <c r="CN53" i="6" s="1"/>
  <c r="DL53" i="6" a="1"/>
  <c r="DL53" i="6" s="1"/>
  <c r="IB53" i="6" a="1"/>
  <c r="IB53" i="6" s="1"/>
  <c r="HH53" i="6" a="1"/>
  <c r="HH53" i="6" s="1"/>
  <c r="AJ41" i="6" a="1"/>
  <c r="AJ41" i="6" s="1"/>
  <c r="AK41" i="6" s="1"/>
  <c r="BD41" i="6" a="1"/>
  <c r="BD41" i="6" s="1"/>
  <c r="BE41" i="6" s="1"/>
  <c r="DD41" i="6" a="1"/>
  <c r="DD41" i="6" s="1"/>
  <c r="DE41" i="6" s="1"/>
  <c r="FL41" i="6" a="1"/>
  <c r="FL41" i="6" s="1"/>
  <c r="FM41" i="6" s="1"/>
  <c r="HT41" i="6" a="1"/>
  <c r="HT41" i="6" s="1"/>
  <c r="HU41" i="6" s="1"/>
  <c r="AN42" i="6" a="1"/>
  <c r="AN42" i="6" s="1"/>
  <c r="CN42" i="6" a="1"/>
  <c r="CN42" i="6" s="1"/>
  <c r="DD42" i="6" a="1"/>
  <c r="DD42" i="6" s="1"/>
  <c r="GZ42" i="6" a="1"/>
  <c r="GZ42" i="6" s="1"/>
  <c r="IN42" i="6" a="1"/>
  <c r="IN42" i="6" s="1"/>
  <c r="CV32" i="6" a="1"/>
  <c r="CV32" i="6" s="1"/>
  <c r="CB32" i="6" a="1"/>
  <c r="CB32" i="6" s="1"/>
  <c r="FT32" i="6" a="1"/>
  <c r="FT32" i="6" s="1"/>
  <c r="FP32" i="6" a="1"/>
  <c r="FP32" i="6" s="1"/>
  <c r="HP32" i="6" a="1"/>
  <c r="HP32" i="6" s="1"/>
  <c r="AV44" i="6" a="1"/>
  <c r="AV44" i="6" s="1"/>
  <c r="FL44" i="6" a="1"/>
  <c r="FL44" i="6" s="1"/>
  <c r="DX44" i="6" a="1"/>
  <c r="DX44" i="6" s="1"/>
  <c r="HT44" i="6" a="1"/>
  <c r="HT44" i="6" s="1"/>
  <c r="H65" i="6" a="1"/>
  <c r="H65" i="6" s="1"/>
  <c r="L26" i="6" a="1"/>
  <c r="L26" i="6" s="1"/>
  <c r="M26" i="6" s="1"/>
  <c r="L8" i="6" a="1"/>
  <c r="L8" i="6" s="1"/>
  <c r="M8" i="6" s="1"/>
  <c r="P8" i="6" a="1"/>
  <c r="P8" i="6" s="1"/>
  <c r="Q8" i="6" s="1"/>
  <c r="P15" i="6" a="1"/>
  <c r="P15" i="6" s="1"/>
  <c r="GV13" i="6" a="1"/>
  <c r="GV13" i="6" s="1"/>
  <c r="FD11" i="6" a="1"/>
  <c r="FD11" i="6" s="1"/>
  <c r="FT17" i="6" a="1"/>
  <c r="FT17" i="6" s="1"/>
  <c r="GR56" i="6" a="1"/>
  <c r="GR56" i="6" s="1"/>
  <c r="GS56" i="6" s="1"/>
  <c r="BD14" i="6" a="1"/>
  <c r="BD14" i="6" s="1"/>
  <c r="HP8" i="6" a="1"/>
  <c r="HP8" i="6" s="1"/>
  <c r="HQ8" i="6" s="1"/>
  <c r="IV22" i="6" a="1"/>
  <c r="IV22" i="6" s="1"/>
  <c r="CJ8" i="6" a="1"/>
  <c r="CJ8" i="6" s="1"/>
  <c r="CK8" i="6" s="1"/>
  <c r="FL15" i="6" a="1"/>
  <c r="FL15" i="6" s="1"/>
  <c r="DT25" i="6" a="1"/>
  <c r="DT25" i="6" s="1"/>
  <c r="BP68" i="6" a="1"/>
  <c r="BP68" i="6" s="1"/>
  <c r="BQ68" i="6" s="1"/>
  <c r="EJ65" i="6" a="1"/>
  <c r="EJ65" i="6" s="1"/>
  <c r="EK65" i="6" s="1"/>
  <c r="IJ26" i="6" a="1"/>
  <c r="IJ26" i="6" s="1"/>
  <c r="IK26" i="6" s="1"/>
  <c r="AB26" i="6" a="1"/>
  <c r="AB26" i="6" s="1"/>
  <c r="AC26" i="6" s="1"/>
  <c r="AF8" i="6" a="1"/>
  <c r="AF8" i="6" s="1"/>
  <c r="AG8" i="6" s="1"/>
  <c r="DP23" i="6" a="1"/>
  <c r="DP23" i="6" s="1"/>
  <c r="BL63" i="6" a="1"/>
  <c r="BL63" i="6" s="1"/>
  <c r="BM63" i="6" s="1"/>
  <c r="BH68" i="6" a="1"/>
  <c r="BH68" i="6" s="1"/>
  <c r="BI68" i="6" s="1"/>
  <c r="AN33" i="6" a="1"/>
  <c r="AN33" i="6" s="1"/>
  <c r="CB33" i="6" a="1"/>
  <c r="CB33" i="6" s="1"/>
  <c r="EJ33" i="6" a="1"/>
  <c r="EJ33" i="6" s="1"/>
  <c r="FH33" i="6" a="1"/>
  <c r="FH33" i="6" s="1"/>
  <c r="IJ33" i="6" a="1"/>
  <c r="IJ33" i="6" s="1"/>
  <c r="CR46" i="6" a="1"/>
  <c r="CR46" i="6" s="1"/>
  <c r="FP46" i="6" a="1"/>
  <c r="FP46" i="6" s="1"/>
  <c r="EZ46" i="6" a="1"/>
  <c r="EZ46" i="6" s="1"/>
  <c r="GN46" i="6" a="1"/>
  <c r="GN46" i="6" s="1"/>
  <c r="CF34" i="6" a="1"/>
  <c r="CF34" i="6" s="1"/>
  <c r="DT34" i="6" a="1"/>
  <c r="DT34" i="6" s="1"/>
  <c r="EJ34" i="6" a="1"/>
  <c r="EJ34" i="6" s="1"/>
  <c r="FH34" i="6" a="1"/>
  <c r="FH34" i="6" s="1"/>
  <c r="IJ34" i="6" a="1"/>
  <c r="IJ34" i="6" s="1"/>
  <c r="AR47" i="6" a="1"/>
  <c r="AR47" i="6" s="1"/>
  <c r="CB47" i="6" a="1"/>
  <c r="CB47" i="6" s="1"/>
  <c r="FL47" i="6" a="1"/>
  <c r="FL47" i="6" s="1"/>
  <c r="DP47" i="6" a="1"/>
  <c r="DP47" i="6" s="1"/>
  <c r="GN47" i="6" a="1"/>
  <c r="GN47" i="6" s="1"/>
  <c r="AR35" i="6" a="1"/>
  <c r="AR35" i="6" s="1"/>
  <c r="EF35" i="6" a="1"/>
  <c r="EF35" i="6" s="1"/>
  <c r="FT35" i="6" a="1"/>
  <c r="FT35" i="6" s="1"/>
  <c r="HL35" i="6" a="1"/>
  <c r="HL35" i="6" s="1"/>
  <c r="IZ35" i="6" a="1"/>
  <c r="IZ35" i="6" s="1"/>
  <c r="DX48" i="6" a="1"/>
  <c r="DX48" i="6" s="1"/>
  <c r="AV48" i="6" a="1"/>
  <c r="AV48" i="6" s="1"/>
  <c r="EN48" i="6" a="1"/>
  <c r="EN48" i="6" s="1"/>
  <c r="GB48" i="6" a="1"/>
  <c r="GB48" i="6" s="1"/>
  <c r="IB48" i="6" a="1"/>
  <c r="IB48" i="6" s="1"/>
  <c r="CZ36" i="6" a="1"/>
  <c r="CZ36" i="6" s="1"/>
  <c r="BX36" i="6" a="1"/>
  <c r="BX36" i="6" s="1"/>
  <c r="GJ36" i="6" a="1"/>
  <c r="GJ36" i="6" s="1"/>
  <c r="HX36" i="6" a="1"/>
  <c r="HX36" i="6" s="1"/>
  <c r="IR36" i="6" a="1"/>
  <c r="IR36" i="6" s="1"/>
  <c r="BD49" i="6" a="1"/>
  <c r="BD49" i="6" s="1"/>
  <c r="BT49" i="6" a="1"/>
  <c r="BT49" i="6" s="1"/>
  <c r="FD49" i="6" a="1"/>
  <c r="FD49" i="6" s="1"/>
  <c r="IV49" i="6" a="1"/>
  <c r="IV49" i="6" s="1"/>
  <c r="HT49" i="6" a="1"/>
  <c r="HT49" i="6" s="1"/>
  <c r="AN37" i="6" a="1"/>
  <c r="AN37" i="6" s="1"/>
  <c r="CB37" i="6" a="1"/>
  <c r="CB37" i="6" s="1"/>
  <c r="GB37" i="6" a="1"/>
  <c r="GB37" i="6" s="1"/>
  <c r="GJ37" i="6" a="1"/>
  <c r="GJ37" i="6" s="1"/>
  <c r="IZ37" i="6" a="1"/>
  <c r="IZ37" i="6" s="1"/>
  <c r="AR50" i="6" a="1"/>
  <c r="AR50" i="6" s="1"/>
  <c r="BX50" i="6" a="1"/>
  <c r="BX50" i="6" s="1"/>
  <c r="EJ50" i="6" a="1"/>
  <c r="EJ50" i="6" s="1"/>
  <c r="GN50" i="6" a="1"/>
  <c r="GN50" i="6" s="1"/>
  <c r="IR50" i="6" a="1"/>
  <c r="IR50" i="6" s="1"/>
  <c r="BD51" i="6" a="1"/>
  <c r="BD51" i="6" s="1"/>
  <c r="FP51" i="6" a="1"/>
  <c r="FP51" i="6" s="1"/>
  <c r="GB51" i="6" a="1"/>
  <c r="GB51" i="6" s="1"/>
  <c r="GN51" i="6" a="1"/>
  <c r="GN51" i="6" s="1"/>
  <c r="HT51" i="6" a="1"/>
  <c r="HT51" i="6" s="1"/>
  <c r="AZ52" i="6" a="1"/>
  <c r="AZ52" i="6" s="1"/>
  <c r="GB52" i="6" a="1"/>
  <c r="GB52" i="6" s="1"/>
  <c r="GN52" i="6" a="1"/>
  <c r="GN52" i="6" s="1"/>
  <c r="HT52" i="6" a="1"/>
  <c r="HT52" i="6" s="1"/>
  <c r="AN38" i="6" a="1"/>
  <c r="AN38" i="6" s="1"/>
  <c r="CF38" i="6" a="1"/>
  <c r="CF38" i="6" s="1"/>
  <c r="GB38" i="6" a="1"/>
  <c r="GB38" i="6" s="1"/>
  <c r="EN38" i="6" a="1"/>
  <c r="EN38" i="6" s="1"/>
  <c r="HP38" i="6" a="1"/>
  <c r="HP38" i="6" s="1"/>
  <c r="DD39" i="6" a="1"/>
  <c r="DD39" i="6" s="1"/>
  <c r="CJ39" i="6" a="1"/>
  <c r="CJ39" i="6" s="1"/>
  <c r="EV39" i="6" a="1"/>
  <c r="EV39" i="6" s="1"/>
  <c r="HP39" i="6" a="1"/>
  <c r="HP39" i="6" s="1"/>
  <c r="BT53" i="6" a="1"/>
  <c r="BT53" i="6" s="1"/>
  <c r="DT53" i="6" a="1"/>
  <c r="DT53" i="6" s="1"/>
  <c r="EJ53" i="6" a="1"/>
  <c r="EJ53" i="6" s="1"/>
  <c r="GR53" i="6" a="1"/>
  <c r="GR53" i="6" s="1"/>
  <c r="GV53" i="6" a="1"/>
  <c r="GV53" i="6" s="1"/>
  <c r="H78" i="6" a="1"/>
  <c r="H78" i="6" s="1"/>
  <c r="I78" i="6" s="1"/>
  <c r="CF41" i="6" a="1"/>
  <c r="CF41" i="6" s="1"/>
  <c r="CG41" i="6" s="1"/>
  <c r="BP41" i="6" a="1"/>
  <c r="BP41" i="6" s="1"/>
  <c r="BQ41" i="6" s="1"/>
  <c r="GN41" i="6" a="1"/>
  <c r="GN41" i="6" s="1"/>
  <c r="GO41" i="6" s="1"/>
  <c r="HD41" i="6" a="1"/>
  <c r="HD41" i="6" s="1"/>
  <c r="HE41" i="6" s="1"/>
  <c r="IJ41" i="6" a="1"/>
  <c r="IJ41" i="6" s="1"/>
  <c r="IK41" i="6" s="1"/>
  <c r="EB42" i="6" a="1"/>
  <c r="EB42" i="6" s="1"/>
  <c r="DL42" i="6" a="1"/>
  <c r="DL42" i="6" s="1"/>
  <c r="HD42" i="6" a="1"/>
  <c r="HD42" i="6" s="1"/>
  <c r="IV42" i="6" a="1"/>
  <c r="IV42" i="6" s="1"/>
  <c r="AN32" i="6" a="1"/>
  <c r="AN32" i="6" s="1"/>
  <c r="DH32" i="6" a="1"/>
  <c r="DH32" i="6" s="1"/>
  <c r="CN32" i="6" a="1"/>
  <c r="CN32" i="6" s="1"/>
  <c r="DT32" i="6" a="1"/>
  <c r="DT32" i="6" s="1"/>
  <c r="GB32" i="6" a="1"/>
  <c r="GB32" i="6" s="1"/>
  <c r="IB32" i="6" a="1"/>
  <c r="IB32" i="6" s="1"/>
  <c r="CV44" i="6" a="1"/>
  <c r="CV44" i="6" s="1"/>
  <c r="DD44" i="6" a="1"/>
  <c r="DD44" i="6" s="1"/>
  <c r="FH44" i="6" a="1"/>
  <c r="FH44" i="6" s="1"/>
  <c r="EJ44" i="6" a="1"/>
  <c r="EJ44" i="6" s="1"/>
  <c r="GV44" i="6" a="1"/>
  <c r="GV44" i="6" s="1"/>
  <c r="H20" i="6" a="1"/>
  <c r="H20" i="6" s="1"/>
  <c r="L60" i="6" a="1"/>
  <c r="L60" i="6" s="1"/>
  <c r="P60" i="6" a="1"/>
  <c r="P60" i="6" s="1"/>
  <c r="P23" i="6" a="1"/>
  <c r="P23" i="6" s="1"/>
  <c r="GV66" i="6" a="1"/>
  <c r="GV66" i="6" s="1"/>
  <c r="GW66" i="6" s="1"/>
  <c r="FD65" i="6" a="1"/>
  <c r="FD65" i="6" s="1"/>
  <c r="FE65" i="6" s="1"/>
  <c r="FT12" i="6" a="1"/>
  <c r="FT12" i="6" s="1"/>
  <c r="EF26" i="6" a="1"/>
  <c r="EF26" i="6" s="1"/>
  <c r="EG26" i="6" s="1"/>
  <c r="HP60" i="6" a="1"/>
  <c r="HP60" i="6" s="1"/>
  <c r="HQ60" i="6" s="1"/>
  <c r="IV70" i="6" a="1"/>
  <c r="IV70" i="6" s="1"/>
  <c r="IW70" i="6" s="1"/>
  <c r="CJ60" i="6" a="1"/>
  <c r="CJ60" i="6" s="1"/>
  <c r="CK60" i="6" s="1"/>
  <c r="FL23" i="6" a="1"/>
  <c r="FL23" i="6" s="1"/>
  <c r="DT63" i="6" a="1"/>
  <c r="DT63" i="6" s="1"/>
  <c r="DU63" i="6" s="1"/>
  <c r="IJ13" i="6" a="1"/>
  <c r="IJ13" i="6" s="1"/>
  <c r="CB11" i="6" a="1"/>
  <c r="CB11" i="6" s="1"/>
  <c r="IJ56" i="6" a="1"/>
  <c r="IJ56" i="6" s="1"/>
  <c r="IK56" i="6" s="1"/>
  <c r="AB56" i="6" a="1"/>
  <c r="AB56" i="6" s="1"/>
  <c r="AC56" i="6" s="1"/>
  <c r="AF60" i="6" a="1"/>
  <c r="AF60" i="6" s="1"/>
  <c r="AG60" i="6" s="1"/>
  <c r="DP15" i="6" a="1"/>
  <c r="DP15" i="6" s="1"/>
  <c r="AB25" i="6" a="1"/>
  <c r="AB25" i="6" s="1"/>
  <c r="HX13" i="6" a="1"/>
  <c r="HX13" i="6" s="1"/>
  <c r="AJ33" i="6" a="1"/>
  <c r="AJ33" i="6" s="1"/>
  <c r="CN33" i="6" a="1"/>
  <c r="CN33" i="6" s="1"/>
  <c r="EN33" i="6" a="1"/>
  <c r="EN33" i="6" s="1"/>
  <c r="FT33" i="6" a="1"/>
  <c r="FT33" i="6" s="1"/>
  <c r="IV33" i="6" a="1"/>
  <c r="IV33" i="6" s="1"/>
  <c r="AZ46" i="6" a="1"/>
  <c r="AZ46" i="6" s="1"/>
  <c r="CF46" i="6" a="1"/>
  <c r="CF46" i="6" s="1"/>
  <c r="DT46" i="6" a="1"/>
  <c r="DT46" i="6" s="1"/>
  <c r="FX46" i="6" a="1"/>
  <c r="FX46" i="6" s="1"/>
  <c r="GZ46" i="6" a="1"/>
  <c r="GZ46" i="6" s="1"/>
  <c r="AF34" i="6" a="1"/>
  <c r="AF34" i="6" s="1"/>
  <c r="BL34" i="6" a="1"/>
  <c r="BL34" i="6" s="1"/>
  <c r="EB34" i="6" a="1"/>
  <c r="EB34" i="6" s="1"/>
  <c r="EN34" i="6" a="1"/>
  <c r="EN34" i="6" s="1"/>
  <c r="FT34" i="6" a="1"/>
  <c r="FT34" i="6" s="1"/>
  <c r="IV34" i="6" a="1"/>
  <c r="IV34" i="6" s="1"/>
  <c r="BD47" i="6" a="1"/>
  <c r="BD47" i="6" s="1"/>
  <c r="CV47" i="6" a="1"/>
  <c r="CV47" i="6" s="1"/>
  <c r="DH47" i="6" a="1"/>
  <c r="DH47" i="6" s="1"/>
  <c r="EB47" i="6" a="1"/>
  <c r="EB47" i="6" s="1"/>
  <c r="GV47" i="6" a="1"/>
  <c r="GV47" i="6" s="1"/>
  <c r="AV35" i="6" a="1"/>
  <c r="AV35" i="6" s="1"/>
  <c r="DT35" i="6" a="1"/>
  <c r="DT35" i="6" s="1"/>
  <c r="FX35" i="6" a="1"/>
  <c r="FX35" i="6" s="1"/>
  <c r="HT35" i="6" a="1"/>
  <c r="HT35" i="6" s="1"/>
  <c r="BH48" i="6" a="1"/>
  <c r="BH48" i="6" s="1"/>
  <c r="FD48" i="6" a="1"/>
  <c r="FD48" i="6" s="1"/>
  <c r="FH48" i="6" a="1"/>
  <c r="FH48" i="6" s="1"/>
  <c r="IN48" i="6" a="1"/>
  <c r="IN48" i="6" s="1"/>
  <c r="AR36" i="6" a="1"/>
  <c r="AR36" i="6" s="1"/>
  <c r="CN36" i="6" a="1"/>
  <c r="CN36" i="6" s="1"/>
  <c r="CJ36" i="6" a="1"/>
  <c r="CJ36" i="6" s="1"/>
  <c r="FD36" i="6" a="1"/>
  <c r="FD36" i="6" s="1"/>
  <c r="GV36" i="6" a="1"/>
  <c r="GV36" i="6" s="1"/>
  <c r="IV36" i="6" a="1"/>
  <c r="IV36" i="6" s="1"/>
  <c r="CB49" i="6" a="1"/>
  <c r="CB49" i="6" s="1"/>
  <c r="DL49" i="6" a="1"/>
  <c r="DL49" i="6" s="1"/>
  <c r="HX49" i="6" a="1"/>
  <c r="HX49" i="6" s="1"/>
  <c r="HP49" i="6" a="1"/>
  <c r="HP49" i="6" s="1"/>
  <c r="AV37" i="6" a="1"/>
  <c r="AV37" i="6" s="1"/>
  <c r="AZ37" i="6" a="1"/>
  <c r="AZ37" i="6" s="1"/>
  <c r="CF37" i="6" a="1"/>
  <c r="CF37" i="6" s="1"/>
  <c r="EN37" i="6" a="1"/>
  <c r="EN37" i="6" s="1"/>
  <c r="HP37" i="6" a="1"/>
  <c r="HP37" i="6" s="1"/>
  <c r="IR37" i="6" a="1"/>
  <c r="IR37" i="6" s="1"/>
  <c r="BL50" i="6" a="1"/>
  <c r="BL50" i="6" s="1"/>
  <c r="CZ50" i="6" a="1"/>
  <c r="CZ50" i="6" s="1"/>
  <c r="FT50" i="6" a="1"/>
  <c r="FT50" i="6" s="1"/>
  <c r="EN50" i="6" a="1"/>
  <c r="EN50" i="6" s="1"/>
  <c r="HH50" i="6" a="1"/>
  <c r="HH50" i="6" s="1"/>
  <c r="CN51" i="6" a="1"/>
  <c r="CN51" i="6" s="1"/>
  <c r="BP51" i="6" a="1"/>
  <c r="BP51" i="6" s="1"/>
  <c r="BL51" i="6" a="1"/>
  <c r="BL51" i="6" s="1"/>
  <c r="FD51" i="6" a="1"/>
  <c r="FD51" i="6" s="1"/>
  <c r="GZ51" i="6" a="1"/>
  <c r="GZ51" i="6" s="1"/>
  <c r="IF51" i="6" a="1"/>
  <c r="IF51" i="6" s="1"/>
  <c r="AF52" i="6" a="1"/>
  <c r="AF52" i="6" s="1"/>
  <c r="BL52" i="6" a="1"/>
  <c r="BL52" i="6" s="1"/>
  <c r="EJ52" i="6" a="1"/>
  <c r="EJ52" i="6" s="1"/>
  <c r="GV52" i="6" a="1"/>
  <c r="GV52" i="6" s="1"/>
  <c r="IF52" i="6" a="1"/>
  <c r="IF52" i="6" s="1"/>
  <c r="AR38" i="6" a="1"/>
  <c r="AR38" i="6" s="1"/>
  <c r="AZ38" i="6" a="1"/>
  <c r="AZ38" i="6" s="1"/>
  <c r="CR38" i="6" a="1"/>
  <c r="CR38" i="6" s="1"/>
  <c r="DL38" i="6" a="1"/>
  <c r="DL38" i="6" s="1"/>
  <c r="EZ38" i="6" a="1"/>
  <c r="EZ38" i="6" s="1"/>
  <c r="IB38" i="6" a="1"/>
  <c r="IB38" i="6" s="1"/>
  <c r="CR39" i="6" a="1"/>
  <c r="CR39" i="6" s="1"/>
  <c r="CN39" i="6" a="1"/>
  <c r="CN39" i="6" s="1"/>
  <c r="CV39" i="6" a="1"/>
  <c r="CV39" i="6" s="1"/>
  <c r="FD39" i="6" a="1"/>
  <c r="FD39" i="6" s="1"/>
  <c r="HX39" i="6" a="1"/>
  <c r="HX39" i="6" s="1"/>
  <c r="CB53" i="6" a="1"/>
  <c r="CB53" i="6" s="1"/>
  <c r="FH53" i="6" a="1"/>
  <c r="FH53" i="6" s="1"/>
  <c r="FX53" i="6" a="1"/>
  <c r="FX53" i="6" s="1"/>
  <c r="ER53" i="6" a="1"/>
  <c r="ER53" i="6" s="1"/>
  <c r="IZ53" i="6" a="1"/>
  <c r="IZ53" i="6" s="1"/>
  <c r="H69" i="6" a="1"/>
  <c r="H69" i="6" s="1"/>
  <c r="AB41" i="6" a="1"/>
  <c r="AB41" i="6" s="1"/>
  <c r="AC41" i="6" s="1"/>
  <c r="CR41" i="6" a="1"/>
  <c r="CR41" i="6" s="1"/>
  <c r="CS41" i="6" s="1"/>
  <c r="EN41" i="6" a="1"/>
  <c r="EN41" i="6" s="1"/>
  <c r="EO41" i="6" s="1"/>
  <c r="HL41" i="6" a="1"/>
  <c r="HL41" i="6" s="1"/>
  <c r="HM41" i="6" s="1"/>
  <c r="IN41" i="6" a="1"/>
  <c r="IN41" i="6" s="1"/>
  <c r="IO41" i="6" s="1"/>
  <c r="AZ42" i="6" a="1"/>
  <c r="AZ42" i="6" s="1"/>
  <c r="CB42" i="6" a="1"/>
  <c r="CB42" i="6" s="1"/>
  <c r="GN42" i="6" a="1"/>
  <c r="GN42" i="6" s="1"/>
  <c r="GF42" i="6" a="1"/>
  <c r="GF42" i="6" s="1"/>
  <c r="GV42" i="6" a="1"/>
  <c r="GV42" i="6" s="1"/>
  <c r="CJ32" i="6" a="1"/>
  <c r="CJ32" i="6" s="1"/>
  <c r="CZ32" i="6" a="1"/>
  <c r="CZ32" i="6" s="1"/>
  <c r="FH32" i="6" a="1"/>
  <c r="FH32" i="6" s="1"/>
  <c r="GN32" i="6" a="1"/>
  <c r="GN32" i="6" s="1"/>
  <c r="IN32" i="6" a="1"/>
  <c r="IN32" i="6" s="1"/>
  <c r="DP44" i="6" a="1"/>
  <c r="DP44" i="6" s="1"/>
  <c r="BD44" i="6" a="1"/>
  <c r="BD44" i="6" s="1"/>
  <c r="ER44" i="6" a="1"/>
  <c r="ER44" i="6" s="1"/>
  <c r="GF44" i="6" a="1"/>
  <c r="GF44" i="6" s="1"/>
  <c r="HL44" i="6" a="1"/>
  <c r="HL44" i="6" s="1"/>
  <c r="H61" i="6" a="1"/>
  <c r="H61" i="6" s="1"/>
  <c r="L20" i="6" a="1"/>
  <c r="L20" i="6" s="1"/>
  <c r="P22" i="6" a="1"/>
  <c r="P22" i="6" s="1"/>
  <c r="P81" i="6" a="1"/>
  <c r="P81" i="6" s="1"/>
  <c r="DT13" i="6" a="1"/>
  <c r="DT13" i="6" s="1"/>
  <c r="EN11" i="6" a="1"/>
  <c r="EN11" i="6" s="1"/>
  <c r="FT64" i="6" a="1"/>
  <c r="FT64" i="6" s="1"/>
  <c r="FU64" i="6" s="1"/>
  <c r="BD26" i="6" a="1"/>
  <c r="BD26" i="6" s="1"/>
  <c r="BE26" i="6" s="1"/>
  <c r="EN8" i="6" a="1"/>
  <c r="EN8" i="6" s="1"/>
  <c r="EO8" i="6" s="1"/>
  <c r="FD22" i="6" a="1"/>
  <c r="FD22" i="6" s="1"/>
  <c r="BX8" i="6" a="1"/>
  <c r="BX8" i="6" s="1"/>
  <c r="BY8" i="6" s="1"/>
  <c r="FL81" i="6" a="1"/>
  <c r="FL81" i="6" s="1"/>
  <c r="FM81" i="6" s="1"/>
  <c r="DP25" i="6" a="1"/>
  <c r="DP25" i="6" s="1"/>
  <c r="IJ66" i="6" a="1"/>
  <c r="IJ66" i="6" s="1"/>
  <c r="IK66" i="6" s="1"/>
  <c r="CB65" i="6" a="1"/>
  <c r="CB65" i="6" s="1"/>
  <c r="CC65" i="6" s="1"/>
  <c r="DT26" i="6" a="1"/>
  <c r="DT26" i="6" s="1"/>
  <c r="DU26" i="6" s="1"/>
  <c r="HP22" i="6" a="1"/>
  <c r="HP22" i="6" s="1"/>
  <c r="HT20" i="6" a="1"/>
  <c r="HT20" i="6" s="1"/>
  <c r="DP81" i="6" a="1"/>
  <c r="DP81" i="6" s="1"/>
  <c r="DQ81" i="6" s="1"/>
  <c r="AB18" i="6" a="1"/>
  <c r="AB18" i="6" s="1"/>
  <c r="HX66" i="6" a="1"/>
  <c r="HX66" i="6" s="1"/>
  <c r="HY66" i="6" s="1"/>
  <c r="AF33" i="6" a="1"/>
  <c r="AF33" i="6" s="1"/>
  <c r="BT33" i="6" a="1"/>
  <c r="BT33" i="6" s="1"/>
  <c r="CZ33" i="6" a="1"/>
  <c r="CZ33" i="6" s="1"/>
  <c r="EZ33" i="6" a="1"/>
  <c r="EZ33" i="6" s="1"/>
  <c r="GF33" i="6" a="1"/>
  <c r="GF33" i="6" s="1"/>
  <c r="IZ33" i="6" a="1"/>
  <c r="IZ33" i="6" s="1"/>
  <c r="CJ46" i="6" a="1"/>
  <c r="CJ46" i="6" s="1"/>
  <c r="BH46" i="6" a="1"/>
  <c r="BH46" i="6" s="1"/>
  <c r="EF46" i="6" a="1"/>
  <c r="EF46" i="6" s="1"/>
  <c r="IN46" i="6" a="1"/>
  <c r="IN46" i="6" s="1"/>
  <c r="HT46" i="6" a="1"/>
  <c r="HT46" i="6" s="1"/>
  <c r="AZ34" i="6" a="1"/>
  <c r="AZ34" i="6" s="1"/>
  <c r="CV34" i="6" a="1"/>
  <c r="CV34" i="6" s="1"/>
  <c r="GJ34" i="6" a="1"/>
  <c r="GJ34" i="6" s="1"/>
  <c r="EZ34" i="6" a="1"/>
  <c r="EZ34" i="6" s="1"/>
  <c r="GF34" i="6" a="1"/>
  <c r="GF34" i="6" s="1"/>
  <c r="BL47" i="6" a="1"/>
  <c r="BL47" i="6" s="1"/>
  <c r="CJ47" i="6" a="1"/>
  <c r="CJ47" i="6" s="1"/>
  <c r="DX47" i="6" a="1"/>
  <c r="DX47" i="6" s="1"/>
  <c r="FH47" i="6" a="1"/>
  <c r="FH47" i="6" s="1"/>
  <c r="IV47" i="6" a="1"/>
  <c r="IV47" i="6" s="1"/>
  <c r="AF35" i="6" a="1"/>
  <c r="AF35" i="6" s="1"/>
  <c r="AN35" i="6" a="1"/>
  <c r="AN35" i="6" s="1"/>
  <c r="CN35" i="6" a="1"/>
  <c r="CN35" i="6" s="1"/>
  <c r="FL35" i="6" a="1"/>
  <c r="FL35" i="6" s="1"/>
  <c r="HX35" i="6" a="1"/>
  <c r="HX35" i="6" s="1"/>
  <c r="H83" i="6" a="1"/>
  <c r="H83" i="6" s="1"/>
  <c r="AB48" i="6" a="1"/>
  <c r="AB48" i="6" s="1"/>
  <c r="BT48" i="6" a="1"/>
  <c r="BT48" i="6" s="1"/>
  <c r="EV48" i="6" a="1"/>
  <c r="EV48" i="6" s="1"/>
  <c r="FT48" i="6" a="1"/>
  <c r="FT48" i="6" s="1"/>
  <c r="IZ48" i="6" a="1"/>
  <c r="IZ48" i="6" s="1"/>
  <c r="AF36" i="6" a="1"/>
  <c r="AF36" i="6" s="1"/>
  <c r="X36" i="6" a="1"/>
  <c r="X36" i="6" s="1"/>
  <c r="CV36" i="6" a="1"/>
  <c r="CV36" i="6" s="1"/>
  <c r="DD36" i="6" a="1"/>
  <c r="DD36" i="6" s="1"/>
  <c r="GN36" i="6" a="1"/>
  <c r="GN36" i="6" s="1"/>
  <c r="CV49" i="6" a="1"/>
  <c r="CV49" i="6" s="1"/>
  <c r="FT49" i="6" a="1"/>
  <c r="FT49" i="6" s="1"/>
  <c r="GZ49" i="6" a="1"/>
  <c r="GZ49" i="6" s="1"/>
  <c r="GR49" i="6" a="1"/>
  <c r="GR49" i="6" s="1"/>
  <c r="DL37" i="6" a="1"/>
  <c r="DL37" i="6" s="1"/>
  <c r="BD37" i="6" a="1"/>
  <c r="BD37" i="6" s="1"/>
  <c r="CR37" i="6" a="1"/>
  <c r="CR37" i="6" s="1"/>
  <c r="DX37" i="6" a="1"/>
  <c r="DX37" i="6" s="1"/>
  <c r="HX37" i="6" a="1"/>
  <c r="HX37" i="6" s="1"/>
  <c r="AB50" i="6" a="1"/>
  <c r="AB50" i="6" s="1"/>
  <c r="DD50" i="6" a="1"/>
  <c r="DD50" i="6" s="1"/>
  <c r="FD50" i="6" a="1"/>
  <c r="FD50" i="6" s="1"/>
  <c r="EZ50" i="6" a="1"/>
  <c r="EZ50" i="6" s="1"/>
  <c r="IF50" i="6" a="1"/>
  <c r="IF50" i="6" s="1"/>
  <c r="BT51" i="6" a="1"/>
  <c r="BT51" i="6" s="1"/>
  <c r="BX51" i="6" a="1"/>
  <c r="BX51" i="6" s="1"/>
  <c r="GF51" i="6" a="1"/>
  <c r="GF51" i="6" s="1"/>
  <c r="HX51" i="6" a="1"/>
  <c r="HX51" i="6" s="1"/>
  <c r="IR51" i="6" a="1"/>
  <c r="IR51" i="6" s="1"/>
  <c r="AR52" i="6" a="1"/>
  <c r="AR52" i="6" s="1"/>
  <c r="BX52" i="6" a="1"/>
  <c r="BX52" i="6" s="1"/>
  <c r="FH52" i="6" a="1"/>
  <c r="FH52" i="6" s="1"/>
  <c r="GZ52" i="6" a="1"/>
  <c r="GZ52" i="6" s="1"/>
  <c r="IR52" i="6" a="1"/>
  <c r="IR52" i="6" s="1"/>
  <c r="X38" i="6" a="1"/>
  <c r="X38" i="6" s="1"/>
  <c r="BD38" i="6" a="1"/>
  <c r="BD38" i="6" s="1"/>
  <c r="DH38" i="6" a="1"/>
  <c r="DH38" i="6" s="1"/>
  <c r="FP38" i="6" a="1"/>
  <c r="FP38" i="6" s="1"/>
  <c r="FL38" i="6" a="1"/>
  <c r="FL38" i="6" s="1"/>
  <c r="IN38" i="6" a="1"/>
  <c r="IN38" i="6" s="1"/>
  <c r="CB39" i="6" a="1"/>
  <c r="CB39" i="6" s="1"/>
  <c r="FH39" i="6" a="1"/>
  <c r="FH39" i="6" s="1"/>
  <c r="DT39" i="6" a="1"/>
  <c r="DT39" i="6" s="1"/>
  <c r="IB39" i="6" a="1"/>
  <c r="IB39" i="6" s="1"/>
  <c r="AJ53" i="6" a="1"/>
  <c r="AJ53" i="6" s="1"/>
  <c r="FL53" i="6" a="1"/>
  <c r="FL53" i="6" s="1"/>
  <c r="EZ53" i="6" a="1"/>
  <c r="EZ53" i="6" s="1"/>
  <c r="FD53" i="6" a="1"/>
  <c r="FD53" i="6" s="1"/>
  <c r="IF53" i="6" a="1"/>
  <c r="IF53" i="6" s="1"/>
  <c r="BH41" i="6" a="1"/>
  <c r="BH41" i="6" s="1"/>
  <c r="BI41" i="6" s="1"/>
  <c r="DL41" i="6" a="1"/>
  <c r="DL41" i="6" s="1"/>
  <c r="DM41" i="6" s="1"/>
  <c r="EB41" i="6" a="1"/>
  <c r="EB41" i="6" s="1"/>
  <c r="EC41" i="6" s="1"/>
  <c r="HH41" i="6" a="1"/>
  <c r="HH41" i="6" s="1"/>
  <c r="HI41" i="6" s="1"/>
  <c r="GV41" i="6" a="1"/>
  <c r="GV41" i="6" s="1"/>
  <c r="GW41" i="6" s="1"/>
  <c r="BH42" i="6" a="1"/>
  <c r="BH42" i="6" s="1"/>
  <c r="BD42" i="6" a="1"/>
  <c r="BD42" i="6" s="1"/>
  <c r="EV42" i="6" a="1"/>
  <c r="EV42" i="6" s="1"/>
  <c r="GJ42" i="6" a="1"/>
  <c r="GJ42" i="6" s="1"/>
  <c r="IB42" i="6" a="1"/>
  <c r="IB42" i="6" s="1"/>
  <c r="DD32" i="6" a="1"/>
  <c r="DD32" i="6" s="1"/>
  <c r="EB32" i="6" a="1"/>
  <c r="EB32" i="6" s="1"/>
  <c r="DL32" i="6" a="1"/>
  <c r="DL32" i="6" s="1"/>
  <c r="HH32" i="6" a="1"/>
  <c r="HH32" i="6" s="1"/>
  <c r="IZ32" i="6" a="1"/>
  <c r="IZ32" i="6" s="1"/>
  <c r="CJ44" i="6" a="1"/>
  <c r="CJ44" i="6" s="1"/>
  <c r="BP44" i="6" a="1"/>
  <c r="BP44" i="6" s="1"/>
  <c r="EV44" i="6" a="1"/>
  <c r="EV44" i="6" s="1"/>
  <c r="GJ44" i="6" a="1"/>
  <c r="GJ44" i="6" s="1"/>
  <c r="HX44" i="6" a="1"/>
  <c r="HX44" i="6" s="1"/>
  <c r="H8" i="6" a="1"/>
  <c r="H8" i="6" s="1"/>
  <c r="L56" i="6" a="1"/>
  <c r="L56" i="6" s="1"/>
  <c r="L61" i="6" a="1"/>
  <c r="L61" i="6" s="1"/>
  <c r="P70" i="6" a="1"/>
  <c r="P70" i="6" s="1"/>
  <c r="DT66" i="6" a="1"/>
  <c r="DT66" i="6" s="1"/>
  <c r="DU66" i="6" s="1"/>
  <c r="EN65" i="6" a="1"/>
  <c r="EN65" i="6" s="1"/>
  <c r="EO65" i="6" s="1"/>
  <c r="EF12" i="6" a="1"/>
  <c r="EF12" i="6" s="1"/>
  <c r="EF14" i="6" a="1"/>
  <c r="EF14" i="6" s="1"/>
  <c r="BD56" i="6" a="1"/>
  <c r="BD56" i="6" s="1"/>
  <c r="BE56" i="6" s="1"/>
  <c r="DL8" i="6" a="1"/>
  <c r="DL8" i="6" s="1"/>
  <c r="DM8" i="6" s="1"/>
  <c r="FD70" i="6" a="1"/>
  <c r="FD70" i="6" s="1"/>
  <c r="FE70" i="6" s="1"/>
  <c r="IR20" i="6" a="1"/>
  <c r="IR20" i="6" s="1"/>
  <c r="BH23" i="6" a="1"/>
  <c r="BH23" i="6" s="1"/>
  <c r="DP63" i="6" a="1"/>
  <c r="DP63" i="6" s="1"/>
  <c r="DQ63" i="6" s="1"/>
  <c r="GJ13" i="6" a="1"/>
  <c r="GJ13" i="6" s="1"/>
  <c r="GR12" i="6" a="1"/>
  <c r="GR12" i="6" s="1"/>
  <c r="DT14" i="6" a="1"/>
  <c r="DT14" i="6" s="1"/>
  <c r="FP22" i="6" a="1"/>
  <c r="FP22" i="6" s="1"/>
  <c r="HT61" i="6" a="1"/>
  <c r="HT61" i="6" s="1"/>
  <c r="HU61" i="6" s="1"/>
  <c r="BL15" i="6" a="1"/>
  <c r="BL15" i="6" s="1"/>
  <c r="AB63" i="6" a="1"/>
  <c r="AB63" i="6" s="1"/>
  <c r="AC63" i="6" s="1"/>
  <c r="GZ4" i="6" a="1"/>
  <c r="GZ4" i="6" s="1"/>
  <c r="HL4" i="6" a="1"/>
  <c r="HL4" i="6" s="1"/>
  <c r="CR4" i="6" a="1"/>
  <c r="CR4" i="6" s="1"/>
  <c r="BT4" i="6" a="1"/>
  <c r="BT4" i="6" s="1"/>
  <c r="CF4" i="6" a="1"/>
  <c r="CF4" i="6" s="1"/>
  <c r="DD4" i="6" a="1"/>
  <c r="DD4" i="6" s="1"/>
  <c r="AZ4" i="6" a="1"/>
  <c r="AZ4" i="6" s="1"/>
  <c r="BL4" i="6" a="1"/>
  <c r="BL4" i="6" s="1"/>
  <c r="BX4" i="6" a="1"/>
  <c r="BX4" i="6" s="1"/>
  <c r="DX4" i="6" a="1"/>
  <c r="DX4" i="6" s="1"/>
  <c r="FD4" i="6" a="1"/>
  <c r="FD4" i="6" s="1"/>
  <c r="EJ4" i="6" a="1"/>
  <c r="EJ4" i="6" s="1"/>
  <c r="FP4" i="6" a="1"/>
  <c r="FP4" i="6" s="1"/>
  <c r="GN4" i="6" a="1"/>
  <c r="GN4" i="6" s="1"/>
  <c r="EZ4" i="6" a="1"/>
  <c r="EZ4" i="6" s="1"/>
  <c r="FL4" i="6" a="1"/>
  <c r="FL4" i="6" s="1"/>
  <c r="FX4" i="6" a="1"/>
  <c r="FX4" i="6" s="1"/>
  <c r="EN4" i="6" a="1"/>
  <c r="EN4" i="6" s="1"/>
  <c r="IR4" i="6" a="1"/>
  <c r="IR4" i="6" s="1"/>
  <c r="HX4" i="6" a="1"/>
  <c r="HX4" i="6" s="1"/>
  <c r="IJ4" i="6" a="1"/>
  <c r="IJ4" i="6" s="1"/>
  <c r="IV4" i="6" a="1"/>
  <c r="IV4" i="6" s="1"/>
  <c r="CN4" i="6" a="1"/>
  <c r="CN4" i="6" s="1"/>
  <c r="GV4" i="6" a="1"/>
  <c r="GV4" i="6" s="1"/>
  <c r="IF4" i="6" a="1"/>
  <c r="IF4" i="6" s="1"/>
  <c r="GF4" i="6" a="1"/>
  <c r="GF4" i="6" s="1"/>
  <c r="JT4" i="6" a="1"/>
  <c r="JT4" i="6" s="1"/>
  <c r="FH4" i="6" a="1"/>
  <c r="FH4" i="6" s="1"/>
  <c r="LT4" i="6" a="1"/>
  <c r="LT4" i="6" s="1"/>
  <c r="KJ4" i="6" a="1"/>
  <c r="KJ4" i="6" s="1"/>
  <c r="LX4" i="6" a="1"/>
  <c r="LX4" i="6" s="1"/>
  <c r="KR4" i="6" a="1"/>
  <c r="KR4" i="6" s="1"/>
  <c r="ND4" i="6" a="1"/>
  <c r="ND4" i="6" s="1"/>
  <c r="LH4" i="6" a="1"/>
  <c r="LH4" i="6" s="1"/>
  <c r="JX4" i="6" a="1"/>
  <c r="JX4" i="6" s="1"/>
  <c r="LP4" i="6" a="1"/>
  <c r="LP4" i="6" s="1"/>
  <c r="JL4" i="6" a="1"/>
  <c r="JL4" i="6" s="1"/>
  <c r="JH4" i="6" a="1"/>
  <c r="JH4" i="6" s="1"/>
  <c r="JD4" i="6" a="1"/>
  <c r="JD4" i="6" s="1"/>
  <c r="MJ4" i="6" a="1"/>
  <c r="MJ4" i="6" s="1"/>
  <c r="JP4" i="6" a="1"/>
  <c r="JP4" i="6" s="1"/>
  <c r="KB4" i="6" a="1"/>
  <c r="KB4" i="6" s="1"/>
  <c r="KZ4" i="6" a="1"/>
  <c r="KZ4" i="6" s="1"/>
  <c r="KN4" i="6" a="1"/>
  <c r="KN4" i="6" s="1"/>
  <c r="KV4" i="6" a="1"/>
  <c r="KV4" i="6" s="1"/>
  <c r="MR4" i="6" a="1"/>
  <c r="MR4" i="6" s="1"/>
  <c r="MF4" i="6" a="1"/>
  <c r="MF4" i="6" s="1"/>
  <c r="MN4" i="6" a="1"/>
  <c r="MN4" i="6" s="1"/>
  <c r="LL4" i="6" a="1"/>
  <c r="LL4" i="6" s="1"/>
  <c r="MB4" i="6" a="1"/>
  <c r="MB4" i="6" s="1"/>
  <c r="KF4" i="6" a="1"/>
  <c r="KF4" i="6" s="1"/>
  <c r="NH4" i="6" a="1"/>
  <c r="NH4" i="6" s="1"/>
  <c r="CV4" i="6" a="1"/>
  <c r="CV4" i="6" s="1"/>
  <c r="GB4" i="6" a="1"/>
  <c r="GB4" i="6" s="1"/>
  <c r="HP4" i="6" a="1"/>
  <c r="HP4" i="6" s="1"/>
  <c r="BP4" i="6" a="1"/>
  <c r="BP4" i="6" s="1"/>
  <c r="AV4" i="6" a="1"/>
  <c r="AV4" i="6" s="1"/>
  <c r="EV4" i="6" a="1"/>
  <c r="EV4" i="6" s="1"/>
  <c r="FT4" i="6" a="1"/>
  <c r="FT4" i="6" s="1"/>
  <c r="DH4" i="6" a="1"/>
  <c r="DH4" i="6" s="1"/>
  <c r="DT4" i="6" a="1"/>
  <c r="DT4" i="6" s="1"/>
  <c r="BH4" i="6" a="1"/>
  <c r="BH4" i="6" s="1"/>
  <c r="IB4" i="6" a="1"/>
  <c r="IB4" i="6" s="1"/>
  <c r="GR4" i="6" a="1"/>
  <c r="GR4" i="6" s="1"/>
  <c r="HD4" i="6" a="1"/>
  <c r="HD4" i="6" s="1"/>
  <c r="HH4" i="6" a="1"/>
  <c r="HH4" i="6" s="1"/>
  <c r="DP4" i="6" a="1"/>
  <c r="DP4" i="6" s="1"/>
  <c r="CJ4" i="6" a="1"/>
  <c r="CJ4" i="6" s="1"/>
  <c r="IZ4" i="6" a="1"/>
  <c r="IZ4" i="6" s="1"/>
  <c r="CB4" i="6" a="1"/>
  <c r="CB4" i="6" s="1"/>
  <c r="ER4" i="6" a="1"/>
  <c r="ER4" i="6" s="1"/>
  <c r="EF4" i="6" a="1"/>
  <c r="EF4" i="6" s="1"/>
  <c r="LD4" i="6" a="1"/>
  <c r="LD4" i="6" s="1"/>
  <c r="GJ4" i="6" a="1"/>
  <c r="GJ4" i="6" s="1"/>
  <c r="HT4" i="6" a="1"/>
  <c r="HT4" i="6" s="1"/>
  <c r="IN4" i="6" a="1"/>
  <c r="IN4" i="6" s="1"/>
  <c r="AR4" i="6" a="1"/>
  <c r="AR4" i="6" s="1"/>
  <c r="NL4" i="6" a="1"/>
  <c r="NL4" i="6" s="1"/>
  <c r="MV4" i="6" a="1"/>
  <c r="MV4" i="6" s="1"/>
  <c r="EB4" i="6" a="1"/>
  <c r="EB4" i="6" s="1"/>
  <c r="CZ4" i="6" a="1"/>
  <c r="CZ4" i="6" s="1"/>
  <c r="DL4" i="6" a="1"/>
  <c r="DL4" i="6" s="1"/>
  <c r="AJ4" i="6" a="1"/>
  <c r="AJ4" i="6" s="1"/>
  <c r="MZ4" i="6" a="1"/>
  <c r="MZ4" i="6" s="1"/>
  <c r="AB4" i="6" a="1"/>
  <c r="AB4" i="6" s="1"/>
  <c r="BD4" i="6" a="1"/>
  <c r="BD4" i="6" s="1"/>
  <c r="AN4" i="6" a="1"/>
  <c r="AN4" i="6" s="1"/>
  <c r="X4" i="6" a="1"/>
  <c r="X4" i="6" s="1"/>
  <c r="AB33" i="6" a="1"/>
  <c r="AB33" i="6" s="1"/>
  <c r="CR33" i="6" a="1"/>
  <c r="CR33" i="6" s="1"/>
  <c r="DT33" i="6" a="1"/>
  <c r="DT33" i="6" s="1"/>
  <c r="FX33" i="6" a="1"/>
  <c r="FX33" i="6" s="1"/>
  <c r="IR33" i="6" a="1"/>
  <c r="IR33" i="6" s="1"/>
  <c r="DH46" i="6" a="1"/>
  <c r="DH46" i="6" s="1"/>
  <c r="CV46" i="6" a="1"/>
  <c r="CV46" i="6" s="1"/>
  <c r="ER46" i="6" a="1"/>
  <c r="ER46" i="6" s="1"/>
  <c r="IZ46" i="6" a="1"/>
  <c r="IZ46" i="6" s="1"/>
  <c r="HP46" i="6" a="1"/>
  <c r="HP46" i="6" s="1"/>
  <c r="CJ34" i="6" a="1"/>
  <c r="CJ34" i="6" s="1"/>
  <c r="DP34" i="6" a="1"/>
  <c r="DP34" i="6" s="1"/>
  <c r="FX34" i="6" a="1"/>
  <c r="FX34" i="6" s="1"/>
  <c r="IR34" i="6" a="1"/>
  <c r="IR34" i="6" s="1"/>
  <c r="BP47" i="6" a="1"/>
  <c r="BP47" i="6" s="1"/>
  <c r="GZ47" i="6" a="1"/>
  <c r="GZ47" i="6" s="1"/>
  <c r="EV47" i="6" a="1"/>
  <c r="EV47" i="6" s="1"/>
  <c r="FP47" i="6" a="1"/>
  <c r="FP47" i="6" s="1"/>
  <c r="IR47" i="6" a="1"/>
  <c r="IR47" i="6" s="1"/>
  <c r="BX35" i="6" a="1"/>
  <c r="BX35" i="6" s="1"/>
  <c r="AZ35" i="6" a="1"/>
  <c r="AZ35" i="6" s="1"/>
  <c r="EZ35" i="6" a="1"/>
  <c r="EZ35" i="6" s="1"/>
  <c r="FH35" i="6" a="1"/>
  <c r="FH35" i="6" s="1"/>
  <c r="GF35" i="6" a="1"/>
  <c r="GF35" i="6" s="1"/>
  <c r="AN48" i="6" a="1"/>
  <c r="AN48" i="6" s="1"/>
  <c r="CF48" i="6" a="1"/>
  <c r="CF48" i="6" s="1"/>
  <c r="GJ48" i="6" a="1"/>
  <c r="GJ48" i="6" s="1"/>
  <c r="GF48" i="6" a="1"/>
  <c r="GF48" i="6" s="1"/>
  <c r="HH48" i="6" a="1"/>
  <c r="HH48" i="6" s="1"/>
  <c r="AJ36" i="6" a="1"/>
  <c r="AJ36" i="6" s="1"/>
  <c r="EF36" i="6" a="1"/>
  <c r="EF36" i="6" s="1"/>
  <c r="DP36" i="6" a="1"/>
  <c r="DP36" i="6" s="1"/>
  <c r="GZ36" i="6" a="1"/>
  <c r="GZ36" i="6" s="1"/>
  <c r="AV49" i="6" a="1"/>
  <c r="AV49" i="6" s="1"/>
  <c r="CJ49" i="6" a="1"/>
  <c r="CJ49" i="6" s="1"/>
  <c r="DX49" i="6" a="1"/>
  <c r="DX49" i="6" s="1"/>
  <c r="GV49" i="6" a="1"/>
  <c r="GV49" i="6" s="1"/>
  <c r="HD49" i="6" a="1"/>
  <c r="HD49" i="6" s="1"/>
  <c r="BL37" i="6" a="1"/>
  <c r="BL37" i="6" s="1"/>
  <c r="DP37" i="6" a="1"/>
  <c r="DP37" i="6" s="1"/>
  <c r="GN37" i="6" a="1"/>
  <c r="GN37" i="6" s="1"/>
  <c r="IF37" i="6" a="1"/>
  <c r="IF37" i="6" s="1"/>
  <c r="AN50" i="6" a="1"/>
  <c r="AN50" i="6" s="1"/>
  <c r="DP50" i="6" a="1"/>
  <c r="DP50" i="6" s="1"/>
  <c r="EV50" i="6" a="1"/>
  <c r="EV50" i="6" s="1"/>
  <c r="FL50" i="6" a="1"/>
  <c r="FL50" i="6" s="1"/>
  <c r="HP50" i="6" a="1"/>
  <c r="HP50" i="6" s="1"/>
  <c r="AN51" i="6" a="1"/>
  <c r="AN51" i="6" s="1"/>
  <c r="CJ51" i="6" a="1"/>
  <c r="CJ51" i="6" s="1"/>
  <c r="GR51" i="6" a="1"/>
  <c r="GR51" i="6" s="1"/>
  <c r="GJ51" i="6" a="1"/>
  <c r="GJ51" i="6" s="1"/>
  <c r="EB52" i="6" a="1"/>
  <c r="EB52" i="6" s="1"/>
  <c r="CJ52" i="6" a="1"/>
  <c r="CJ52" i="6" s="1"/>
  <c r="FD52" i="6" a="1"/>
  <c r="FD52" i="6" s="1"/>
  <c r="EZ52" i="6" a="1"/>
  <c r="EZ52" i="6" s="1"/>
  <c r="HL52" i="6" a="1"/>
  <c r="HL52" i="6" s="1"/>
  <c r="BL38" i="6" a="1"/>
  <c r="BL38" i="6" s="1"/>
  <c r="DX38" i="6" a="1"/>
  <c r="DX38" i="6" s="1"/>
  <c r="DP38" i="6" a="1"/>
  <c r="DP38" i="6" s="1"/>
  <c r="FX38" i="6" a="1"/>
  <c r="FX38" i="6" s="1"/>
  <c r="IZ38" i="6" a="1"/>
  <c r="IZ38" i="6" s="1"/>
  <c r="BD39" i="6" a="1"/>
  <c r="BD39" i="6" s="1"/>
  <c r="BP39" i="6" a="1"/>
  <c r="BP39" i="6" s="1"/>
  <c r="GF39" i="6" a="1"/>
  <c r="GF39" i="6" s="1"/>
  <c r="EF39" i="6" a="1"/>
  <c r="EF39" i="6" s="1"/>
  <c r="IZ39" i="6" a="1"/>
  <c r="IZ39" i="6" s="1"/>
  <c r="AR53" i="6" a="1"/>
  <c r="AR53" i="6" s="1"/>
  <c r="GJ53" i="6" a="1"/>
  <c r="GJ53" i="6" s="1"/>
  <c r="GF53" i="6" a="1"/>
  <c r="GF53" i="6" s="1"/>
  <c r="FP53" i="6" a="1"/>
  <c r="FP53" i="6" s="1"/>
  <c r="IR53" i="6" a="1"/>
  <c r="IR53" i="6" s="1"/>
  <c r="AF41" i="6" a="1"/>
  <c r="AF41" i="6" s="1"/>
  <c r="AG41" i="6" s="1"/>
  <c r="AZ41" i="6" a="1"/>
  <c r="AZ41" i="6" s="1"/>
  <c r="BA41" i="6" s="1"/>
  <c r="EZ41" i="6" a="1"/>
  <c r="EZ41" i="6" s="1"/>
  <c r="FA41" i="6" s="1"/>
  <c r="GZ41" i="6" a="1"/>
  <c r="GZ41" i="6" s="1"/>
  <c r="HA41" i="6" s="1"/>
  <c r="IB41" i="6" a="1"/>
  <c r="IB41" i="6" s="1"/>
  <c r="IC41" i="6" s="1"/>
  <c r="FD80" i="6" a="1"/>
  <c r="FD80" i="6" s="1"/>
  <c r="FE80" i="6" s="1"/>
  <c r="CF80" i="6" a="1"/>
  <c r="CF80" i="6" s="1"/>
  <c r="CG80" i="6" s="1"/>
  <c r="CR80" i="6" a="1"/>
  <c r="CR80" i="6" s="1"/>
  <c r="CS80" i="6" s="1"/>
  <c r="AB80" i="6" a="1"/>
  <c r="AB80" i="6" s="1"/>
  <c r="AC80" i="6" s="1"/>
  <c r="T80" i="6" a="1"/>
  <c r="T80" i="6" s="1"/>
  <c r="U80" i="6" s="1"/>
  <c r="FL80" i="6" a="1"/>
  <c r="FL80" i="6" s="1"/>
  <c r="FM80" i="6" s="1"/>
  <c r="HT80" i="6" a="1"/>
  <c r="HT80" i="6" s="1"/>
  <c r="HU80" i="6" s="1"/>
  <c r="FH80" i="6" a="1"/>
  <c r="FH80" i="6" s="1"/>
  <c r="FI80" i="6" s="1"/>
  <c r="AF80" i="6" a="1"/>
  <c r="AF80" i="6" s="1"/>
  <c r="AG80" i="6" s="1"/>
  <c r="CN80" i="6" a="1"/>
  <c r="CN80" i="6" s="1"/>
  <c r="CO80" i="6" s="1"/>
  <c r="HD80" i="6" a="1"/>
  <c r="HD80" i="6" s="1"/>
  <c r="HE80" i="6" s="1"/>
  <c r="IF71" i="6" a="1"/>
  <c r="IF71" i="6" s="1"/>
  <c r="IG71" i="6" s="1"/>
  <c r="AB62" i="6" a="1"/>
  <c r="AB62" i="6" s="1"/>
  <c r="AC62" i="6" s="1"/>
  <c r="DL77" i="6" a="1"/>
  <c r="DL77" i="6" s="1"/>
  <c r="DM77" i="6" s="1"/>
  <c r="DX72" i="6" a="1"/>
  <c r="DX72" i="6" s="1"/>
  <c r="DY72" i="6" s="1"/>
  <c r="GZ78" i="6" a="1"/>
  <c r="GZ78" i="6" s="1"/>
  <c r="HA78" i="6" s="1"/>
  <c r="L79" i="6" a="1"/>
  <c r="L79" i="6" s="1"/>
  <c r="BH76" i="6" a="1"/>
  <c r="BH76" i="6" s="1"/>
  <c r="BI76" i="6" s="1"/>
  <c r="GZ58" i="6" a="1"/>
  <c r="GZ58" i="6" s="1"/>
  <c r="HA58" i="6" s="1"/>
  <c r="IZ57" i="6" a="1"/>
  <c r="IZ57" i="6" s="1"/>
  <c r="JA57" i="6" s="1"/>
  <c r="ER75" i="6" a="1"/>
  <c r="ER75" i="6" s="1"/>
  <c r="ES75" i="6" s="1"/>
  <c r="AB58" i="6" a="1"/>
  <c r="AB58" i="6" s="1"/>
  <c r="AC58" i="6" s="1"/>
  <c r="CF24" i="6" a="1"/>
  <c r="CF24" i="6" s="1"/>
  <c r="FH24" i="6" a="1"/>
  <c r="FH24" i="6" s="1"/>
  <c r="BH28" i="6" a="1"/>
  <c r="BH28" i="6" s="1"/>
  <c r="HX84" i="6" a="1"/>
  <c r="HX84" i="6" s="1"/>
  <c r="HY84" i="6" s="1"/>
  <c r="AJ10" i="6" a="1"/>
  <c r="AJ10" i="6" s="1"/>
  <c r="AK10" i="6" s="1"/>
  <c r="NP66" i="6" a="1"/>
  <c r="NP66" i="6" s="1"/>
  <c r="NQ66" i="6" s="1"/>
  <c r="EF87" i="6" a="1"/>
  <c r="EF87" i="6" s="1"/>
  <c r="EG87" i="6" s="1"/>
  <c r="NX62" i="6" a="1"/>
  <c r="NX62" i="6" s="1"/>
  <c r="NY62" i="6" s="1"/>
  <c r="JD50" i="6" a="1"/>
  <c r="JD50" i="6" s="1"/>
  <c r="IB24" i="6" a="1"/>
  <c r="IB24" i="6" s="1"/>
  <c r="IZ90" i="6" a="1"/>
  <c r="IZ90" i="6" s="1"/>
  <c r="JA90" i="6" s="1"/>
  <c r="AB92" i="6" a="1"/>
  <c r="AB92" i="6" s="1"/>
  <c r="AC92" i="6" s="1"/>
  <c r="IZ86" i="6" a="1"/>
  <c r="IZ86" i="6" s="1"/>
  <c r="JA86" i="6" s="1"/>
  <c r="KR35" i="6" a="1"/>
  <c r="KR35" i="6" s="1"/>
  <c r="BT85" i="6" a="1"/>
  <c r="BT85" i="6" s="1"/>
  <c r="AB90" i="6" a="1"/>
  <c r="AB90" i="6" s="1"/>
  <c r="AC90" i="6" s="1"/>
  <c r="GF9" i="6" a="1"/>
  <c r="GF9" i="6" s="1"/>
  <c r="GG9" i="6" s="1"/>
  <c r="KJ70" i="6" a="1"/>
  <c r="KJ70" i="6" s="1"/>
  <c r="KK70" i="6" s="1"/>
  <c r="IF92" i="6" a="1"/>
  <c r="IF92" i="6" s="1"/>
  <c r="IG92" i="6" s="1"/>
  <c r="BD24" i="6" a="1"/>
  <c r="BD24" i="6" s="1"/>
  <c r="FP90" i="6" a="1"/>
  <c r="FP90" i="6" s="1"/>
  <c r="FQ90" i="6" s="1"/>
  <c r="HL10" i="6" a="1"/>
  <c r="HL10" i="6" s="1"/>
  <c r="HM10" i="6" s="1"/>
  <c r="GZ28" i="6" a="1"/>
  <c r="GZ28" i="6" s="1"/>
  <c r="AR91" i="6" a="1"/>
  <c r="AR91" i="6" s="1"/>
  <c r="AS91" i="6" s="1"/>
  <c r="ER91" i="6" a="1"/>
  <c r="ER91" i="6" s="1"/>
  <c r="ES91" i="6" s="1"/>
  <c r="T89" i="6" a="1"/>
  <c r="T89" i="6" s="1"/>
  <c r="U89" i="6" s="1"/>
  <c r="FD88" i="6" a="1"/>
  <c r="FD88" i="6" s="1"/>
  <c r="FE88" i="6" s="1"/>
  <c r="LX69" i="6" a="1"/>
  <c r="LX69" i="6" s="1"/>
  <c r="LY69" i="6" s="1"/>
  <c r="L85" i="6" a="1"/>
  <c r="L85" i="6" s="1"/>
  <c r="X93" i="6" a="1"/>
  <c r="X93" i="6" s="1"/>
  <c r="Y93" i="6" s="1"/>
  <c r="DL91" i="6" a="1"/>
  <c r="DL91" i="6" s="1"/>
  <c r="DM91" i="6" s="1"/>
  <c r="DL89" i="6" a="1"/>
  <c r="DL89" i="6" s="1"/>
  <c r="DM89" i="6" s="1"/>
  <c r="AZ28" i="6" a="1"/>
  <c r="AZ28" i="6" s="1"/>
  <c r="NX86" i="6" a="1"/>
  <c r="NX86" i="6" s="1"/>
  <c r="NY86" i="6" s="1"/>
  <c r="KV50" i="6" a="1"/>
  <c r="KV50" i="6" s="1"/>
  <c r="AF93" i="6" a="1"/>
  <c r="AF93" i="6" s="1"/>
  <c r="AG93" i="6" s="1"/>
  <c r="T84" i="6" a="1"/>
  <c r="T84" i="6" s="1"/>
  <c r="U84" i="6" s="1"/>
  <c r="IR92" i="6" a="1"/>
  <c r="IR92" i="6" s="1"/>
  <c r="IS92" i="6" s="1"/>
  <c r="CB27" i="6" a="1"/>
  <c r="CB27" i="6" s="1"/>
  <c r="CC27" i="6" s="1"/>
  <c r="KZ92" i="6" a="1"/>
  <c r="KZ92" i="6" s="1"/>
  <c r="LA92" i="6" s="1"/>
  <c r="BP91" i="6" a="1"/>
  <c r="BP91" i="6" s="1"/>
  <c r="BQ91" i="6" s="1"/>
  <c r="GB93" i="6" a="1"/>
  <c r="GB93" i="6" s="1"/>
  <c r="GC93" i="6" s="1"/>
  <c r="IB89" i="6" a="1"/>
  <c r="IB89" i="6" s="1"/>
  <c r="IC89" i="6" s="1"/>
  <c r="EZ84" i="6" a="1"/>
  <c r="EZ84" i="6" s="1"/>
  <c r="FA84" i="6" s="1"/>
  <c r="NX88" i="6" a="1"/>
  <c r="NX88" i="6" s="1"/>
  <c r="NY88" i="6" s="1"/>
  <c r="JL85" i="6" a="1"/>
  <c r="JL85" i="6" s="1"/>
  <c r="JM85" i="6" s="1"/>
  <c r="JD46" i="6" a="1"/>
  <c r="JD46" i="6" s="1"/>
  <c r="FD24" i="6" a="1"/>
  <c r="FD24" i="6" s="1"/>
  <c r="HT91" i="6" a="1"/>
  <c r="HT91" i="6" s="1"/>
  <c r="HU91" i="6" s="1"/>
  <c r="GZ24" i="6" a="1"/>
  <c r="GZ24" i="6" s="1"/>
  <c r="P91" i="6" a="1"/>
  <c r="P91" i="6" s="1"/>
  <c r="IZ28" i="6" a="1"/>
  <c r="IZ28" i="6" s="1"/>
  <c r="HP90" i="6" a="1"/>
  <c r="HP90" i="6" s="1"/>
  <c r="HQ90" i="6" s="1"/>
  <c r="HT90" i="6" a="1"/>
  <c r="HT90" i="6" s="1"/>
  <c r="HU90" i="6" s="1"/>
  <c r="KB91" i="6" a="1"/>
  <c r="KB91" i="6" s="1"/>
  <c r="KC91" i="6" s="1"/>
  <c r="KB24" i="6" a="1"/>
  <c r="KB24" i="6" s="1"/>
  <c r="JP50" i="6" a="1"/>
  <c r="JP50" i="6" s="1"/>
  <c r="KF80" i="6" a="1"/>
  <c r="KF80" i="6" s="1"/>
  <c r="KG80" i="6" s="1"/>
  <c r="KB66" i="6" a="1"/>
  <c r="KB66" i="6" s="1"/>
  <c r="KC66" i="6" s="1"/>
  <c r="JP79" i="6" a="1"/>
  <c r="JP79" i="6" s="1"/>
  <c r="JQ79" i="6" s="1"/>
  <c r="JD93" i="6" a="1"/>
  <c r="JD93" i="6" s="1"/>
  <c r="JE93" i="6" s="1"/>
  <c r="JX58" i="6" a="1"/>
  <c r="JX58" i="6" s="1"/>
  <c r="JY58" i="6" s="1"/>
  <c r="LL36" i="6" a="1"/>
  <c r="LL36" i="6" s="1"/>
  <c r="GJ93" i="6" a="1"/>
  <c r="GJ93" i="6" s="1"/>
  <c r="GK93" i="6" s="1"/>
  <c r="JX43" i="6" a="1"/>
  <c r="JX43" i="6" s="1"/>
  <c r="KJ83" i="6" a="1"/>
  <c r="KJ83" i="6" s="1"/>
  <c r="KK83" i="6" s="1"/>
  <c r="KB37" i="6" a="1"/>
  <c r="KB37" i="6" s="1"/>
  <c r="JP87" i="6" a="1"/>
  <c r="JP87" i="6" s="1"/>
  <c r="JQ87" i="6" s="1"/>
  <c r="MB82" i="6" a="1"/>
  <c r="MB82" i="6" s="1"/>
  <c r="MC82" i="6" s="1"/>
  <c r="LL53" i="6" a="1"/>
  <c r="LL53" i="6" s="1"/>
  <c r="FH85" i="6" a="1"/>
  <c r="FH85" i="6" s="1"/>
  <c r="FI85" i="6" s="1"/>
  <c r="JP44" i="6" a="1"/>
  <c r="JP44" i="6" s="1"/>
  <c r="KJ78" i="6" a="1"/>
  <c r="KJ78" i="6" s="1"/>
  <c r="KK78" i="6" s="1"/>
  <c r="KJ45" i="6" a="1"/>
  <c r="KJ45" i="6" s="1"/>
  <c r="KK45" i="6" s="1"/>
  <c r="JX83" i="6" a="1"/>
  <c r="JX83" i="6" s="1"/>
  <c r="JY83" i="6" s="1"/>
  <c r="LX50" i="6" a="1"/>
  <c r="LX50" i="6" s="1"/>
  <c r="LP43" i="6" a="1"/>
  <c r="LP43" i="6" s="1"/>
  <c r="DP27" i="6" a="1"/>
  <c r="DP27" i="6" s="1"/>
  <c r="DQ27" i="6" s="1"/>
  <c r="JT57" i="6" a="1"/>
  <c r="JT57" i="6" s="1"/>
  <c r="JU57" i="6" s="1"/>
  <c r="KJ71" i="6" a="1"/>
  <c r="KJ71" i="6" s="1"/>
  <c r="KK71" i="6" s="1"/>
  <c r="JT37" i="6" a="1"/>
  <c r="JT37" i="6" s="1"/>
  <c r="KZ56" i="6" a="1"/>
  <c r="KZ56" i="6" s="1"/>
  <c r="LA56" i="6" s="1"/>
  <c r="KF39" i="6" a="1"/>
  <c r="KF39" i="6" s="1"/>
  <c r="MB79" i="6" a="1"/>
  <c r="MB79" i="6" s="1"/>
  <c r="MC79" i="6" s="1"/>
  <c r="DL85" i="6" a="1"/>
  <c r="DL85" i="6" s="1"/>
  <c r="DM85" i="6" s="1"/>
  <c r="JD24" i="6" a="1"/>
  <c r="JD24" i="6" s="1"/>
  <c r="JT62" i="6" a="1"/>
  <c r="JT62" i="6" s="1"/>
  <c r="JU62" i="6" s="1"/>
  <c r="KF61" i="6" a="1"/>
  <c r="KF61" i="6" s="1"/>
  <c r="KG61" i="6" s="1"/>
  <c r="LP32" i="6" a="1"/>
  <c r="LP32" i="6" s="1"/>
  <c r="KZ29" i="6" a="1"/>
  <c r="KZ29" i="6" s="1"/>
  <c r="MB89" i="6" a="1"/>
  <c r="MB89" i="6" s="1"/>
  <c r="MC89" i="6" s="1"/>
  <c r="HD85" i="6" a="1"/>
  <c r="HD85" i="6" s="1"/>
  <c r="HE85" i="6" s="1"/>
  <c r="KR79" i="6" a="1"/>
  <c r="KR79" i="6" s="1"/>
  <c r="KS79" i="6" s="1"/>
  <c r="KR41" i="6" a="1"/>
  <c r="KR41" i="6" s="1"/>
  <c r="KS41" i="6" s="1"/>
  <c r="KV75" i="6" a="1"/>
  <c r="KV75" i="6" s="1"/>
  <c r="KW75" i="6" s="1"/>
  <c r="LD62" i="6" a="1"/>
  <c r="LD62" i="6" s="1"/>
  <c r="LE62" i="6" s="1"/>
  <c r="JP10" i="6" a="1"/>
  <c r="JP10" i="6" s="1"/>
  <c r="JQ10" i="6" s="1"/>
  <c r="KN24" i="6" a="1"/>
  <c r="KN24" i="6" s="1"/>
  <c r="IV9" i="6" a="1"/>
  <c r="IV9" i="6" s="1"/>
  <c r="IW9" i="6" s="1"/>
  <c r="KJ32" i="6" a="1"/>
  <c r="KJ32" i="6" s="1"/>
  <c r="JP62" i="6" a="1"/>
  <c r="JP62" i="6" s="1"/>
  <c r="JQ62" i="6" s="1"/>
  <c r="KJ29" i="6" a="1"/>
  <c r="KJ29" i="6" s="1"/>
  <c r="ND29" i="6" a="1"/>
  <c r="ND29" i="6" s="1"/>
  <c r="LT75" i="6" a="1"/>
  <c r="LT75" i="6" s="1"/>
  <c r="LU75" i="6" s="1"/>
  <c r="JX64" i="6" a="1"/>
  <c r="JX64" i="6" s="1"/>
  <c r="JY64" i="6" s="1"/>
  <c r="CN84" i="6" a="1"/>
  <c r="CN84" i="6" s="1"/>
  <c r="CO84" i="6" s="1"/>
  <c r="LH28" i="6" a="1"/>
  <c r="LH28" i="6" s="1"/>
  <c r="JX70" i="6" a="1"/>
  <c r="JX70" i="6" s="1"/>
  <c r="JY70" i="6" s="1"/>
  <c r="JD44" i="6" a="1"/>
  <c r="JD44" i="6" s="1"/>
  <c r="KN51" i="6" a="1"/>
  <c r="KN51" i="6" s="1"/>
  <c r="MF36" i="6" a="1"/>
  <c r="MF36" i="6" s="1"/>
  <c r="JP66" i="6" a="1"/>
  <c r="JP66" i="6" s="1"/>
  <c r="JQ66" i="6" s="1"/>
  <c r="JX79" i="6" a="1"/>
  <c r="JX79" i="6" s="1"/>
  <c r="JY79" i="6" s="1"/>
  <c r="JT59" i="6" a="1"/>
  <c r="JT59" i="6" s="1"/>
  <c r="JU59" i="6" s="1"/>
  <c r="JP91" i="6" a="1"/>
  <c r="JP91" i="6" s="1"/>
  <c r="JQ91" i="6" s="1"/>
  <c r="JP90" i="6" a="1"/>
  <c r="JP90" i="6" s="1"/>
  <c r="JQ90" i="6" s="1"/>
  <c r="KZ13" i="6" a="1"/>
  <c r="KZ13" i="6" s="1"/>
  <c r="MV9" i="6" a="1"/>
  <c r="MV9" i="6" s="1"/>
  <c r="MW9" i="6" s="1"/>
  <c r="NT70" i="6" a="1"/>
  <c r="NT70" i="6" s="1"/>
  <c r="NU70" i="6" s="1"/>
  <c r="LL45" i="6" a="1"/>
  <c r="LL45" i="6" s="1"/>
  <c r="LM45" i="6" s="1"/>
  <c r="MJ57" i="6" a="1"/>
  <c r="MJ57" i="6" s="1"/>
  <c r="MK57" i="6" s="1"/>
  <c r="JD38" i="6" a="1"/>
  <c r="JD38" i="6" s="1"/>
  <c r="JD66" i="6" a="1"/>
  <c r="JD66" i="6" s="1"/>
  <c r="JE66" i="6" s="1"/>
  <c r="KN79" i="6" a="1"/>
  <c r="KN79" i="6" s="1"/>
  <c r="KO79" i="6" s="1"/>
  <c r="JP43" i="6" a="1"/>
  <c r="JP43" i="6" s="1"/>
  <c r="JX60" i="6" a="1"/>
  <c r="JX60" i="6" s="1"/>
  <c r="JY60" i="6" s="1"/>
  <c r="KF69" i="6" a="1"/>
  <c r="KF69" i="6" s="1"/>
  <c r="KG69" i="6" s="1"/>
  <c r="LL31" i="6" a="1"/>
  <c r="LL31" i="6" s="1"/>
  <c r="LM31" i="6" s="1"/>
  <c r="NP53" i="6" a="1"/>
  <c r="NP53" i="6" s="1"/>
  <c r="KR56" i="6" a="1"/>
  <c r="KR56" i="6" s="1"/>
  <c r="KS56" i="6" s="1"/>
  <c r="LP46" i="6" a="1"/>
  <c r="LP46" i="6" s="1"/>
  <c r="MB57" i="6" a="1"/>
  <c r="MB57" i="6" s="1"/>
  <c r="MC57" i="6" s="1"/>
  <c r="NT58" i="6" a="1"/>
  <c r="NT58" i="6" s="1"/>
  <c r="NU58" i="6" s="1"/>
  <c r="DX67" i="6" a="1"/>
  <c r="DX67" i="6" s="1"/>
  <c r="DY67" i="6" s="1"/>
  <c r="HX83" i="6" a="1"/>
  <c r="HX83" i="6" s="1"/>
  <c r="HY83" i="6" s="1"/>
  <c r="BH62" i="6" a="1"/>
  <c r="BH62" i="6" s="1"/>
  <c r="BI62" i="6" s="1"/>
  <c r="DP77" i="6" a="1"/>
  <c r="DP77" i="6" s="1"/>
  <c r="DQ77" i="6" s="1"/>
  <c r="IB72" i="6" a="1"/>
  <c r="IB72" i="6" s="1"/>
  <c r="IC72" i="6" s="1"/>
  <c r="X82" i="6" a="1"/>
  <c r="X82" i="6" s="1"/>
  <c r="Y82" i="6" s="1"/>
  <c r="DL79" i="6" a="1"/>
  <c r="DL79" i="6" s="1"/>
  <c r="DM79" i="6" s="1"/>
  <c r="GB76" i="6" a="1"/>
  <c r="GB76" i="6" s="1"/>
  <c r="GC76" i="6" s="1"/>
  <c r="IN58" i="6" a="1"/>
  <c r="IN58" i="6" s="1"/>
  <c r="IO58" i="6" s="1"/>
  <c r="DH80" i="6" a="1"/>
  <c r="DH80" i="6" s="1"/>
  <c r="DI80" i="6" s="1"/>
  <c r="FL59" i="6" a="1"/>
  <c r="FL59" i="6" s="1"/>
  <c r="FM59" i="6" s="1"/>
  <c r="BP73" i="6" a="1"/>
  <c r="BP73" i="6" s="1"/>
  <c r="BQ73" i="6" s="1"/>
  <c r="CZ88" i="6" a="1"/>
  <c r="CZ88" i="6" s="1"/>
  <c r="DA88" i="6" s="1"/>
  <c r="HT85" i="6" a="1"/>
  <c r="HT85" i="6" s="1"/>
  <c r="HU85" i="6" s="1"/>
  <c r="FX86" i="6" a="1"/>
  <c r="FX86" i="6" s="1"/>
  <c r="FY86" i="6" s="1"/>
  <c r="JD84" i="6" a="1"/>
  <c r="JD84" i="6" s="1"/>
  <c r="JE84" i="6" s="1"/>
  <c r="GV24" i="6" a="1"/>
  <c r="GV24" i="6" s="1"/>
  <c r="X92" i="6" a="1"/>
  <c r="X92" i="6" s="1"/>
  <c r="Y92" i="6" s="1"/>
  <c r="FP9" i="6" a="1"/>
  <c r="FP9" i="6" s="1"/>
  <c r="FQ9" i="6" s="1"/>
  <c r="NX76" i="6" a="1"/>
  <c r="NX76" i="6" s="1"/>
  <c r="NY76" i="6" s="1"/>
  <c r="JH48" i="6" a="1"/>
  <c r="JH48" i="6" s="1"/>
  <c r="AV84" i="6" a="1"/>
  <c r="AV84" i="6" s="1"/>
  <c r="AW84" i="6" s="1"/>
  <c r="L93" i="6" a="1"/>
  <c r="L93" i="6" s="1"/>
  <c r="BL10" i="6" a="1"/>
  <c r="BL10" i="6" s="1"/>
  <c r="BM10" i="6" s="1"/>
  <c r="AR88" i="6" a="1"/>
  <c r="AR88" i="6" s="1"/>
  <c r="AS88" i="6" s="1"/>
  <c r="JH46" i="6" a="1"/>
  <c r="JH46" i="6" s="1"/>
  <c r="GF24" i="6" a="1"/>
  <c r="GF24" i="6" s="1"/>
  <c r="DX86" i="6" a="1"/>
  <c r="DX86" i="6" s="1"/>
  <c r="DY86" i="6" s="1"/>
  <c r="H24" i="6" a="1"/>
  <c r="H24" i="6" s="1"/>
  <c r="DH92" i="6" a="1"/>
  <c r="DH92" i="6" s="1"/>
  <c r="DI92" i="6" s="1"/>
  <c r="KV78" i="6" a="1"/>
  <c r="KV78" i="6" s="1"/>
  <c r="KW78" i="6" s="1"/>
  <c r="BD28" i="6" a="1"/>
  <c r="BD28" i="6" s="1"/>
  <c r="EV91" i="6" a="1"/>
  <c r="EV91" i="6" s="1"/>
  <c r="EW91" i="6" s="1"/>
  <c r="IB84" i="6" a="1"/>
  <c r="IB84" i="6" s="1"/>
  <c r="IC84" i="6" s="1"/>
  <c r="BP24" i="6" a="1"/>
  <c r="BP24" i="6" s="1"/>
  <c r="AZ89" i="6" a="1"/>
  <c r="AZ89" i="6" s="1"/>
  <c r="BA89" i="6" s="1"/>
  <c r="CZ91" i="6" a="1"/>
  <c r="CZ91" i="6" s="1"/>
  <c r="DA91" i="6" s="1"/>
  <c r="AF91" i="6" a="1"/>
  <c r="AF91" i="6" s="1"/>
  <c r="AG91" i="6" s="1"/>
  <c r="CN88" i="6" a="1"/>
  <c r="CN88" i="6" s="1"/>
  <c r="CO88" i="6" s="1"/>
  <c r="GB92" i="6" a="1"/>
  <c r="GB92" i="6" s="1"/>
  <c r="GC92" i="6" s="1"/>
  <c r="MF62" i="6" a="1"/>
  <c r="MF62" i="6" s="1"/>
  <c r="MG62" i="6" s="1"/>
  <c r="T27" i="6" a="1"/>
  <c r="T27" i="6" s="1"/>
  <c r="U27" i="6" s="1"/>
  <c r="DL88" i="6" a="1"/>
  <c r="DL88" i="6" s="1"/>
  <c r="DM88" i="6" s="1"/>
  <c r="DX89" i="6" a="1"/>
  <c r="DX89" i="6" s="1"/>
  <c r="DY89" i="6" s="1"/>
  <c r="KN81" i="6" a="1"/>
  <c r="KN81" i="6" s="1"/>
  <c r="KO81" i="6" s="1"/>
  <c r="ER85" i="6" a="1"/>
  <c r="ER85" i="6" s="1"/>
  <c r="ES85" i="6" s="1"/>
  <c r="ER24" i="6" a="1"/>
  <c r="ER24" i="6" s="1"/>
  <c r="AV27" i="6" a="1"/>
  <c r="AV27" i="6" s="1"/>
  <c r="AW27" i="6" s="1"/>
  <c r="BT28" i="6" a="1"/>
  <c r="BT28" i="6" s="1"/>
  <c r="EV28" i="6" a="1"/>
  <c r="EV28" i="6" s="1"/>
  <c r="KN28" i="6" a="1"/>
  <c r="KN28" i="6" s="1"/>
  <c r="IF24" i="6" a="1"/>
  <c r="IF24" i="6" s="1"/>
  <c r="CV24" i="6" a="1"/>
  <c r="CV24" i="6" s="1"/>
  <c r="FX93" i="6" a="1"/>
  <c r="FX93" i="6" s="1"/>
  <c r="FY93" i="6" s="1"/>
  <c r="EJ90" i="6" a="1"/>
  <c r="EJ90" i="6" s="1"/>
  <c r="EK90" i="6" s="1"/>
  <c r="CN85" i="6" a="1"/>
  <c r="CN85" i="6" s="1"/>
  <c r="CO85" i="6" s="1"/>
  <c r="JX53" i="6" a="1"/>
  <c r="JX53" i="6" s="1"/>
  <c r="KJ39" i="6" a="1"/>
  <c r="KJ39" i="6" s="1"/>
  <c r="HL84" i="6" a="1"/>
  <c r="HL84" i="6" s="1"/>
  <c r="HM84" i="6" s="1"/>
  <c r="HP93" i="6" a="1"/>
  <c r="HP93" i="6" s="1"/>
  <c r="HQ93" i="6" s="1"/>
  <c r="IV91" i="6" a="1"/>
  <c r="IV91" i="6" s="1"/>
  <c r="IW91" i="6" s="1"/>
  <c r="IV93" i="6" a="1"/>
  <c r="IV93" i="6" s="1"/>
  <c r="IW93" i="6" s="1"/>
  <c r="CB91" i="6" a="1"/>
  <c r="CB91" i="6" s="1"/>
  <c r="CC91" i="6" s="1"/>
  <c r="BL87" i="6" a="1"/>
  <c r="BL87" i="6" s="1"/>
  <c r="BM87" i="6" s="1"/>
  <c r="IJ84" i="6" a="1"/>
  <c r="IJ84" i="6" s="1"/>
  <c r="IK84" i="6" s="1"/>
  <c r="KB65" i="6" a="1"/>
  <c r="KB65" i="6" s="1"/>
  <c r="KC65" i="6" s="1"/>
  <c r="KV27" i="6" a="1"/>
  <c r="KV27" i="6" s="1"/>
  <c r="KW27" i="6" s="1"/>
  <c r="EJ27" i="6" a="1"/>
  <c r="EJ27" i="6" s="1"/>
  <c r="EK27" i="6" s="1"/>
  <c r="JP47" i="6" a="1"/>
  <c r="JP47" i="6" s="1"/>
  <c r="KB75" i="6" a="1"/>
  <c r="KB75" i="6" s="1"/>
  <c r="KC75" i="6" s="1"/>
  <c r="JP65" i="6" a="1"/>
  <c r="JP65" i="6" s="1"/>
  <c r="JQ65" i="6" s="1"/>
  <c r="JH79" i="6" a="1"/>
  <c r="JH79" i="6" s="1"/>
  <c r="JI79" i="6" s="1"/>
  <c r="LL68" i="6" a="1"/>
  <c r="LL68" i="6" s="1"/>
  <c r="LM68" i="6" s="1"/>
  <c r="LH51" i="6" a="1"/>
  <c r="LH51" i="6" s="1"/>
  <c r="KV65" i="6" a="1"/>
  <c r="KV65" i="6" s="1"/>
  <c r="KW65" i="6" s="1"/>
  <c r="KB82" i="6" a="1"/>
  <c r="KB82" i="6" s="1"/>
  <c r="KC82" i="6" s="1"/>
  <c r="KN60" i="6" a="1"/>
  <c r="KN60" i="6" s="1"/>
  <c r="KO60" i="6" s="1"/>
  <c r="JX93" i="6" a="1"/>
  <c r="JX93" i="6" s="1"/>
  <c r="JY93" i="6" s="1"/>
  <c r="LP56" i="6" a="1"/>
  <c r="LP56" i="6" s="1"/>
  <c r="LQ56" i="6" s="1"/>
  <c r="LH47" i="6" a="1"/>
  <c r="LH47" i="6" s="1"/>
  <c r="FD90" i="6" a="1"/>
  <c r="FD90" i="6" s="1"/>
  <c r="FE90" i="6" s="1"/>
  <c r="KF87" i="6" a="1"/>
  <c r="KF87" i="6" s="1"/>
  <c r="KG87" i="6" s="1"/>
  <c r="JD29" i="6" a="1"/>
  <c r="JD29" i="6" s="1"/>
  <c r="LD47" i="6" a="1"/>
  <c r="LD47" i="6" s="1"/>
  <c r="KF77" i="6" a="1"/>
  <c r="KF77" i="6" s="1"/>
  <c r="KG77" i="6" s="1"/>
  <c r="JP61" i="6" a="1"/>
  <c r="JP61" i="6" s="1"/>
  <c r="JQ61" i="6" s="1"/>
  <c r="LT83" i="6" a="1"/>
  <c r="LT83" i="6" s="1"/>
  <c r="LU83" i="6" s="1"/>
  <c r="IZ9" i="6" a="1"/>
  <c r="IZ9" i="6" s="1"/>
  <c r="JA9" i="6" s="1"/>
  <c r="JH64" i="6" a="1"/>
  <c r="JH64" i="6" s="1"/>
  <c r="JI64" i="6" s="1"/>
  <c r="JL66" i="6" a="1"/>
  <c r="JL66" i="6" s="1"/>
  <c r="JM66" i="6" s="1"/>
  <c r="JX65" i="6" a="1"/>
  <c r="JX65" i="6" s="1"/>
  <c r="JY65" i="6" s="1"/>
  <c r="LH24" i="6" a="1"/>
  <c r="LH24" i="6" s="1"/>
  <c r="KR45" i="6" a="1"/>
  <c r="KR45" i="6" s="1"/>
  <c r="KS45" i="6" s="1"/>
  <c r="LP27" i="6" a="1"/>
  <c r="LP27" i="6" s="1"/>
  <c r="LQ27" i="6" s="1"/>
  <c r="CR86" i="6" a="1"/>
  <c r="CR86" i="6" s="1"/>
  <c r="CS86" i="6" s="1"/>
  <c r="JH24" i="6" a="1"/>
  <c r="JH24" i="6" s="1"/>
  <c r="KB30" i="6" a="1"/>
  <c r="KB30" i="6" s="1"/>
  <c r="MB86" i="6" a="1"/>
  <c r="MB86" i="6" s="1"/>
  <c r="MC86" i="6" s="1"/>
  <c r="LH84" i="6" a="1"/>
  <c r="LH84" i="6" s="1"/>
  <c r="LI84" i="6" s="1"/>
  <c r="KZ77" i="6" a="1"/>
  <c r="KZ77" i="6" s="1"/>
  <c r="LA77" i="6" s="1"/>
  <c r="KF38" i="6" a="1"/>
  <c r="KF38" i="6" s="1"/>
  <c r="EF90" i="6" a="1"/>
  <c r="EF90" i="6" s="1"/>
  <c r="EG90" i="6" s="1"/>
  <c r="JT28" i="6" a="1"/>
  <c r="JT28" i="6" s="1"/>
  <c r="JH66" i="6" a="1"/>
  <c r="JH66" i="6" s="1"/>
  <c r="JI66" i="6" s="1"/>
  <c r="JH63" i="6" a="1"/>
  <c r="JH63" i="6" s="1"/>
  <c r="JI63" i="6" s="1"/>
  <c r="LT64" i="6" a="1"/>
  <c r="LT64" i="6" s="1"/>
  <c r="LU64" i="6" s="1"/>
  <c r="LL79" i="6" a="1"/>
  <c r="LL79" i="6" s="1"/>
  <c r="LM79" i="6" s="1"/>
  <c r="KR62" i="6" a="1"/>
  <c r="KR62" i="6" s="1"/>
  <c r="KS62" i="6" s="1"/>
  <c r="EV87" i="6" a="1"/>
  <c r="EV87" i="6" s="1"/>
  <c r="EW87" i="6" s="1"/>
  <c r="JX28" i="6" a="1"/>
  <c r="JX28" i="6" s="1"/>
  <c r="KJ66" i="6" a="1"/>
  <c r="KJ66" i="6" s="1"/>
  <c r="KK66" i="6" s="1"/>
  <c r="JD30" i="6" a="1"/>
  <c r="JD30" i="6" s="1"/>
  <c r="LX76" i="6" a="1"/>
  <c r="LX76" i="6" s="1"/>
  <c r="LY76" i="6" s="1"/>
  <c r="LP69" i="6" a="1"/>
  <c r="LP69" i="6" s="1"/>
  <c r="LQ69" i="6" s="1"/>
  <c r="LP35" i="6" a="1"/>
  <c r="LP35" i="6" s="1"/>
  <c r="IF27" i="6" a="1"/>
  <c r="IF27" i="6" s="1"/>
  <c r="IG27" i="6" s="1"/>
  <c r="KF24" i="6" a="1"/>
  <c r="KF24" i="6" s="1"/>
  <c r="KR60" i="6" a="1"/>
  <c r="KR60" i="6" s="1"/>
  <c r="KS60" i="6" s="1"/>
  <c r="JP92" i="6" a="1"/>
  <c r="JP92" i="6" s="1"/>
  <c r="JQ92" i="6" s="1"/>
  <c r="MV71" i="6" a="1"/>
  <c r="MV71" i="6" s="1"/>
  <c r="MW71" i="6" s="1"/>
  <c r="LX51" i="6" a="1"/>
  <c r="LX51" i="6" s="1"/>
  <c r="KV48" i="6" a="1"/>
  <c r="KV48" i="6" s="1"/>
  <c r="LP72" i="6" a="1"/>
  <c r="LP72" i="6" s="1"/>
  <c r="LQ72" i="6" s="1"/>
  <c r="KR67" i="6" a="1"/>
  <c r="KR67" i="6" s="1"/>
  <c r="KS67" i="6" s="1"/>
  <c r="JP77" i="6" a="1"/>
  <c r="JP77" i="6" s="1"/>
  <c r="JQ77" i="6" s="1"/>
  <c r="KB76" i="6" a="1"/>
  <c r="KB76" i="6" s="1"/>
  <c r="KC76" i="6" s="1"/>
  <c r="JX39" i="6" a="1"/>
  <c r="JX39" i="6" s="1"/>
  <c r="JH72" i="6" a="1"/>
  <c r="JH72" i="6" s="1"/>
  <c r="JI72" i="6" s="1"/>
  <c r="LD32" i="6" a="1"/>
  <c r="LD32" i="6" s="1"/>
  <c r="MZ60" i="6" a="1"/>
  <c r="MZ60" i="6" s="1"/>
  <c r="NA60" i="6" s="1"/>
  <c r="KJ44" i="6" a="1"/>
  <c r="KJ44" i="6" s="1"/>
  <c r="KF42" i="6" a="1"/>
  <c r="KF42" i="6" s="1"/>
  <c r="KB28" i="6" a="1"/>
  <c r="KB28" i="6" s="1"/>
  <c r="JH38" i="6" a="1"/>
  <c r="JH38" i="6" s="1"/>
  <c r="JD73" i="6" a="1"/>
  <c r="JD73" i="6" s="1"/>
  <c r="JE73" i="6" s="1"/>
  <c r="KJ59" i="6" a="1"/>
  <c r="KJ59" i="6" s="1"/>
  <c r="KK59" i="6" s="1"/>
  <c r="JT24" i="6" a="1"/>
  <c r="JT24" i="6" s="1"/>
  <c r="KZ28" i="6" a="1"/>
  <c r="KZ28" i="6" s="1"/>
  <c r="KV44" i="6" a="1"/>
  <c r="KV44" i="6" s="1"/>
  <c r="LX90" i="6" a="1"/>
  <c r="LX90" i="6" s="1"/>
  <c r="LY90" i="6" s="1"/>
  <c r="MB29" i="6" a="1"/>
  <c r="MB29" i="6" s="1"/>
  <c r="JL43" i="6" a="1"/>
  <c r="JL43" i="6" s="1"/>
  <c r="FH69" i="6" a="1"/>
  <c r="FH69" i="6" s="1"/>
  <c r="FI69" i="6" s="1"/>
  <c r="HH82" i="6" a="1"/>
  <c r="HH82" i="6" s="1"/>
  <c r="HI82" i="6" s="1"/>
  <c r="ER62" i="6" a="1"/>
  <c r="ER62" i="6" s="1"/>
  <c r="ES62" i="6" s="1"/>
  <c r="IJ77" i="6" a="1"/>
  <c r="IJ77" i="6" s="1"/>
  <c r="IK77" i="6" s="1"/>
  <c r="IV72" i="6" a="1"/>
  <c r="IV72" i="6" s="1"/>
  <c r="IW72" i="6" s="1"/>
  <c r="BP82" i="6" a="1"/>
  <c r="BP82" i="6" s="1"/>
  <c r="BQ82" i="6" s="1"/>
  <c r="FH79" i="6" a="1"/>
  <c r="FH79" i="6" s="1"/>
  <c r="FI79" i="6" s="1"/>
  <c r="EZ76" i="6" a="1"/>
  <c r="EZ76" i="6" s="1"/>
  <c r="FA76" i="6" s="1"/>
  <c r="X73" i="6" a="1"/>
  <c r="X73" i="6" s="1"/>
  <c r="Y73" i="6" s="1"/>
  <c r="GR80" i="6" a="1"/>
  <c r="GR80" i="6" s="1"/>
  <c r="GS80" i="6" s="1"/>
  <c r="BL73" i="6" a="1"/>
  <c r="BL73" i="6" s="1"/>
  <c r="BM73" i="6" s="1"/>
  <c r="IN73" i="6" a="1"/>
  <c r="IN73" i="6" s="1"/>
  <c r="IO73" i="6" s="1"/>
  <c r="DP24" i="6" a="1"/>
  <c r="DP24" i="6" s="1"/>
  <c r="EF24" i="6" a="1"/>
  <c r="EF24" i="6" s="1"/>
  <c r="GV90" i="6" a="1"/>
  <c r="GV90" i="6" s="1"/>
  <c r="GW90" i="6" s="1"/>
  <c r="HP27" i="6" a="1"/>
  <c r="HP27" i="6" s="1"/>
  <c r="HQ27" i="6" s="1"/>
  <c r="FX87" i="6" a="1"/>
  <c r="FX87" i="6" s="1"/>
  <c r="FY87" i="6" s="1"/>
  <c r="KJ77" i="6" a="1"/>
  <c r="KJ77" i="6" s="1"/>
  <c r="KK77" i="6" s="1"/>
  <c r="IJ24" i="6" a="1"/>
  <c r="IJ24" i="6" s="1"/>
  <c r="IR93" i="6" a="1"/>
  <c r="IR93" i="6" s="1"/>
  <c r="IS93" i="6" s="1"/>
  <c r="DP10" i="6" a="1"/>
  <c r="DP10" i="6" s="1"/>
  <c r="DQ10" i="6" s="1"/>
  <c r="L92" i="6" a="1"/>
  <c r="L92" i="6" s="1"/>
  <c r="KR73" i="6" a="1"/>
  <c r="KR73" i="6" s="1"/>
  <c r="KS73" i="6" s="1"/>
  <c r="EB24" i="6" a="1"/>
  <c r="EB24" i="6" s="1"/>
  <c r="CN92" i="6" a="1"/>
  <c r="CN92" i="6" s="1"/>
  <c r="CO92" i="6" s="1"/>
  <c r="FL86" i="6" a="1"/>
  <c r="FL86" i="6" s="1"/>
  <c r="FM86" i="6" s="1"/>
  <c r="CR9" i="6" a="1"/>
  <c r="CR9" i="6" s="1"/>
  <c r="CS9" i="6" s="1"/>
  <c r="JD92" i="6" a="1"/>
  <c r="JD92" i="6" s="1"/>
  <c r="JE92" i="6" s="1"/>
  <c r="HX88" i="6" a="1"/>
  <c r="HX88" i="6" s="1"/>
  <c r="HY88" i="6" s="1"/>
  <c r="BX93" i="6" a="1"/>
  <c r="BX93" i="6" s="1"/>
  <c r="BY93" i="6" s="1"/>
  <c r="HD10" i="6" a="1"/>
  <c r="HD10" i="6" s="1"/>
  <c r="HE10" i="6" s="1"/>
  <c r="LL41" i="6" a="1"/>
  <c r="LL41" i="6" s="1"/>
  <c r="LM41" i="6" s="1"/>
  <c r="GR85" i="6" a="1"/>
  <c r="GR85" i="6" s="1"/>
  <c r="GS85" i="6" s="1"/>
  <c r="GF93" i="6" a="1"/>
  <c r="GF93" i="6" s="1"/>
  <c r="GG93" i="6" s="1"/>
  <c r="DH88" i="6" a="1"/>
  <c r="DH88" i="6" s="1"/>
  <c r="DI88" i="6" s="1"/>
  <c r="HP84" i="6" a="1"/>
  <c r="HP84" i="6" s="1"/>
  <c r="HQ84" i="6" s="1"/>
  <c r="AR93" i="6" a="1"/>
  <c r="AR93" i="6" s="1"/>
  <c r="AS93" i="6" s="1"/>
  <c r="DH90" i="6" a="1"/>
  <c r="DH90" i="6" s="1"/>
  <c r="DI90" i="6" s="1"/>
  <c r="T28" i="6" a="1"/>
  <c r="T28" i="6" s="1"/>
  <c r="JX66" i="6" a="1"/>
  <c r="JX66" i="6" s="1"/>
  <c r="JY66" i="6" s="1"/>
  <c r="IZ91" i="6" a="1"/>
  <c r="IZ91" i="6" s="1"/>
  <c r="JA91" i="6" s="1"/>
  <c r="JD11" i="6" a="1"/>
  <c r="JD11" i="6" s="1"/>
  <c r="HD90" i="6" a="1"/>
  <c r="HD90" i="6" s="1"/>
  <c r="HE90" i="6" s="1"/>
  <c r="HL88" i="6" a="1"/>
  <c r="HL88" i="6" s="1"/>
  <c r="HM88" i="6" s="1"/>
  <c r="JD56" i="6" a="1"/>
  <c r="JD56" i="6" s="1"/>
  <c r="JE56" i="6" s="1"/>
  <c r="CV86" i="6" a="1"/>
  <c r="CV86" i="6" s="1"/>
  <c r="CW86" i="6" s="1"/>
  <c r="CB28" i="6" a="1"/>
  <c r="CB28" i="6" s="1"/>
  <c r="BL89" i="6" a="1"/>
  <c r="BL89" i="6" s="1"/>
  <c r="BM89" i="6" s="1"/>
  <c r="HH89" i="6" a="1"/>
  <c r="HH89" i="6" s="1"/>
  <c r="HI89" i="6" s="1"/>
  <c r="KN69" i="6" a="1"/>
  <c r="KN69" i="6" s="1"/>
  <c r="KO69" i="6" s="1"/>
  <c r="GV84" i="6" a="1"/>
  <c r="GV84" i="6" s="1"/>
  <c r="GW84" i="6" s="1"/>
  <c r="GV93" i="6" a="1"/>
  <c r="GV93" i="6" s="1"/>
  <c r="GW93" i="6" s="1"/>
  <c r="FP91" i="6" a="1"/>
  <c r="FP91" i="6" s="1"/>
  <c r="FQ91" i="6" s="1"/>
  <c r="CN28" i="6" a="1"/>
  <c r="CN28" i="6" s="1"/>
  <c r="CJ27" i="6" a="1"/>
  <c r="CJ27" i="6" s="1"/>
  <c r="CK27" i="6" s="1"/>
  <c r="JD47" i="6" a="1"/>
  <c r="JD47" i="6" s="1"/>
  <c r="JT85" i="6" a="1"/>
  <c r="JT85" i="6" s="1"/>
  <c r="JU85" i="6" s="1"/>
  <c r="MR74" i="6" a="1"/>
  <c r="MR74" i="6" s="1"/>
  <c r="MS74" i="6" s="1"/>
  <c r="FP85" i="6" a="1"/>
  <c r="FP85" i="6" s="1"/>
  <c r="FQ85" i="6" s="1"/>
  <c r="CF93" i="6" a="1"/>
  <c r="CF93" i="6" s="1"/>
  <c r="CG93" i="6" s="1"/>
  <c r="GF85" i="6" a="1"/>
  <c r="GF85" i="6" s="1"/>
  <c r="GG85" i="6" s="1"/>
  <c r="CJ91" i="6" a="1"/>
  <c r="CJ91" i="6" s="1"/>
  <c r="CK91" i="6" s="1"/>
  <c r="CZ24" i="6" a="1"/>
  <c r="CZ24" i="6" s="1"/>
  <c r="GR90" i="6" a="1"/>
  <c r="GR90" i="6" s="1"/>
  <c r="GS90" i="6" s="1"/>
  <c r="EV85" i="6" a="1"/>
  <c r="EV85" i="6" s="1"/>
  <c r="EW85" i="6" s="1"/>
  <c r="JD72" i="6" a="1"/>
  <c r="JD72" i="6" s="1"/>
  <c r="JE72" i="6" s="1"/>
  <c r="JL88" i="6" a="1"/>
  <c r="JL88" i="6" s="1"/>
  <c r="JM88" i="6" s="1"/>
  <c r="JD60" i="6" a="1"/>
  <c r="JD60" i="6" s="1"/>
  <c r="JE60" i="6" s="1"/>
  <c r="JT74" i="6" a="1"/>
  <c r="JT74" i="6" s="1"/>
  <c r="JU74" i="6" s="1"/>
  <c r="JT29" i="6" a="1"/>
  <c r="JT29" i="6" s="1"/>
  <c r="JL31" i="6" a="1"/>
  <c r="JL31" i="6" s="1"/>
  <c r="JM31" i="6" s="1"/>
  <c r="LT74" i="6" a="1"/>
  <c r="LT74" i="6" s="1"/>
  <c r="LU74" i="6" s="1"/>
  <c r="LD83" i="6" a="1"/>
  <c r="LD83" i="6" s="1"/>
  <c r="LE83" i="6" s="1"/>
  <c r="IN84" i="6" a="1"/>
  <c r="IN84" i="6" s="1"/>
  <c r="IO84" i="6" s="1"/>
  <c r="KJ76" i="6" a="1"/>
  <c r="KJ76" i="6" s="1"/>
  <c r="KK76" i="6" s="1"/>
  <c r="KN70" i="6" a="1"/>
  <c r="KN70" i="6" s="1"/>
  <c r="KO70" i="6" s="1"/>
  <c r="LL56" i="6" a="1"/>
  <c r="LL56" i="6" s="1"/>
  <c r="LM56" i="6" s="1"/>
  <c r="JX49" i="6" a="1"/>
  <c r="JX49" i="6" s="1"/>
  <c r="LH52" i="6" a="1"/>
  <c r="LH52" i="6" s="1"/>
  <c r="LL63" i="6" a="1"/>
  <c r="LL63" i="6" s="1"/>
  <c r="LM63" i="6" s="1"/>
  <c r="CZ9" i="6" a="1"/>
  <c r="CZ9" i="6" s="1"/>
  <c r="DA9" i="6" s="1"/>
  <c r="JL61" i="6" a="1"/>
  <c r="JL61" i="6" s="1"/>
  <c r="JM61" i="6" s="1"/>
  <c r="JP89" i="6" a="1"/>
  <c r="JP89" i="6" s="1"/>
  <c r="JQ89" i="6" s="1"/>
  <c r="LT50" i="6" a="1"/>
  <c r="LT50" i="6" s="1"/>
  <c r="KB89" i="6" a="1"/>
  <c r="KB89" i="6" s="1"/>
  <c r="KC89" i="6" s="1"/>
  <c r="MJ40" i="6" a="1"/>
  <c r="MJ40" i="6" s="1"/>
  <c r="MK40" i="6" s="1"/>
  <c r="LH43" i="6" a="1"/>
  <c r="LH43" i="6" s="1"/>
  <c r="IZ89" i="6" a="1"/>
  <c r="IZ89" i="6" s="1"/>
  <c r="JA89" i="6" s="1"/>
  <c r="KB68" i="6" a="1"/>
  <c r="KB68" i="6" s="1"/>
  <c r="KC68" i="6" s="1"/>
  <c r="JT34" i="6" a="1"/>
  <c r="JT34" i="6" s="1"/>
  <c r="KF83" i="6" a="1"/>
  <c r="KF83" i="6" s="1"/>
  <c r="KG83" i="6" s="1"/>
  <c r="KV10" i="6" a="1"/>
  <c r="KV10" i="6" s="1"/>
  <c r="KW10" i="6" s="1"/>
  <c r="KR93" i="6" a="1"/>
  <c r="KR93" i="6" s="1"/>
  <c r="KS93" i="6" s="1"/>
  <c r="JT64" i="6" a="1"/>
  <c r="JT64" i="6" s="1"/>
  <c r="JU64" i="6" s="1"/>
  <c r="KJ64" i="6" a="1"/>
  <c r="KJ64" i="6" s="1"/>
  <c r="KK64" i="6" s="1"/>
  <c r="JT44" i="6" a="1"/>
  <c r="JT44" i="6" s="1"/>
  <c r="LL86" i="6" a="1"/>
  <c r="LL86" i="6" s="1"/>
  <c r="LM86" i="6" s="1"/>
  <c r="LD67" i="6" a="1"/>
  <c r="LD67" i="6" s="1"/>
  <c r="LE67" i="6" s="1"/>
  <c r="LX91" i="6" a="1"/>
  <c r="LX91" i="6" s="1"/>
  <c r="LY91" i="6" s="1"/>
  <c r="AN87" i="6" a="1"/>
  <c r="AN87" i="6" s="1"/>
  <c r="AO87" i="6" s="1"/>
  <c r="JP32" i="6" a="1"/>
  <c r="JP32" i="6" s="1"/>
  <c r="KB70" i="6" a="1"/>
  <c r="KB70" i="6" s="1"/>
  <c r="KC70" i="6" s="1"/>
  <c r="KN56" i="6" a="1"/>
  <c r="KN56" i="6" s="1"/>
  <c r="KO56" i="6" s="1"/>
  <c r="LX28" i="6" a="1"/>
  <c r="LX28" i="6" s="1"/>
  <c r="LH73" i="6" a="1"/>
  <c r="LH73" i="6" s="1"/>
  <c r="LI73" i="6" s="1"/>
  <c r="NH83" i="6" a="1"/>
  <c r="NH83" i="6" s="1"/>
  <c r="NI83" i="6" s="1"/>
  <c r="NX74" i="6" a="1"/>
  <c r="NX74" i="6" s="1"/>
  <c r="NY74" i="6" s="1"/>
  <c r="JD53" i="6" a="1"/>
  <c r="JD53" i="6" s="1"/>
  <c r="KN32" i="6" a="1"/>
  <c r="KN32" i="6" s="1"/>
  <c r="KR85" i="6" a="1"/>
  <c r="KR85" i="6" s="1"/>
  <c r="KS85" i="6" s="1"/>
  <c r="MB90" i="6" a="1"/>
  <c r="MB90" i="6" s="1"/>
  <c r="MC90" i="6" s="1"/>
  <c r="LP17" i="6" a="1"/>
  <c r="LP17" i="6" s="1"/>
  <c r="KN90" i="6" a="1"/>
  <c r="KN90" i="6" s="1"/>
  <c r="KO90" i="6" s="1"/>
  <c r="NX75" i="6" a="1"/>
  <c r="NX75" i="6" s="1"/>
  <c r="NY75" i="6" s="1"/>
  <c r="JL63" i="6" a="1"/>
  <c r="JL63" i="6" s="1"/>
  <c r="JM63" i="6" s="1"/>
  <c r="JT80" i="6" a="1"/>
  <c r="JT80" i="6" s="1"/>
  <c r="JU80" i="6" s="1"/>
  <c r="KN44" i="6" a="1"/>
  <c r="KN44" i="6" s="1"/>
  <c r="KJ34" i="6" a="1"/>
  <c r="KJ34" i="6" s="1"/>
  <c r="KJ61" i="6" a="1"/>
  <c r="KJ61" i="6" s="1"/>
  <c r="KK61" i="6" s="1"/>
  <c r="JD61" i="6" a="1"/>
  <c r="JD61" i="6" s="1"/>
  <c r="JE61" i="6" s="1"/>
  <c r="JT41" i="6" a="1"/>
  <c r="JT41" i="6" s="1"/>
  <c r="JU41" i="6" s="1"/>
  <c r="KF28" i="6" a="1"/>
  <c r="KF28" i="6" s="1"/>
  <c r="KZ81" i="6" a="1"/>
  <c r="KZ81" i="6" s="1"/>
  <c r="LA81" i="6" s="1"/>
  <c r="LP85" i="6" a="1"/>
  <c r="LP85" i="6" s="1"/>
  <c r="LQ85" i="6" s="1"/>
  <c r="KR30" i="6" a="1"/>
  <c r="KR30" i="6" s="1"/>
  <c r="JX68" i="6" a="1"/>
  <c r="JX68" i="6" s="1"/>
  <c r="JY68" i="6" s="1"/>
  <c r="BL84" i="6" a="1"/>
  <c r="BL84" i="6" s="1"/>
  <c r="BM84" i="6" s="1"/>
  <c r="JD71" i="6" a="1"/>
  <c r="JD71" i="6" s="1"/>
  <c r="JE71" i="6" s="1"/>
  <c r="JD9" i="6" a="1"/>
  <c r="JD9" i="6" s="1"/>
  <c r="JE9" i="6" s="1"/>
  <c r="LP36" i="6" a="1"/>
  <c r="LP36" i="6" s="1"/>
  <c r="JP59" i="6" a="1"/>
  <c r="JP59" i="6" s="1"/>
  <c r="JQ59" i="6" s="1"/>
  <c r="KJ53" i="6" a="1"/>
  <c r="KJ53" i="6" s="1"/>
  <c r="KJ52" i="6" a="1"/>
  <c r="KJ52" i="6" s="1"/>
  <c r="KF60" i="6" a="1"/>
  <c r="KF60" i="6" s="1"/>
  <c r="KG60" i="6" s="1"/>
  <c r="KR92" i="6" a="1"/>
  <c r="KR92" i="6" s="1"/>
  <c r="KS92" i="6" s="1"/>
  <c r="JT77" i="6" a="1"/>
  <c r="JT77" i="6" s="1"/>
  <c r="JU77" i="6" s="1"/>
  <c r="KN41" i="6" a="1"/>
  <c r="KN41" i="6" s="1"/>
  <c r="KO41" i="6" s="1"/>
  <c r="LD86" i="6" a="1"/>
  <c r="LD86" i="6" s="1"/>
  <c r="LE86" i="6" s="1"/>
  <c r="GB71" i="6" a="1"/>
  <c r="GB71" i="6" s="1"/>
  <c r="GC71" i="6" s="1"/>
  <c r="EF79" i="6" a="1"/>
  <c r="EF79" i="6" s="1"/>
  <c r="EG79" i="6" s="1"/>
  <c r="DP62" i="6" a="1"/>
  <c r="DP62" i="6" s="1"/>
  <c r="DQ62" i="6" s="1"/>
  <c r="IF77" i="6" a="1"/>
  <c r="IF77" i="6" s="1"/>
  <c r="IG77" i="6" s="1"/>
  <c r="CF83" i="6" a="1"/>
  <c r="CF83" i="6" s="1"/>
  <c r="CG83" i="6" s="1"/>
  <c r="EB82" i="6" a="1"/>
  <c r="EB82" i="6" s="1"/>
  <c r="EC82" i="6" s="1"/>
  <c r="HX79" i="6" a="1"/>
  <c r="HX79" i="6" s="1"/>
  <c r="HY79" i="6" s="1"/>
  <c r="IB76" i="6" a="1"/>
  <c r="IB76" i="6" s="1"/>
  <c r="IC76" i="6" s="1"/>
  <c r="P73" i="6" a="1"/>
  <c r="P73" i="6" s="1"/>
  <c r="HX80" i="6" a="1"/>
  <c r="HX80" i="6" s="1"/>
  <c r="HY80" i="6" s="1"/>
  <c r="GV73" i="6" a="1"/>
  <c r="GV73" i="6" s="1"/>
  <c r="GW73" i="6" s="1"/>
  <c r="GJ57" i="6" a="1"/>
  <c r="GJ57" i="6" s="1"/>
  <c r="GK57" i="6" s="1"/>
  <c r="HX93" i="6" a="1"/>
  <c r="HX93" i="6" s="1"/>
  <c r="HY93" i="6" s="1"/>
  <c r="FH93" i="6" a="1"/>
  <c r="FH93" i="6" s="1"/>
  <c r="FI93" i="6" s="1"/>
  <c r="AN86" i="6" a="1"/>
  <c r="AN86" i="6" s="1"/>
  <c r="AO86" i="6" s="1"/>
  <c r="GR9" i="6" a="1"/>
  <c r="GR9" i="6" s="1"/>
  <c r="GS9" i="6" s="1"/>
  <c r="MB36" i="6" a="1"/>
  <c r="MB36" i="6" s="1"/>
  <c r="AN84" i="6" a="1"/>
  <c r="AN84" i="6" s="1"/>
  <c r="AO84" i="6" s="1"/>
  <c r="DT24" i="6" a="1"/>
  <c r="DT24" i="6" s="1"/>
  <c r="EF86" i="6" a="1"/>
  <c r="EF86" i="6" s="1"/>
  <c r="EG86" i="6" s="1"/>
  <c r="L10" i="6" a="1"/>
  <c r="L10" i="6" s="1"/>
  <c r="M10" i="6" s="1"/>
  <c r="JH60" i="6" a="1"/>
  <c r="JH60" i="6" s="1"/>
  <c r="JI60" i="6" s="1"/>
  <c r="GV10" i="6" a="1"/>
  <c r="GV10" i="6" s="1"/>
  <c r="GW10" i="6" s="1"/>
  <c r="IJ93" i="6" a="1"/>
  <c r="IJ93" i="6" s="1"/>
  <c r="IK93" i="6" s="1"/>
  <c r="BD91" i="6" a="1"/>
  <c r="BD91" i="6" s="1"/>
  <c r="BE91" i="6" s="1"/>
  <c r="EF10" i="6" a="1"/>
  <c r="EF10" i="6" s="1"/>
  <c r="EG10" i="6" s="1"/>
  <c r="EZ87" i="6" a="1"/>
  <c r="EZ87" i="6" s="1"/>
  <c r="FA87" i="6" s="1"/>
  <c r="NX25" i="6" a="1"/>
  <c r="NX25" i="6" s="1"/>
  <c r="JL34" i="6" a="1"/>
  <c r="JL34" i="6" s="1"/>
  <c r="T24" i="6" a="1"/>
  <c r="T24" i="6" s="1"/>
  <c r="AZ92" i="6" a="1"/>
  <c r="AZ92" i="6" s="1"/>
  <c r="BA92" i="6" s="1"/>
  <c r="H89" i="6" a="1"/>
  <c r="H89" i="6" s="1"/>
  <c r="JH62" i="6" a="1"/>
  <c r="JH62" i="6" s="1"/>
  <c r="JI62" i="6" s="1"/>
  <c r="BH91" i="6" a="1"/>
  <c r="BH91" i="6" s="1"/>
  <c r="BI91" i="6" s="1"/>
  <c r="AZ91" i="6" a="1"/>
  <c r="AZ91" i="6" s="1"/>
  <c r="BA91" i="6" s="1"/>
  <c r="EN86" i="6" a="1"/>
  <c r="EN86" i="6" s="1"/>
  <c r="EO86" i="6" s="1"/>
  <c r="CV92" i="6" a="1"/>
  <c r="CV92" i="6" s="1"/>
  <c r="CW92" i="6" s="1"/>
  <c r="NX26" i="6" a="1"/>
  <c r="NX26" i="6" s="1"/>
  <c r="NY26" i="6" s="1"/>
  <c r="AJ84" i="6" a="1"/>
  <c r="AJ84" i="6" s="1"/>
  <c r="AK84" i="6" s="1"/>
  <c r="HT84" i="6" a="1"/>
  <c r="HT84" i="6" s="1"/>
  <c r="HU84" i="6" s="1"/>
  <c r="EZ24" i="6" a="1"/>
  <c r="EZ24" i="6" s="1"/>
  <c r="CJ89" i="6" a="1"/>
  <c r="CJ89" i="6" s="1"/>
  <c r="CK89" i="6" s="1"/>
  <c r="KF10" i="6" a="1"/>
  <c r="KF10" i="6" s="1"/>
  <c r="KG10" i="6" s="1"/>
  <c r="AN91" i="6" a="1"/>
  <c r="AN91" i="6" s="1"/>
  <c r="AO91" i="6" s="1"/>
  <c r="AN93" i="6" a="1"/>
  <c r="AN93" i="6" s="1"/>
  <c r="AO93" i="6" s="1"/>
  <c r="GR92" i="6" a="1"/>
  <c r="GR92" i="6" s="1"/>
  <c r="GS92" i="6" s="1"/>
  <c r="FL24" i="6" a="1"/>
  <c r="FL24" i="6" s="1"/>
  <c r="T90" i="6" a="1"/>
  <c r="T90" i="6" s="1"/>
  <c r="U90" i="6" s="1"/>
  <c r="LX70" i="6" a="1"/>
  <c r="LX70" i="6" s="1"/>
  <c r="LY70" i="6" s="1"/>
  <c r="AJ91" i="6" a="1"/>
  <c r="AJ91" i="6" s="1"/>
  <c r="AK91" i="6" s="1"/>
  <c r="FH84" i="6" a="1"/>
  <c r="FH84" i="6" s="1"/>
  <c r="FI84" i="6" s="1"/>
  <c r="BH24" i="6" a="1"/>
  <c r="BH24" i="6" s="1"/>
  <c r="EZ89" i="6" a="1"/>
  <c r="EZ89" i="6" s="1"/>
  <c r="FA89" i="6" s="1"/>
  <c r="HD88" i="6" a="1"/>
  <c r="HD88" i="6" s="1"/>
  <c r="HE88" i="6" s="1"/>
  <c r="DP90" i="6" a="1"/>
  <c r="DP90" i="6" s="1"/>
  <c r="DQ90" i="6" s="1"/>
  <c r="JD91" i="6" a="1"/>
  <c r="JD91" i="6" s="1"/>
  <c r="JE91" i="6" s="1"/>
  <c r="CR85" i="6" a="1"/>
  <c r="CR85" i="6" s="1"/>
  <c r="CS85" i="6" s="1"/>
  <c r="AB93" i="6" a="1"/>
  <c r="AB93" i="6" s="1"/>
  <c r="AC93" i="6" s="1"/>
  <c r="HD89" i="6" a="1"/>
  <c r="HD89" i="6" s="1"/>
  <c r="HE89" i="6" s="1"/>
  <c r="GF28" i="6" a="1"/>
  <c r="GF28" i="6" s="1"/>
  <c r="JH35" i="6" a="1"/>
  <c r="JH35" i="6" s="1"/>
  <c r="KB79" i="6" a="1"/>
  <c r="KB79" i="6" s="1"/>
  <c r="KC79" i="6" s="1"/>
  <c r="LT78" i="6" a="1"/>
  <c r="LT78" i="6" s="1"/>
  <c r="LU78" i="6" s="1"/>
  <c r="IN27" i="6" a="1"/>
  <c r="IN27" i="6" s="1"/>
  <c r="IO27" i="6" s="1"/>
  <c r="FP24" i="6" a="1"/>
  <c r="FP24" i="6" s="1"/>
  <c r="HH27" i="6" a="1"/>
  <c r="HH27" i="6" s="1"/>
  <c r="HI27" i="6" s="1"/>
  <c r="GZ91" i="6" a="1"/>
  <c r="GZ91" i="6" s="1"/>
  <c r="HA91" i="6" s="1"/>
  <c r="FP93" i="6" a="1"/>
  <c r="FP93" i="6" s="1"/>
  <c r="FQ93" i="6" s="1"/>
  <c r="HD28" i="6" a="1"/>
  <c r="HD28" i="6" s="1"/>
  <c r="GZ27" i="6" a="1"/>
  <c r="GZ27" i="6" s="1"/>
  <c r="HA27" i="6" s="1"/>
  <c r="JP83" i="6" a="1"/>
  <c r="JP83" i="6" s="1"/>
  <c r="JQ83" i="6" s="1"/>
  <c r="KJ65" i="6" a="1"/>
  <c r="KJ65" i="6" s="1"/>
  <c r="KK65" i="6" s="1"/>
  <c r="JD78" i="6" a="1"/>
  <c r="JD78" i="6" s="1"/>
  <c r="JE78" i="6" s="1"/>
  <c r="CN93" i="6" a="1"/>
  <c r="CN93" i="6" s="1"/>
  <c r="CO93" i="6" s="1"/>
  <c r="KB80" i="6" a="1"/>
  <c r="KB80" i="6" s="1"/>
  <c r="KC80" i="6" s="1"/>
  <c r="KJ38" i="6" a="1"/>
  <c r="KJ38" i="6" s="1"/>
  <c r="KB35" i="6" a="1"/>
  <c r="KB35" i="6" s="1"/>
  <c r="JP57" i="6" a="1"/>
  <c r="JP57" i="6" s="1"/>
  <c r="JQ57" i="6" s="1"/>
  <c r="LH60" i="6" a="1"/>
  <c r="LH60" i="6" s="1"/>
  <c r="LI60" i="6" s="1"/>
  <c r="KZ51" i="6" a="1"/>
  <c r="KZ51" i="6" s="1"/>
  <c r="IR9" i="6" a="1"/>
  <c r="IR9" i="6" s="1"/>
  <c r="IS9" i="6" s="1"/>
  <c r="LX32" i="6" a="1"/>
  <c r="LX32" i="6" s="1"/>
  <c r="JD51" i="6" a="1"/>
  <c r="JD51" i="6" s="1"/>
  <c r="LD82" i="6" a="1"/>
  <c r="LD82" i="6" s="1"/>
  <c r="LE82" i="6" s="1"/>
  <c r="LX93" i="6" a="1"/>
  <c r="LX93" i="6" s="1"/>
  <c r="LY93" i="6" s="1"/>
  <c r="LX92" i="6" a="1"/>
  <c r="LX92" i="6" s="1"/>
  <c r="LY92" i="6" s="1"/>
  <c r="KZ47" i="6" a="1"/>
  <c r="KZ47" i="6" s="1"/>
  <c r="IB28" i="6" a="1"/>
  <c r="IB28" i="6" s="1"/>
  <c r="KF29" i="6" a="1"/>
  <c r="KF29" i="6" s="1"/>
  <c r="KB63" i="6" a="1"/>
  <c r="KB63" i="6" s="1"/>
  <c r="KC63" i="6" s="1"/>
  <c r="JD10" i="6" a="1"/>
  <c r="JD10" i="6" s="1"/>
  <c r="JE10" i="6" s="1"/>
  <c r="NP67" i="6" a="1"/>
  <c r="NP67" i="6" s="1"/>
  <c r="NQ67" i="6" s="1"/>
  <c r="NH70" i="6" a="1"/>
  <c r="NH70" i="6" s="1"/>
  <c r="NI70" i="6" s="1"/>
  <c r="LH27" i="6" a="1"/>
  <c r="LH27" i="6" s="1"/>
  <c r="LI27" i="6" s="1"/>
  <c r="HT28" i="6" a="1"/>
  <c r="HT28" i="6" s="1"/>
  <c r="KJ74" i="6" a="1"/>
  <c r="KJ74" i="6" s="1"/>
  <c r="KK74" i="6" s="1"/>
  <c r="JL36" i="6" a="1"/>
  <c r="JL36" i="6" s="1"/>
  <c r="KF43" i="6" a="1"/>
  <c r="KF43" i="6" s="1"/>
  <c r="LD90" i="6" a="1"/>
  <c r="LD90" i="6" s="1"/>
  <c r="LE90" i="6" s="1"/>
  <c r="MV33" i="6" a="1"/>
  <c r="MV33" i="6" s="1"/>
  <c r="LL29" i="6" a="1"/>
  <c r="LL29" i="6" s="1"/>
  <c r="KF67" i="6" a="1"/>
  <c r="KF67" i="6" s="1"/>
  <c r="KG67" i="6" s="1"/>
  <c r="KF75" i="6" a="1"/>
  <c r="KF75" i="6" s="1"/>
  <c r="KG75" i="6" s="1"/>
  <c r="KJ84" i="6" a="1"/>
  <c r="KJ84" i="6" s="1"/>
  <c r="KK84" i="6" s="1"/>
  <c r="KB9" i="6" a="1"/>
  <c r="KB9" i="6" s="1"/>
  <c r="KC9" i="6" s="1"/>
  <c r="LD73" i="6" a="1"/>
  <c r="LD73" i="6" s="1"/>
  <c r="LE73" i="6" s="1"/>
  <c r="LH77" i="6" a="1"/>
  <c r="LH77" i="6" s="1"/>
  <c r="LI77" i="6" s="1"/>
  <c r="LP31" i="6" a="1"/>
  <c r="LP31" i="6" s="1"/>
  <c r="LQ31" i="6" s="1"/>
  <c r="NX89" i="6" a="1"/>
  <c r="NX89" i="6" s="1"/>
  <c r="NY89" i="6" s="1"/>
  <c r="KJ79" i="6" a="1"/>
  <c r="KJ79" i="6" s="1"/>
  <c r="KK79" i="6" s="1"/>
  <c r="KN91" i="6" a="1"/>
  <c r="KN91" i="6" s="1"/>
  <c r="KO91" i="6" s="1"/>
  <c r="LP80" i="6" a="1"/>
  <c r="LP80" i="6" s="1"/>
  <c r="LQ80" i="6" s="1"/>
  <c r="LL87" i="6" a="1"/>
  <c r="LL87" i="6" s="1"/>
  <c r="LM87" i="6" s="1"/>
  <c r="MB93" i="6" a="1"/>
  <c r="MB93" i="6" s="1"/>
  <c r="MC93" i="6" s="1"/>
  <c r="KZ82" i="6" a="1"/>
  <c r="KZ82" i="6" s="1"/>
  <c r="LA82" i="6" s="1"/>
  <c r="JT43" i="6" a="1"/>
  <c r="JT43" i="6" s="1"/>
  <c r="KZ87" i="6" a="1"/>
  <c r="KZ87" i="6" s="1"/>
  <c r="LA87" i="6" s="1"/>
  <c r="JL84" i="6" a="1"/>
  <c r="JL84" i="6" s="1"/>
  <c r="JM84" i="6" s="1"/>
  <c r="KB72" i="6" a="1"/>
  <c r="KB72" i="6" s="1"/>
  <c r="KC72" i="6" s="1"/>
  <c r="KF88" i="6" a="1"/>
  <c r="KF88" i="6" s="1"/>
  <c r="KG88" i="6" s="1"/>
  <c r="MZ63" i="6" a="1"/>
  <c r="MZ63" i="6" s="1"/>
  <c r="NA63" i="6" s="1"/>
  <c r="JP72" i="6" a="1"/>
  <c r="JP72" i="6" s="1"/>
  <c r="JQ72" i="6" s="1"/>
  <c r="KB27" i="6" a="1"/>
  <c r="KB27" i="6" s="1"/>
  <c r="KC27" i="6" s="1"/>
  <c r="JH93" i="6" a="1"/>
  <c r="JH93" i="6" s="1"/>
  <c r="JI93" i="6" s="1"/>
  <c r="JX32" i="6" a="1"/>
  <c r="JX32" i="6" s="1"/>
  <c r="KN71" i="6" a="1"/>
  <c r="KN71" i="6" s="1"/>
  <c r="KO71" i="6" s="1"/>
  <c r="KR86" i="6" a="1"/>
  <c r="KR86" i="6" s="1"/>
  <c r="KS86" i="6" s="1"/>
  <c r="JX62" i="6" a="1"/>
  <c r="JX62" i="6" s="1"/>
  <c r="JY62" i="6" s="1"/>
  <c r="KB71" i="6" a="1"/>
  <c r="KB71" i="6" s="1"/>
  <c r="KC71" i="6" s="1"/>
  <c r="KB43" i="6" a="1"/>
  <c r="KB43" i="6" s="1"/>
  <c r="JT48" i="6" a="1"/>
  <c r="JT48" i="6" s="1"/>
  <c r="JD32" i="6" a="1"/>
  <c r="JD32" i="6" s="1"/>
  <c r="NL36" i="6" a="1"/>
  <c r="NL36" i="6" s="1"/>
  <c r="KJ36" i="6" a="1"/>
  <c r="KJ36" i="6" s="1"/>
  <c r="KN75" i="6" a="1"/>
  <c r="KN75" i="6" s="1"/>
  <c r="KO75" i="6" s="1"/>
  <c r="LP83" i="6" a="1"/>
  <c r="LP83" i="6" s="1"/>
  <c r="LQ83" i="6" s="1"/>
  <c r="GN10" i="6" a="1"/>
  <c r="GN10" i="6" s="1"/>
  <c r="GO10" i="6" s="1"/>
  <c r="KB69" i="6" a="1"/>
  <c r="KB69" i="6" s="1"/>
  <c r="KC69" i="6" s="1"/>
  <c r="JD81" i="6" a="1"/>
  <c r="JD81" i="6" s="1"/>
  <c r="JE81" i="6" s="1"/>
  <c r="LL43" i="6" a="1"/>
  <c r="LL43" i="6" s="1"/>
  <c r="JL87" i="6" a="1"/>
  <c r="JL87" i="6" s="1"/>
  <c r="JM87" i="6" s="1"/>
  <c r="JL62" i="6" a="1"/>
  <c r="JL62" i="6" s="1"/>
  <c r="JM62" i="6" s="1"/>
  <c r="KR61" i="6" a="1"/>
  <c r="KR61" i="6" s="1"/>
  <c r="KS61" i="6" s="1"/>
  <c r="JX74" i="6" a="1"/>
  <c r="JX74" i="6" s="1"/>
  <c r="JY74" i="6" s="1"/>
  <c r="KV71" i="6" a="1"/>
  <c r="KV71" i="6" s="1"/>
  <c r="KW71" i="6" s="1"/>
  <c r="NH9" i="6" a="1"/>
  <c r="NH9" i="6" s="1"/>
  <c r="NI9" i="6" s="1"/>
  <c r="LT77" i="6" a="1"/>
  <c r="LT77" i="6" s="1"/>
  <c r="LU77" i="6" s="1"/>
  <c r="LT88" i="6" a="1"/>
  <c r="LT88" i="6" s="1"/>
  <c r="LU88" i="6" s="1"/>
  <c r="KZ42" i="6" a="1"/>
  <c r="KZ42" i="6" s="1"/>
  <c r="FD83" i="6" a="1"/>
  <c r="FD83" i="6" s="1"/>
  <c r="FE83" i="6" s="1"/>
  <c r="EN76" i="6" a="1"/>
  <c r="EN76" i="6" s="1"/>
  <c r="EO76" i="6" s="1"/>
  <c r="IJ62" i="6" a="1"/>
  <c r="IJ62" i="6" s="1"/>
  <c r="IK62" i="6" s="1"/>
  <c r="AN71" i="6" a="1"/>
  <c r="AN71" i="6" s="1"/>
  <c r="AO71" i="6" s="1"/>
  <c r="BL83" i="6" a="1"/>
  <c r="BL83" i="6" s="1"/>
  <c r="BM83" i="6" s="1"/>
  <c r="EV82" i="6" a="1"/>
  <c r="EV82" i="6" s="1"/>
  <c r="EW82" i="6" s="1"/>
  <c r="GV79" i="6" a="1"/>
  <c r="GV79" i="6" s="1"/>
  <c r="GW79" i="6" s="1"/>
  <c r="AZ59" i="6" a="1"/>
  <c r="AZ59" i="6" s="1"/>
  <c r="BA59" i="6" s="1"/>
  <c r="FX73" i="6" a="1"/>
  <c r="FX73" i="6" s="1"/>
  <c r="FY73" i="6" s="1"/>
  <c r="BD80" i="6" a="1"/>
  <c r="BD80" i="6" s="1"/>
  <c r="BE80" i="6" s="1"/>
  <c r="GZ62" i="6" a="1"/>
  <c r="GZ62" i="6" s="1"/>
  <c r="HA62" i="6" s="1"/>
  <c r="CN9" i="6" a="1"/>
  <c r="CN9" i="6" s="1"/>
  <c r="CO9" i="6" s="1"/>
  <c r="HD91" i="6" a="1"/>
  <c r="HD91" i="6" s="1"/>
  <c r="HE91" i="6" s="1"/>
  <c r="BX91" i="6" a="1"/>
  <c r="BX91" i="6" s="1"/>
  <c r="BY91" i="6" s="1"/>
  <c r="GZ85" i="6" a="1"/>
  <c r="GZ85" i="6" s="1"/>
  <c r="HA85" i="6" s="1"/>
  <c r="CB87" i="6" a="1"/>
  <c r="CB87" i="6" s="1"/>
  <c r="CC87" i="6" s="1"/>
  <c r="NX24" i="6" a="1"/>
  <c r="NX24" i="6" s="1"/>
  <c r="KV45" i="6" a="1"/>
  <c r="KV45" i="6" s="1"/>
  <c r="KW45" i="6" s="1"/>
  <c r="CJ24" i="6" a="1"/>
  <c r="CJ24" i="6" s="1"/>
  <c r="DP91" i="6" a="1"/>
  <c r="DP91" i="6" s="1"/>
  <c r="DQ91" i="6" s="1"/>
  <c r="IV87" i="6" a="1"/>
  <c r="IV87" i="6" s="1"/>
  <c r="IW87" i="6" s="1"/>
  <c r="HD86" i="6" a="1"/>
  <c r="HD86" i="6" s="1"/>
  <c r="HE86" i="6" s="1"/>
  <c r="JD69" i="6" a="1"/>
  <c r="JD69" i="6" s="1"/>
  <c r="JE69" i="6" s="1"/>
  <c r="GB86" i="6" a="1"/>
  <c r="GB86" i="6" s="1"/>
  <c r="GC86" i="6" s="1"/>
  <c r="GJ9" i="6" a="1"/>
  <c r="GJ9" i="6" s="1"/>
  <c r="GK9" i="6" s="1"/>
  <c r="JP58" i="6" a="1"/>
  <c r="JP58" i="6" s="1"/>
  <c r="JQ58" i="6" s="1"/>
  <c r="GB91" i="6" a="1"/>
  <c r="GB91" i="6" s="1"/>
  <c r="GC91" i="6" s="1"/>
  <c r="CR84" i="6" a="1"/>
  <c r="CR84" i="6" s="1"/>
  <c r="CS84" i="6" s="1"/>
  <c r="EB93" i="6" a="1"/>
  <c r="EB93" i="6" s="1"/>
  <c r="EC93" i="6" s="1"/>
  <c r="CJ10" i="6" a="1"/>
  <c r="CJ10" i="6" s="1"/>
  <c r="CK10" i="6" s="1"/>
  <c r="CV88" i="6" a="1"/>
  <c r="CV88" i="6" s="1"/>
  <c r="CW88" i="6" s="1"/>
  <c r="JP42" i="6" a="1"/>
  <c r="JP42" i="6" s="1"/>
  <c r="X91" i="6" a="1"/>
  <c r="X91" i="6" s="1"/>
  <c r="Y91" i="6" s="1"/>
  <c r="T91" i="6" a="1"/>
  <c r="T91" i="6" s="1"/>
  <c r="U91" i="6" s="1"/>
  <c r="DX24" i="6" a="1"/>
  <c r="DX24" i="6" s="1"/>
  <c r="FP10" i="6" a="1"/>
  <c r="FP10" i="6" s="1"/>
  <c r="FQ10" i="6" s="1"/>
  <c r="AJ27" i="6" a="1"/>
  <c r="AJ27" i="6" s="1"/>
  <c r="AK27" i="6" s="1"/>
  <c r="GR91" i="6" a="1"/>
  <c r="GR91" i="6" s="1"/>
  <c r="GS91" i="6" s="1"/>
  <c r="BL92" i="6" a="1"/>
  <c r="BL92" i="6" s="1"/>
  <c r="BM92" i="6" s="1"/>
  <c r="EJ93" i="6" a="1"/>
  <c r="EJ93" i="6" s="1"/>
  <c r="EK93" i="6" s="1"/>
  <c r="IR88" i="6" a="1"/>
  <c r="IR88" i="6" s="1"/>
  <c r="IS88" i="6" s="1"/>
  <c r="JX36" i="6" a="1"/>
  <c r="JX36" i="6" s="1"/>
  <c r="DD93" i="6" a="1"/>
  <c r="DD93" i="6" s="1"/>
  <c r="DE93" i="6" s="1"/>
  <c r="DP89" i="6" a="1"/>
  <c r="DP89" i="6" s="1"/>
  <c r="DQ89" i="6" s="1"/>
  <c r="IZ93" i="6" a="1"/>
  <c r="IZ93" i="6" s="1"/>
  <c r="JA93" i="6" s="1"/>
  <c r="DT9" i="6" a="1"/>
  <c r="DT9" i="6" s="1"/>
  <c r="DU9" i="6" s="1"/>
  <c r="JH53" i="6" a="1"/>
  <c r="JH53" i="6" s="1"/>
  <c r="IJ91" i="6" a="1"/>
  <c r="IJ91" i="6" s="1"/>
  <c r="IK91" i="6" s="1"/>
  <c r="BD84" i="6" a="1"/>
  <c r="BD84" i="6" s="1"/>
  <c r="BE84" i="6" s="1"/>
  <c r="ER93" i="6" a="1"/>
  <c r="ER93" i="6" s="1"/>
  <c r="ES93" i="6" s="1"/>
  <c r="HT88" i="6" a="1"/>
  <c r="HT88" i="6" s="1"/>
  <c r="HU88" i="6" s="1"/>
  <c r="AN90" i="6" a="1"/>
  <c r="AN90" i="6" s="1"/>
  <c r="AO90" i="6" s="1"/>
  <c r="LX58" i="6" a="1"/>
  <c r="LX58" i="6" s="1"/>
  <c r="LY58" i="6" s="1"/>
  <c r="ER27" i="6" a="1"/>
  <c r="ER27" i="6" s="1"/>
  <c r="ES27" i="6" s="1"/>
  <c r="GB24" i="6" a="1"/>
  <c r="GB24" i="6" s="1"/>
  <c r="NH11" i="6" a="1"/>
  <c r="NH11" i="6" s="1"/>
  <c r="GR88" i="6" a="1"/>
  <c r="GR88" i="6" s="1"/>
  <c r="GS88" i="6" s="1"/>
  <c r="L87" i="6" a="1"/>
  <c r="L87" i="6" s="1"/>
  <c r="JP29" i="6" a="1"/>
  <c r="JP29" i="6" s="1"/>
  <c r="KB51" i="6" a="1"/>
  <c r="KB51" i="6" s="1"/>
  <c r="JH90" i="6" a="1"/>
  <c r="JH90" i="6" s="1"/>
  <c r="JI90" i="6" s="1"/>
  <c r="DT93" i="6" a="1"/>
  <c r="DT93" i="6" s="1"/>
  <c r="DU93" i="6" s="1"/>
  <c r="T10" i="6" a="1"/>
  <c r="T10" i="6" s="1"/>
  <c r="U10" i="6" s="1"/>
  <c r="GJ24" i="6" a="1"/>
  <c r="GJ24" i="6" s="1"/>
  <c r="EN24" i="6" a="1"/>
  <c r="EN24" i="6" s="1"/>
  <c r="AR87" i="6" a="1"/>
  <c r="AR87" i="6" s="1"/>
  <c r="AS87" i="6" s="1"/>
  <c r="BD86" i="6" a="1"/>
  <c r="BD86" i="6" s="1"/>
  <c r="BE86" i="6" s="1"/>
  <c r="JX27" i="6" a="1"/>
  <c r="JX27" i="6" s="1"/>
  <c r="JY27" i="6" s="1"/>
  <c r="MB24" i="6" a="1"/>
  <c r="MB24" i="6" s="1"/>
  <c r="JP76" i="6" a="1"/>
  <c r="JP76" i="6" s="1"/>
  <c r="JQ76" i="6" s="1"/>
  <c r="KJ86" i="6" a="1"/>
  <c r="KJ86" i="6" s="1"/>
  <c r="KK86" i="6" s="1"/>
  <c r="KV9" i="6" a="1"/>
  <c r="KV9" i="6" s="1"/>
  <c r="KW9" i="6" s="1"/>
  <c r="LD60" i="6" a="1"/>
  <c r="LD60" i="6" s="1"/>
  <c r="LE60" i="6" s="1"/>
  <c r="KZ93" i="6" a="1"/>
  <c r="KZ93" i="6" s="1"/>
  <c r="LA93" i="6" s="1"/>
  <c r="KB74" i="6" a="1"/>
  <c r="KB74" i="6" s="1"/>
  <c r="KC74" i="6" s="1"/>
  <c r="LD41" i="6" a="1"/>
  <c r="LD41" i="6" s="1"/>
  <c r="LE41" i="6" s="1"/>
  <c r="CZ28" i="6" a="1"/>
  <c r="CZ28" i="6" s="1"/>
  <c r="JX9" i="6" a="1"/>
  <c r="JX9" i="6" s="1"/>
  <c r="JY9" i="6" s="1"/>
  <c r="JT53" i="6" a="1"/>
  <c r="JT53" i="6" s="1"/>
  <c r="JH73" i="6" a="1"/>
  <c r="JH73" i="6" s="1"/>
  <c r="JI73" i="6" s="1"/>
  <c r="KR70" i="6" a="1"/>
  <c r="KR70" i="6" s="1"/>
  <c r="KS70" i="6" s="1"/>
  <c r="MB70" i="6" a="1"/>
  <c r="MB70" i="6" s="1"/>
  <c r="MC70" i="6" s="1"/>
  <c r="KN84" i="6" a="1"/>
  <c r="KN84" i="6" s="1"/>
  <c r="KO84" i="6" s="1"/>
  <c r="IZ84" i="6" a="1"/>
  <c r="IZ84" i="6" s="1"/>
  <c r="JA84" i="6" s="1"/>
  <c r="JP33" i="6" a="1"/>
  <c r="JP33" i="6" s="1"/>
  <c r="JD70" i="6" a="1"/>
  <c r="JD70" i="6" s="1"/>
  <c r="JE70" i="6" s="1"/>
  <c r="JP81" i="6" a="1"/>
  <c r="JP81" i="6" s="1"/>
  <c r="JQ81" i="6" s="1"/>
  <c r="KZ40" i="6" a="1"/>
  <c r="KZ40" i="6" s="1"/>
  <c r="LA40" i="6" s="1"/>
  <c r="LX38" i="6" a="1"/>
  <c r="LX38" i="6" s="1"/>
  <c r="LD71" i="6" a="1"/>
  <c r="LD71" i="6" s="1"/>
  <c r="LE71" i="6" s="1"/>
  <c r="KV59" i="6" a="1"/>
  <c r="KV59" i="6" s="1"/>
  <c r="KW59" i="6" s="1"/>
  <c r="JT79" i="6" a="1"/>
  <c r="JT79" i="6" s="1"/>
  <c r="JU79" i="6" s="1"/>
  <c r="JX10" i="6" a="1"/>
  <c r="JX10" i="6" s="1"/>
  <c r="JY10" i="6" s="1"/>
  <c r="KJ33" i="6" a="1"/>
  <c r="KJ33" i="6" s="1"/>
  <c r="KB47" i="6" a="1"/>
  <c r="KB47" i="6" s="1"/>
  <c r="KJ81" i="6" a="1"/>
  <c r="KJ81" i="6" s="1"/>
  <c r="KK81" i="6" s="1"/>
  <c r="LH35" i="6" a="1"/>
  <c r="LH35" i="6" s="1"/>
  <c r="KB87" i="6" a="1"/>
  <c r="KB87" i="6" s="1"/>
  <c r="KC87" i="6" s="1"/>
  <c r="JH75" i="6" a="1"/>
  <c r="JH75" i="6" s="1"/>
  <c r="JI75" i="6" s="1"/>
  <c r="JT75" i="6" a="1"/>
  <c r="JT75" i="6" s="1"/>
  <c r="JU75" i="6" s="1"/>
  <c r="KZ53" i="6" a="1"/>
  <c r="KZ53" i="6" s="1"/>
  <c r="KZ17" i="6" a="1"/>
  <c r="KZ17" i="6" s="1"/>
  <c r="LT71" i="6" a="1"/>
  <c r="LT71" i="6" s="1"/>
  <c r="LU71" i="6" s="1"/>
  <c r="JD62" i="6" a="1"/>
  <c r="JD62" i="6" s="1"/>
  <c r="JE62" i="6" s="1"/>
  <c r="JL47" i="6" a="1"/>
  <c r="JL47" i="6" s="1"/>
  <c r="KB40" i="6" a="1"/>
  <c r="KB40" i="6" s="1"/>
  <c r="KC40" i="6" s="1"/>
  <c r="KJ67" i="6" a="1"/>
  <c r="KJ67" i="6" s="1"/>
  <c r="KK67" i="6" s="1"/>
  <c r="JP60" i="6" a="1"/>
  <c r="JP60" i="6" s="1"/>
  <c r="JQ60" i="6" s="1"/>
  <c r="JT88" i="6" a="1"/>
  <c r="JT88" i="6" s="1"/>
  <c r="JU88" i="6" s="1"/>
  <c r="JX90" i="6" a="1"/>
  <c r="JX90" i="6" s="1"/>
  <c r="JY90" i="6" s="1"/>
  <c r="JP40" i="6" a="1"/>
  <c r="JP40" i="6" s="1"/>
  <c r="JQ40" i="6" s="1"/>
  <c r="LL82" i="6" a="1"/>
  <c r="LL82" i="6" s="1"/>
  <c r="LM82" i="6" s="1"/>
  <c r="JD37" i="6" a="1"/>
  <c r="JD37" i="6" s="1"/>
  <c r="JP24" i="6" a="1"/>
  <c r="JP24" i="6" s="1"/>
  <c r="LP9" i="6" a="1"/>
  <c r="LP9" i="6" s="1"/>
  <c r="LQ9" i="6" s="1"/>
  <c r="LT49" i="6" a="1"/>
  <c r="LT49" i="6" s="1"/>
  <c r="KF46" i="6" a="1"/>
  <c r="KF46" i="6" s="1"/>
  <c r="JT81" i="6" a="1"/>
  <c r="JT81" i="6" s="1"/>
  <c r="JU81" i="6" s="1"/>
  <c r="JP86" i="6" a="1"/>
  <c r="JP86" i="6" s="1"/>
  <c r="JQ86" i="6" s="1"/>
  <c r="JL45" i="6" a="1"/>
  <c r="JL45" i="6" s="1"/>
  <c r="JM45" i="6" s="1"/>
  <c r="KN82" i="6" a="1"/>
  <c r="KN82" i="6" s="1"/>
  <c r="KO82" i="6" s="1"/>
  <c r="MF74" i="6" a="1"/>
  <c r="MF74" i="6" s="1"/>
  <c r="MG74" i="6" s="1"/>
  <c r="MF24" i="6" a="1"/>
  <c r="MF24" i="6" s="1"/>
  <c r="MN82" i="6" a="1"/>
  <c r="MN82" i="6" s="1"/>
  <c r="MO82" i="6" s="1"/>
  <c r="KR91" i="6" a="1"/>
  <c r="KR91" i="6" s="1"/>
  <c r="KS91" i="6" s="1"/>
  <c r="KF63" i="6" a="1"/>
  <c r="KF63" i="6" s="1"/>
  <c r="KG63" i="6" s="1"/>
  <c r="KF84" i="6" a="1"/>
  <c r="KF84" i="6" s="1"/>
  <c r="KG84" i="6" s="1"/>
  <c r="JP80" i="6" a="1"/>
  <c r="JP80" i="6" s="1"/>
  <c r="JQ80" i="6" s="1"/>
  <c r="MF72" i="6" a="1"/>
  <c r="MF72" i="6" s="1"/>
  <c r="MG72" i="6" s="1"/>
  <c r="MZ87" i="6" a="1"/>
  <c r="MZ87" i="6" s="1"/>
  <c r="NA87" i="6" s="1"/>
  <c r="NT44" i="6" a="1"/>
  <c r="NT44" i="6" s="1"/>
  <c r="LL65" i="6" a="1"/>
  <c r="LL65" i="6" s="1"/>
  <c r="LM65" i="6" s="1"/>
  <c r="IR89" i="6" a="1"/>
  <c r="IR89" i="6" s="1"/>
  <c r="IS89" i="6" s="1"/>
  <c r="JD90" i="6" a="1"/>
  <c r="JD90" i="6" s="1"/>
  <c r="JE90" i="6" s="1"/>
  <c r="JL48" i="6" a="1"/>
  <c r="JL48" i="6" s="1"/>
  <c r="BX24" i="6" a="1"/>
  <c r="BX24" i="6" s="1"/>
  <c r="JL10" i="6" a="1"/>
  <c r="JL10" i="6" s="1"/>
  <c r="JM10" i="6" s="1"/>
  <c r="LP74" i="6" a="1"/>
  <c r="LP74" i="6" s="1"/>
  <c r="LQ74" i="6" s="1"/>
  <c r="KZ75" i="6" a="1"/>
  <c r="KZ75" i="6" s="1"/>
  <c r="LA75" i="6" s="1"/>
  <c r="KN87" i="6" a="1"/>
  <c r="KN87" i="6" s="1"/>
  <c r="KO87" i="6" s="1"/>
  <c r="NP41" i="6" a="1"/>
  <c r="NP41" i="6" s="1"/>
  <c r="NQ41" i="6" s="1"/>
  <c r="NH44" i="6" a="1"/>
  <c r="NH44" i="6" s="1"/>
  <c r="KN52" i="6" a="1"/>
  <c r="KN52" i="6" s="1"/>
  <c r="LX52" i="6" a="1"/>
  <c r="LX52" i="6" s="1"/>
  <c r="KZ76" i="6" a="1"/>
  <c r="KZ76" i="6" s="1"/>
  <c r="LA76" i="6" s="1"/>
  <c r="DH82" i="6" a="1"/>
  <c r="DH82" i="6" s="1"/>
  <c r="DI82" i="6" s="1"/>
  <c r="DT58" i="6" a="1"/>
  <c r="DT58" i="6" s="1"/>
  <c r="DU58" i="6" s="1"/>
  <c r="EB69" i="6" a="1"/>
  <c r="EB69" i="6" s="1"/>
  <c r="EC69" i="6" s="1"/>
  <c r="CF71" i="6" a="1"/>
  <c r="CF71" i="6" s="1"/>
  <c r="CG71" i="6" s="1"/>
  <c r="EF83" i="6" a="1"/>
  <c r="EF83" i="6" s="1"/>
  <c r="EG83" i="6" s="1"/>
  <c r="HL82" i="6" a="1"/>
  <c r="HL82" i="6" s="1"/>
  <c r="HM82" i="6" s="1"/>
  <c r="AV75" i="6" a="1"/>
  <c r="AV75" i="6" s="1"/>
  <c r="AW75" i="6" s="1"/>
  <c r="DL59" i="6" a="1"/>
  <c r="DL59" i="6" s="1"/>
  <c r="DM59" i="6" s="1"/>
  <c r="GN73" i="6" a="1"/>
  <c r="GN73" i="6" s="1"/>
  <c r="GO73" i="6" s="1"/>
  <c r="GV67" i="6" a="1"/>
  <c r="GV67" i="6" s="1"/>
  <c r="GW67" i="6" s="1"/>
  <c r="AN77" i="6" a="1"/>
  <c r="AN77" i="6" s="1"/>
  <c r="AO77" i="6" s="1"/>
  <c r="IZ27" i="6" a="1"/>
  <c r="IZ27" i="6" s="1"/>
  <c r="JA27" i="6" s="1"/>
  <c r="EZ93" i="6" a="1"/>
  <c r="EZ93" i="6" s="1"/>
  <c r="FA93" i="6" s="1"/>
  <c r="AB91" i="6" a="1"/>
  <c r="AB91" i="6" s="1"/>
  <c r="AC91" i="6" s="1"/>
  <c r="AR10" i="6" a="1"/>
  <c r="AR10" i="6" s="1"/>
  <c r="AS10" i="6" s="1"/>
  <c r="GN9" i="6" a="1"/>
  <c r="GN9" i="6" s="1"/>
  <c r="GO9" i="6" s="1"/>
  <c r="HD93" i="6" a="1"/>
  <c r="HD93" i="6" s="1"/>
  <c r="HE93" i="6" s="1"/>
  <c r="HX9" i="6" a="1"/>
  <c r="HX9" i="6" s="1"/>
  <c r="HY9" i="6" s="1"/>
  <c r="IN87" i="6" a="1"/>
  <c r="IN87" i="6" s="1"/>
  <c r="IO87" i="6" s="1"/>
  <c r="JL46" i="6" a="1"/>
  <c r="JL46" i="6" s="1"/>
  <c r="GF91" i="6" a="1"/>
  <c r="GF91" i="6" s="1"/>
  <c r="GG91" i="6" s="1"/>
  <c r="GR87" i="6" a="1"/>
  <c r="GR87" i="6" s="1"/>
  <c r="GS87" i="6" s="1"/>
  <c r="EJ92" i="6" a="1"/>
  <c r="EJ92" i="6" s="1"/>
  <c r="EK92" i="6" s="1"/>
  <c r="JH74" i="6" a="1"/>
  <c r="JH74" i="6" s="1"/>
  <c r="JI74" i="6" s="1"/>
  <c r="FL93" i="6" a="1"/>
  <c r="FL93" i="6" s="1"/>
  <c r="FM93" i="6" s="1"/>
  <c r="GN24" i="6" a="1"/>
  <c r="GN24" i="6" s="1"/>
  <c r="CR91" i="6" a="1"/>
  <c r="CR91" i="6" s="1"/>
  <c r="CS91" i="6" s="1"/>
  <c r="BX92" i="6" a="1"/>
  <c r="BX92" i="6" s="1"/>
  <c r="BY92" i="6" s="1"/>
  <c r="HL86" i="6" a="1"/>
  <c r="HL86" i="6" s="1"/>
  <c r="HM86" i="6" s="1"/>
  <c r="ER9" i="6" a="1"/>
  <c r="ER9" i="6" s="1"/>
  <c r="ES9" i="6" s="1"/>
  <c r="JH44" i="6" a="1"/>
  <c r="JH44" i="6" s="1"/>
  <c r="EV93" i="6" a="1"/>
  <c r="EV93" i="6" s="1"/>
  <c r="EW93" i="6" s="1"/>
  <c r="IB86" i="6" a="1"/>
  <c r="IB86" i="6" s="1"/>
  <c r="IC86" i="6" s="1"/>
  <c r="JX78" i="6" a="1"/>
  <c r="JX78" i="6" s="1"/>
  <c r="JY78" i="6" s="1"/>
  <c r="X9" i="6" a="1"/>
  <c r="X9" i="6" s="1"/>
  <c r="Y9" i="6" s="1"/>
  <c r="AV89" i="6" a="1"/>
  <c r="AV89" i="6" s="1"/>
  <c r="AW89" i="6" s="1"/>
  <c r="FH92" i="6" a="1"/>
  <c r="FH92" i="6" s="1"/>
  <c r="FI92" i="6" s="1"/>
  <c r="NX64" i="6" a="1"/>
  <c r="NX64" i="6" s="1"/>
  <c r="NY64" i="6" s="1"/>
  <c r="KN49" i="6" a="1"/>
  <c r="KN49" i="6" s="1"/>
  <c r="GJ91" i="6" a="1"/>
  <c r="GJ91" i="6" s="1"/>
  <c r="GK91" i="6" s="1"/>
  <c r="CF91" i="6" a="1"/>
  <c r="CF91" i="6" s="1"/>
  <c r="CG91" i="6" s="1"/>
  <c r="HX24" i="6" a="1"/>
  <c r="HX24" i="6" s="1"/>
  <c r="FD92" i="6" a="1"/>
  <c r="FD92" i="6" s="1"/>
  <c r="FE92" i="6" s="1"/>
  <c r="L27" i="6" a="1"/>
  <c r="L27" i="6" s="1"/>
  <c r="M27" i="6" s="1"/>
  <c r="JP73" i="6" a="1"/>
  <c r="JP73" i="6" s="1"/>
  <c r="JQ73" i="6" s="1"/>
  <c r="DX84" i="6" a="1"/>
  <c r="DX84" i="6" s="1"/>
  <c r="DY84" i="6" s="1"/>
  <c r="FX24" i="6" a="1"/>
  <c r="FX24" i="6" s="1"/>
  <c r="P90" i="6" a="1"/>
  <c r="P90" i="6" s="1"/>
  <c r="CZ84" i="6" a="1"/>
  <c r="CZ84" i="6" s="1"/>
  <c r="DA84" i="6" s="1"/>
  <c r="NX65" i="6" a="1"/>
  <c r="NX65" i="6" s="1"/>
  <c r="NY65" i="6" s="1"/>
  <c r="P43" i="6" a="1"/>
  <c r="P43" i="6" s="1"/>
  <c r="EF91" i="6" a="1"/>
  <c r="EF91" i="6" s="1"/>
  <c r="EG91" i="6" s="1"/>
  <c r="CB93" i="6" a="1"/>
  <c r="CB93" i="6" s="1"/>
  <c r="CC93" i="6" s="1"/>
  <c r="GN27" i="6" a="1"/>
  <c r="GN27" i="6" s="1"/>
  <c r="GO27" i="6" s="1"/>
  <c r="BH9" i="6" a="1"/>
  <c r="BH9" i="6" s="1"/>
  <c r="BI9" i="6" s="1"/>
  <c r="CB90" i="6" a="1"/>
  <c r="CB90" i="6" s="1"/>
  <c r="CC90" i="6" s="1"/>
  <c r="JT93" i="6" a="1"/>
  <c r="JT93" i="6" s="1"/>
  <c r="JU93" i="6" s="1"/>
  <c r="KF41" i="6" a="1"/>
  <c r="KF41" i="6" s="1"/>
  <c r="KG41" i="6" s="1"/>
  <c r="KJ90" i="6" a="1"/>
  <c r="KJ90" i="6" s="1"/>
  <c r="KK90" i="6" s="1"/>
  <c r="FT91" i="6" a="1"/>
  <c r="FT91" i="6" s="1"/>
  <c r="FU91" i="6" s="1"/>
  <c r="FP87" i="6" a="1"/>
  <c r="FP87" i="6" s="1"/>
  <c r="FQ87" i="6" s="1"/>
  <c r="HX91" i="6" a="1"/>
  <c r="HX91" i="6" s="1"/>
  <c r="HY91" i="6" s="1"/>
  <c r="HH93" i="6" a="1"/>
  <c r="HH93" i="6" s="1"/>
  <c r="HI93" i="6" s="1"/>
  <c r="GB10" i="6" a="1"/>
  <c r="GB10" i="6" s="1"/>
  <c r="GC10" i="6" s="1"/>
  <c r="BX9" i="6" a="1"/>
  <c r="BX9" i="6" s="1"/>
  <c r="BY9" i="6" s="1"/>
  <c r="CV87" i="6" a="1"/>
  <c r="CV87" i="6" s="1"/>
  <c r="CW87" i="6" s="1"/>
  <c r="KF45" i="6" a="1"/>
  <c r="KF45" i="6" s="1"/>
  <c r="KG45" i="6" s="1"/>
  <c r="KV33" i="6" a="1"/>
  <c r="KV33" i="6" s="1"/>
  <c r="KV89" i="6" a="1"/>
  <c r="KV89" i="6" s="1"/>
  <c r="KW89" i="6" s="1"/>
  <c r="FP27" i="6" a="1"/>
  <c r="FP27" i="6" s="1"/>
  <c r="FQ27" i="6" s="1"/>
  <c r="JT91" i="6" a="1"/>
  <c r="JT91" i="6" s="1"/>
  <c r="JU91" i="6" s="1"/>
  <c r="JL59" i="6" a="1"/>
  <c r="JL59" i="6" s="1"/>
  <c r="JM59" i="6" s="1"/>
  <c r="KV74" i="6" a="1"/>
  <c r="KV74" i="6" s="1"/>
  <c r="KW74" i="6" s="1"/>
  <c r="NL48" i="6" a="1"/>
  <c r="NL48" i="6" s="1"/>
  <c r="LL42" i="6" a="1"/>
  <c r="LL42" i="6" s="1"/>
  <c r="KR51" i="6" a="1"/>
  <c r="KR51" i="6" s="1"/>
  <c r="FL27" i="6" a="1"/>
  <c r="FL27" i="6" s="1"/>
  <c r="FM27" i="6" s="1"/>
  <c r="JX29" i="6" a="1"/>
  <c r="JX29" i="6" s="1"/>
  <c r="KB33" i="6" a="1"/>
  <c r="KB33" i="6" s="1"/>
  <c r="JP67" i="6" a="1"/>
  <c r="JP67" i="6" s="1"/>
  <c r="JQ67" i="6" s="1"/>
  <c r="ND66" i="6" a="1"/>
  <c r="ND66" i="6" s="1"/>
  <c r="NE66" i="6" s="1"/>
  <c r="LP42" i="6" a="1"/>
  <c r="LP42" i="6" s="1"/>
  <c r="KV87" i="6" a="1"/>
  <c r="KV87" i="6" s="1"/>
  <c r="KW87" i="6" s="1"/>
  <c r="IR27" i="6" a="1"/>
  <c r="IR27" i="6" s="1"/>
  <c r="IS27" i="6" s="1"/>
  <c r="JT72" i="6" a="1"/>
  <c r="JT72" i="6" s="1"/>
  <c r="JU72" i="6" s="1"/>
  <c r="JL50" i="6" a="1"/>
  <c r="JL50" i="6" s="1"/>
  <c r="JX75" i="6" a="1"/>
  <c r="JX75" i="6" s="1"/>
  <c r="JY75" i="6" s="1"/>
  <c r="KN38" i="6" a="1"/>
  <c r="KN38" i="6" s="1"/>
  <c r="JT89" i="6" a="1"/>
  <c r="JT89" i="6" s="1"/>
  <c r="JU89" i="6" s="1"/>
  <c r="KZ39" i="6" a="1"/>
  <c r="KZ39" i="6" s="1"/>
  <c r="JX38" i="6" a="1"/>
  <c r="JX38" i="6" s="1"/>
  <c r="JT86" i="6" a="1"/>
  <c r="JT86" i="6" s="1"/>
  <c r="JU86" i="6" s="1"/>
  <c r="JL17" i="6" a="1"/>
  <c r="JL17" i="6" s="1"/>
  <c r="JL79" i="6" a="1"/>
  <c r="JL79" i="6" s="1"/>
  <c r="JM79" i="6" s="1"/>
  <c r="KR33" i="6" a="1"/>
  <c r="KR33" i="6" s="1"/>
  <c r="LL49" i="6" a="1"/>
  <c r="LL49" i="6" s="1"/>
  <c r="JH34" i="6" a="1"/>
  <c r="JH34" i="6" s="1"/>
  <c r="JT45" i="6" a="1"/>
  <c r="JT45" i="6" s="1"/>
  <c r="JU45" i="6" s="1"/>
  <c r="KN68" i="6" a="1"/>
  <c r="KN68" i="6" s="1"/>
  <c r="KO68" i="6" s="1"/>
  <c r="JX51" i="6" a="1"/>
  <c r="JX51" i="6" s="1"/>
  <c r="KV35" i="6" a="1"/>
  <c r="KV35" i="6" s="1"/>
  <c r="KZ65" i="6" a="1"/>
  <c r="KZ65" i="6" s="1"/>
  <c r="LA65" i="6" s="1"/>
  <c r="KF26" i="6" a="1"/>
  <c r="KF26" i="6" s="1"/>
  <c r="KG26" i="6" s="1"/>
  <c r="KF33" i="6" a="1"/>
  <c r="KF33" i="6" s="1"/>
  <c r="LP48" i="6" a="1"/>
  <c r="LP48" i="6" s="1"/>
  <c r="JH28" i="6" a="1"/>
  <c r="JH28" i="6" s="1"/>
  <c r="LH49" i="6" a="1"/>
  <c r="LH49" i="6" s="1"/>
  <c r="LL67" i="6" a="1"/>
  <c r="LL67" i="6" s="1"/>
  <c r="LM67" i="6" s="1"/>
  <c r="KR36" i="6" a="1"/>
  <c r="KR36" i="6" s="1"/>
  <c r="KB92" i="6" a="1"/>
  <c r="KB92" i="6" s="1"/>
  <c r="KC92" i="6" s="1"/>
  <c r="JL39" i="6" a="1"/>
  <c r="JL39" i="6" s="1"/>
  <c r="JD58" i="6" a="1"/>
  <c r="JD58" i="6" s="1"/>
  <c r="JE58" i="6" s="1"/>
  <c r="JH49" i="6" a="1"/>
  <c r="JH49" i="6" s="1"/>
  <c r="LP93" i="6" a="1"/>
  <c r="LP93" i="6" s="1"/>
  <c r="LQ93" i="6" s="1"/>
  <c r="LP57" i="6" a="1"/>
  <c r="LP57" i="6" s="1"/>
  <c r="LQ57" i="6" s="1"/>
  <c r="LT89" i="6" a="1"/>
  <c r="LT89" i="6" s="1"/>
  <c r="LU89" i="6" s="1"/>
  <c r="KJ88" i="6" a="1"/>
  <c r="KJ88" i="6" s="1"/>
  <c r="KK88" i="6" s="1"/>
  <c r="JT47" i="6" a="1"/>
  <c r="JT47" i="6" s="1"/>
  <c r="JL52" i="6" a="1"/>
  <c r="JL52" i="6" s="1"/>
  <c r="JH84" i="6" a="1"/>
  <c r="JH84" i="6" s="1"/>
  <c r="JI84" i="6" s="1"/>
  <c r="LX77" i="6" a="1"/>
  <c r="LX77" i="6" s="1"/>
  <c r="LY77" i="6" s="1"/>
  <c r="LX39" i="6" a="1"/>
  <c r="LX39" i="6" s="1"/>
  <c r="DP9" i="6" a="1"/>
  <c r="DP9" i="6" s="1"/>
  <c r="DQ9" i="6" s="1"/>
  <c r="KB36" i="6" a="1"/>
  <c r="KB36" i="6" s="1"/>
  <c r="JX46" i="6" a="1"/>
  <c r="JX46" i="6" s="1"/>
  <c r="JT32" i="6" a="1"/>
  <c r="JT32" i="6" s="1"/>
  <c r="JH82" i="6" a="1"/>
  <c r="JH82" i="6" s="1"/>
  <c r="JI82" i="6" s="1"/>
  <c r="KF35" i="6" a="1"/>
  <c r="KF35" i="6" s="1"/>
  <c r="MF32" i="6" a="1"/>
  <c r="MF32" i="6" s="1"/>
  <c r="LH86" i="6" a="1"/>
  <c r="LH86" i="6" s="1"/>
  <c r="LI86" i="6" s="1"/>
  <c r="LP91" i="6" a="1"/>
  <c r="LP91" i="6" s="1"/>
  <c r="LQ91" i="6" s="1"/>
  <c r="X85" i="6" a="1"/>
  <c r="X85" i="6" s="1"/>
  <c r="Y85" i="6" s="1"/>
  <c r="KN13" i="6" a="1"/>
  <c r="KN13" i="6" s="1"/>
  <c r="KF30" i="6" a="1"/>
  <c r="KF30" i="6" s="1"/>
  <c r="LH40" i="6" a="1"/>
  <c r="LH40" i="6" s="1"/>
  <c r="LI40" i="6" s="1"/>
  <c r="KB83" i="6" a="1"/>
  <c r="KB83" i="6" s="1"/>
  <c r="KC83" i="6" s="1"/>
  <c r="JD13" i="6" a="1"/>
  <c r="JD13" i="6" s="1"/>
  <c r="LH90" i="6" a="1"/>
  <c r="LH90" i="6" s="1"/>
  <c r="LI90" i="6" s="1"/>
  <c r="KR80" i="6" a="1"/>
  <c r="KR80" i="6" s="1"/>
  <c r="KS80" i="6" s="1"/>
  <c r="MB80" i="6" a="1"/>
  <c r="MB80" i="6" s="1"/>
  <c r="MC80" i="6" s="1"/>
  <c r="MZ37" i="6" a="1"/>
  <c r="MZ37" i="6" s="1"/>
  <c r="LL38" i="6" a="1"/>
  <c r="LL38" i="6" s="1"/>
  <c r="LD72" i="6" a="1"/>
  <c r="LD72" i="6" s="1"/>
  <c r="LE72" i="6" s="1"/>
  <c r="BL79" i="6" a="1"/>
  <c r="BL79" i="6" s="1"/>
  <c r="BM79" i="6" s="1"/>
  <c r="IV73" i="6" a="1"/>
  <c r="IV73" i="6" s="1"/>
  <c r="IW73" i="6" s="1"/>
  <c r="BD69" i="6" a="1"/>
  <c r="BD69" i="6" s="1"/>
  <c r="BE69" i="6" s="1"/>
  <c r="EZ71" i="6" a="1"/>
  <c r="EZ71" i="6" s="1"/>
  <c r="FA71" i="6" s="1"/>
  <c r="HL83" i="6" a="1"/>
  <c r="HL83" i="6" s="1"/>
  <c r="HM83" i="6" s="1"/>
  <c r="T74" i="6" a="1"/>
  <c r="T74" i="6" s="1"/>
  <c r="U74" i="6" s="1"/>
  <c r="BX75" i="6" a="1"/>
  <c r="BX75" i="6" s="1"/>
  <c r="BY75" i="6" s="1"/>
  <c r="CZ59" i="6" a="1"/>
  <c r="CZ59" i="6" s="1"/>
  <c r="DA59" i="6" s="1"/>
  <c r="GF73" i="6" a="1"/>
  <c r="GF73" i="6" s="1"/>
  <c r="GG73" i="6" s="1"/>
  <c r="ER69" i="6" a="1"/>
  <c r="ER69" i="6" s="1"/>
  <c r="ES69" i="6" s="1"/>
  <c r="FX71" i="6" a="1"/>
  <c r="FX71" i="6" s="1"/>
  <c r="FY71" i="6" s="1"/>
  <c r="CN87" i="6" a="1"/>
  <c r="CN87" i="6" s="1"/>
  <c r="CO87" i="6" s="1"/>
  <c r="AV86" i="6" a="1"/>
  <c r="AV86" i="6" s="1"/>
  <c r="AW86" i="6" s="1"/>
  <c r="AV92" i="6" a="1"/>
  <c r="AV92" i="6" s="1"/>
  <c r="AW92" i="6" s="1"/>
  <c r="JD85" i="6" a="1"/>
  <c r="JD85" i="6" s="1"/>
  <c r="JE85" i="6" s="1"/>
  <c r="DD10" i="6" a="1"/>
  <c r="DD10" i="6" s="1"/>
  <c r="DE10" i="6" s="1"/>
  <c r="IF93" i="6" a="1"/>
  <c r="IF93" i="6" s="1"/>
  <c r="IG93" i="6" s="1"/>
  <c r="FP86" i="6" a="1"/>
  <c r="FP86" i="6" s="1"/>
  <c r="FQ86" i="6" s="1"/>
  <c r="DL9" i="6" a="1"/>
  <c r="DL9" i="6" s="1"/>
  <c r="DM9" i="6" s="1"/>
  <c r="JT66" i="6" a="1"/>
  <c r="JT66" i="6" s="1"/>
  <c r="JU66" i="6" s="1"/>
  <c r="EF93" i="6" a="1"/>
  <c r="EF93" i="6" s="1"/>
  <c r="EG93" i="6" s="1"/>
  <c r="GN84" i="6" a="1"/>
  <c r="GN84" i="6" s="1"/>
  <c r="GO84" i="6" s="1"/>
  <c r="DD9" i="6" a="1"/>
  <c r="DD9" i="6" s="1"/>
  <c r="DE9" i="6" s="1"/>
  <c r="FX10" i="6" a="1"/>
  <c r="FX10" i="6" s="1"/>
  <c r="FY10" i="6" s="1"/>
  <c r="JP56" i="6" a="1"/>
  <c r="JP56" i="6" s="1"/>
  <c r="JQ56" i="6" s="1"/>
  <c r="L28" i="6" a="1"/>
  <c r="L28" i="6" s="1"/>
  <c r="AF84" i="6" a="1"/>
  <c r="AF84" i="6" s="1"/>
  <c r="AG84" i="6" s="1"/>
  <c r="FX91" i="6" a="1"/>
  <c r="FX91" i="6" s="1"/>
  <c r="FY91" i="6" s="1"/>
  <c r="ER10" i="6" a="1"/>
  <c r="ER10" i="6" s="1"/>
  <c r="ES10" i="6" s="1"/>
  <c r="HL87" i="6" a="1"/>
  <c r="HL87" i="6" s="1"/>
  <c r="HM87" i="6" s="1"/>
  <c r="NX63" i="6" a="1"/>
  <c r="NX63" i="6" s="1"/>
  <c r="NY63" i="6" s="1"/>
  <c r="JT30" i="6" a="1"/>
  <c r="JT30" i="6" s="1"/>
  <c r="CN24" i="6" a="1"/>
  <c r="CN24" i="6" s="1"/>
  <c r="EZ92" i="6" a="1"/>
  <c r="EZ92" i="6" s="1"/>
  <c r="FA92" i="6" s="1"/>
  <c r="DD88" i="6" a="1"/>
  <c r="DD88" i="6" s="1"/>
  <c r="DE88" i="6" s="1"/>
  <c r="KF34" i="6" a="1"/>
  <c r="KF34" i="6" s="1"/>
  <c r="HL24" i="6" a="1"/>
  <c r="HL24" i="6" s="1"/>
  <c r="CR24" i="6" a="1"/>
  <c r="CR24" i="6" s="1"/>
  <c r="HH10" i="6" a="1"/>
  <c r="HH10" i="6" s="1"/>
  <c r="HI10" i="6" s="1"/>
  <c r="KN57" i="6" a="1"/>
  <c r="KN57" i="6" s="1"/>
  <c r="KO57" i="6" s="1"/>
  <c r="HT93" i="6" a="1"/>
  <c r="HT93" i="6" s="1"/>
  <c r="HU93" i="6" s="1"/>
  <c r="HP10" i="6" a="1"/>
  <c r="HP10" i="6" s="1"/>
  <c r="HQ10" i="6" s="1"/>
  <c r="BL28" i="6" a="1"/>
  <c r="BL28" i="6" s="1"/>
  <c r="NP79" i="6" a="1"/>
  <c r="NP79" i="6" s="1"/>
  <c r="NQ79" i="6" s="1"/>
  <c r="CZ85" i="6" a="1"/>
  <c r="CZ85" i="6" s="1"/>
  <c r="DA85" i="6" s="1"/>
  <c r="BP93" i="6" a="1"/>
  <c r="BP93" i="6" s="1"/>
  <c r="BQ93" i="6" s="1"/>
  <c r="EB91" i="6" a="1"/>
  <c r="EB91" i="6" s="1"/>
  <c r="EC91" i="6" s="1"/>
  <c r="AB28" i="6" a="1"/>
  <c r="AB28" i="6" s="1"/>
  <c r="AJ85" i="6" a="1"/>
  <c r="AJ85" i="6" s="1"/>
  <c r="AK85" i="6" s="1"/>
  <c r="NX87" i="6" a="1"/>
  <c r="NX87" i="6" s="1"/>
  <c r="NY87" i="6" s="1"/>
  <c r="JL77" i="6" a="1"/>
  <c r="JL77" i="6" s="1"/>
  <c r="JM77" i="6" s="1"/>
  <c r="EJ91" i="6" a="1"/>
  <c r="EJ91" i="6" s="1"/>
  <c r="EK91" i="6" s="1"/>
  <c r="DX91" i="6" a="1"/>
  <c r="DX91" i="6" s="1"/>
  <c r="DY91" i="6" s="1"/>
  <c r="AZ87" i="6" a="1"/>
  <c r="AZ87" i="6" s="1"/>
  <c r="BA87" i="6" s="1"/>
  <c r="IR24" i="6" a="1"/>
  <c r="IR24" i="6" s="1"/>
  <c r="DD84" i="6" a="1"/>
  <c r="DD84" i="6" s="1"/>
  <c r="DE84" i="6" s="1"/>
  <c r="JX59" i="6" a="1"/>
  <c r="JX59" i="6" s="1"/>
  <c r="JY59" i="6" s="1"/>
  <c r="KZ58" i="6" a="1"/>
  <c r="KZ58" i="6" s="1"/>
  <c r="LA58" i="6" s="1"/>
  <c r="KJ17" i="6" a="1"/>
  <c r="KJ17" i="6" s="1"/>
  <c r="CJ84" i="6" a="1"/>
  <c r="CJ84" i="6" s="1"/>
  <c r="CK84" i="6" s="1"/>
  <c r="IF91" i="6" a="1"/>
  <c r="IF91" i="6" s="1"/>
  <c r="IG91" i="6" s="1"/>
  <c r="L90" i="6" a="1"/>
  <c r="L90" i="6" s="1"/>
  <c r="EN91" i="6" a="1"/>
  <c r="EN91" i="6" s="1"/>
  <c r="EO91" i="6" s="1"/>
  <c r="GZ87" i="6" a="1"/>
  <c r="GZ87" i="6" s="1"/>
  <c r="HA87" i="6" s="1"/>
  <c r="IN90" i="6" a="1"/>
  <c r="IN90" i="6" s="1"/>
  <c r="IO90" i="6" s="1"/>
  <c r="KJ73" i="6" a="1"/>
  <c r="KJ73" i="6" s="1"/>
  <c r="KK73" i="6" s="1"/>
  <c r="JD36" i="6" a="1"/>
  <c r="JD36" i="6" s="1"/>
  <c r="JL49" i="6" a="1"/>
  <c r="JL49" i="6" s="1"/>
  <c r="DP85" i="6" a="1"/>
  <c r="DP85" i="6" s="1"/>
  <c r="DQ85" i="6" s="1"/>
  <c r="JD45" i="6" a="1"/>
  <c r="JD45" i="6" s="1"/>
  <c r="JE45" i="6" s="1"/>
  <c r="JH87" i="6" a="1"/>
  <c r="JH87" i="6" s="1"/>
  <c r="JI87" i="6" s="1"/>
  <c r="KR34" i="6" a="1"/>
  <c r="KR34" i="6" s="1"/>
  <c r="MF84" i="6" a="1"/>
  <c r="MF84" i="6" s="1"/>
  <c r="MG84" i="6" s="1"/>
  <c r="LT62" i="6" a="1"/>
  <c r="LT62" i="6" s="1"/>
  <c r="LU62" i="6" s="1"/>
  <c r="JT65" i="6" a="1"/>
  <c r="JT65" i="6" s="1"/>
  <c r="JU65" i="6" s="1"/>
  <c r="IF9" i="6" a="1"/>
  <c r="IF9" i="6" s="1"/>
  <c r="IG9" i="6" s="1"/>
  <c r="KB59" i="6" a="1"/>
  <c r="KB59" i="6" s="1"/>
  <c r="KC59" i="6" s="1"/>
  <c r="JD80" i="6" a="1"/>
  <c r="JD80" i="6" s="1"/>
  <c r="JE80" i="6" s="1"/>
  <c r="JP51" i="6" a="1"/>
  <c r="JP51" i="6" s="1"/>
  <c r="MV82" i="6" a="1"/>
  <c r="MV82" i="6" s="1"/>
  <c r="MW82" i="6" s="1"/>
  <c r="LL93" i="6" a="1"/>
  <c r="LL93" i="6" s="1"/>
  <c r="LM93" i="6" s="1"/>
  <c r="KR57" i="6" a="1"/>
  <c r="KR57" i="6" s="1"/>
  <c r="KS57" i="6" s="1"/>
  <c r="KB77" i="6" a="1"/>
  <c r="KB77" i="6" s="1"/>
  <c r="KC77" i="6" s="1"/>
  <c r="KB78" i="6" a="1"/>
  <c r="KB78" i="6" s="1"/>
  <c r="KC78" i="6" s="1"/>
  <c r="JD40" i="6" a="1"/>
  <c r="JD40" i="6" s="1"/>
  <c r="JE40" i="6" s="1"/>
  <c r="JX47" i="6" a="1"/>
  <c r="JX47" i="6" s="1"/>
  <c r="JL69" i="6" a="1"/>
  <c r="JL69" i="6" s="1"/>
  <c r="JM69" i="6" s="1"/>
  <c r="MJ28" i="6" a="1"/>
  <c r="MJ28" i="6" s="1"/>
  <c r="LD29" i="6" a="1"/>
  <c r="LD29" i="6" s="1"/>
  <c r="KR71" i="6" a="1"/>
  <c r="KR71" i="6" s="1"/>
  <c r="KS71" i="6" s="1"/>
  <c r="JD41" i="6" a="1"/>
  <c r="JD41" i="6" s="1"/>
  <c r="JE41" i="6" s="1"/>
  <c r="KF73" i="6" a="1"/>
  <c r="KF73" i="6" s="1"/>
  <c r="KG73" i="6" s="1"/>
  <c r="JP69" i="6" a="1"/>
  <c r="JP69" i="6" s="1"/>
  <c r="JQ69" i="6" s="1"/>
  <c r="KN39" i="6" a="1"/>
  <c r="KN39" i="6" s="1"/>
  <c r="KR81" i="6" a="1"/>
  <c r="KR81" i="6" s="1"/>
  <c r="KS81" i="6" s="1"/>
  <c r="JT38" i="6" a="1"/>
  <c r="JT38" i="6" s="1"/>
  <c r="JX24" i="6" a="1"/>
  <c r="JX24" i="6" s="1"/>
  <c r="KR53" i="6" a="1"/>
  <c r="KR53" i="6" s="1"/>
  <c r="MR24" i="6" a="1"/>
  <c r="MR24" i="6" s="1"/>
  <c r="KF71" i="6" a="1"/>
  <c r="KF71" i="6" s="1"/>
  <c r="KG71" i="6" s="1"/>
  <c r="LD91" i="6" a="1"/>
  <c r="LD91" i="6" s="1"/>
  <c r="LE91" i="6" s="1"/>
  <c r="LD53" i="6" a="1"/>
  <c r="LD53" i="6" s="1"/>
  <c r="LX79" i="6" a="1"/>
  <c r="LX79" i="6" s="1"/>
  <c r="LY79" i="6" s="1"/>
  <c r="JP30" i="6" a="1"/>
  <c r="JP30" i="6" s="1"/>
  <c r="KR84" i="6" a="1"/>
  <c r="KR84" i="6" s="1"/>
  <c r="KS84" i="6" s="1"/>
  <c r="KF37" i="6" a="1"/>
  <c r="KF37" i="6" s="1"/>
  <c r="JL67" i="6" a="1"/>
  <c r="JL67" i="6" s="1"/>
  <c r="JM67" i="6" s="1"/>
  <c r="LD31" i="6" a="1"/>
  <c r="LD31" i="6" s="1"/>
  <c r="LE31" i="6" s="1"/>
  <c r="LH61" i="6" a="1"/>
  <c r="LH61" i="6" s="1"/>
  <c r="LI61" i="6" s="1"/>
  <c r="AF10" i="6" a="1"/>
  <c r="AF10" i="6" s="1"/>
  <c r="AG10" i="6" s="1"/>
  <c r="LX44" i="6" a="1"/>
  <c r="LX44" i="6" s="1"/>
  <c r="KJ63" i="6" a="1"/>
  <c r="KJ63" i="6" s="1"/>
  <c r="KK63" i="6" s="1"/>
  <c r="JL38" i="6" a="1"/>
  <c r="JL38" i="6" s="1"/>
  <c r="KN42" i="6" a="1"/>
  <c r="KN42" i="6" s="1"/>
  <c r="LP41" i="6" a="1"/>
  <c r="LP41" i="6" s="1"/>
  <c r="LQ41" i="6" s="1"/>
  <c r="KN66" i="6" a="1"/>
  <c r="KN66" i="6" s="1"/>
  <c r="KO66" i="6" s="1"/>
  <c r="JL73" i="6" a="1"/>
  <c r="JL73" i="6" s="1"/>
  <c r="JM73" i="6" s="1"/>
  <c r="MR62" i="6" a="1"/>
  <c r="MR62" i="6" s="1"/>
  <c r="MS62" i="6" s="1"/>
  <c r="JT10" i="6" a="1"/>
  <c r="JT10" i="6" s="1"/>
  <c r="JU10" i="6" s="1"/>
  <c r="KR47" i="6" a="1"/>
  <c r="KR47" i="6" s="1"/>
  <c r="JL29" i="6" a="1"/>
  <c r="JL29" i="6" s="1"/>
  <c r="MB91" i="6" a="1"/>
  <c r="MB91" i="6" s="1"/>
  <c r="MC91" i="6" s="1"/>
  <c r="HP24" i="6" a="1"/>
  <c r="HP24" i="6" s="1"/>
  <c r="LP47" i="6" a="1"/>
  <c r="LP47" i="6" s="1"/>
  <c r="JL91" i="6" a="1"/>
  <c r="JL91" i="6" s="1"/>
  <c r="JM91" i="6" s="1"/>
  <c r="KJ72" i="6" a="1"/>
  <c r="KJ72" i="6" s="1"/>
  <c r="KK72" i="6" s="1"/>
  <c r="JT68" i="6" a="1"/>
  <c r="JT68" i="6" s="1"/>
  <c r="JU68" i="6" s="1"/>
  <c r="KZ69" i="6" a="1"/>
  <c r="KZ69" i="6" s="1"/>
  <c r="LA69" i="6" s="1"/>
  <c r="KF90" i="6" a="1"/>
  <c r="KF90" i="6" s="1"/>
  <c r="KG90" i="6" s="1"/>
  <c r="KV84" i="6" a="1"/>
  <c r="KV84" i="6" s="1"/>
  <c r="KW84" i="6" s="1"/>
  <c r="JH41" i="6" a="1"/>
  <c r="JH41" i="6" s="1"/>
  <c r="JI41" i="6" s="1"/>
  <c r="CF86" i="6" a="1"/>
  <c r="CF86" i="6" s="1"/>
  <c r="CG86" i="6" s="1"/>
  <c r="JP35" i="6" a="1"/>
  <c r="JP35" i="6" s="1"/>
  <c r="JL53" i="6" a="1"/>
  <c r="JL53" i="6" s="1"/>
  <c r="HP87" i="6" a="1"/>
  <c r="HP87" i="6" s="1"/>
  <c r="HQ87" i="6" s="1"/>
  <c r="JX41" i="6" a="1"/>
  <c r="JX41" i="6" s="1"/>
  <c r="JY41" i="6" s="1"/>
  <c r="JT46" i="6" a="1"/>
  <c r="JT46" i="6" s="1"/>
  <c r="JL57" i="6" a="1"/>
  <c r="JL57" i="6" s="1"/>
  <c r="JM57" i="6" s="1"/>
  <c r="KZ31" i="6" a="1"/>
  <c r="KZ31" i="6" s="1"/>
  <c r="LA31" i="6" s="1"/>
  <c r="JD27" i="6" a="1"/>
  <c r="JD27" i="6" s="1"/>
  <c r="JE27" i="6" s="1"/>
  <c r="MB28" i="6" a="1"/>
  <c r="MB28" i="6" s="1"/>
  <c r="MR53" i="6" a="1"/>
  <c r="MR53" i="6" s="1"/>
  <c r="LP40" i="6" a="1"/>
  <c r="LP40" i="6" s="1"/>
  <c r="LQ40" i="6" s="1"/>
  <c r="KR69" i="6" a="1"/>
  <c r="KR69" i="6" s="1"/>
  <c r="KS69" i="6" s="1"/>
  <c r="DT76" i="6" a="1"/>
  <c r="DT76" i="6" s="1"/>
  <c r="DU76" i="6" s="1"/>
  <c r="AZ67" i="6" a="1"/>
  <c r="AZ67" i="6" s="1"/>
  <c r="BA67" i="6" s="1"/>
  <c r="GJ69" i="6" a="1"/>
  <c r="GJ69" i="6" s="1"/>
  <c r="GK69" i="6" s="1"/>
  <c r="HT71" i="6" a="1"/>
  <c r="HT71" i="6" s="1"/>
  <c r="HU71" i="6" s="1"/>
  <c r="IR83" i="6" a="1"/>
  <c r="IR83" i="6" s="1"/>
  <c r="IS83" i="6" s="1"/>
  <c r="EJ74" i="6" a="1"/>
  <c r="EJ74" i="6" s="1"/>
  <c r="EK74" i="6" s="1"/>
  <c r="EJ75" i="6" a="1"/>
  <c r="EJ75" i="6" s="1"/>
  <c r="EK75" i="6" s="1"/>
  <c r="HL59" i="6" a="1"/>
  <c r="HL59" i="6" s="1"/>
  <c r="HM59" i="6" s="1"/>
  <c r="IZ73" i="6" a="1"/>
  <c r="IZ73" i="6" s="1"/>
  <c r="JA73" i="6" s="1"/>
  <c r="EF77" i="6" a="1"/>
  <c r="EF77" i="6" s="1"/>
  <c r="EG77" i="6" s="1"/>
  <c r="IJ72" i="6" a="1"/>
  <c r="IJ72" i="6" s="1"/>
  <c r="IK72" i="6" s="1"/>
  <c r="T9" i="6" a="1"/>
  <c r="T9" i="6" s="1"/>
  <c r="U9" i="6" s="1"/>
  <c r="CV93" i="6" a="1"/>
  <c r="CV93" i="6" s="1"/>
  <c r="CW93" i="6" s="1"/>
  <c r="FT87" i="6" a="1"/>
  <c r="FT87" i="6" s="1"/>
  <c r="FU87" i="6" s="1"/>
  <c r="X10" i="6" a="1"/>
  <c r="X10" i="6" s="1"/>
  <c r="Y10" i="6" s="1"/>
  <c r="P88" i="6" a="1"/>
  <c r="P88" i="6" s="1"/>
  <c r="EV24" i="6" a="1"/>
  <c r="EV24" i="6" s="1"/>
  <c r="ER87" i="6" a="1"/>
  <c r="ER87" i="6" s="1"/>
  <c r="ES87" i="6" s="1"/>
  <c r="AN92" i="6" a="1"/>
  <c r="AN92" i="6" s="1"/>
  <c r="AO92" i="6" s="1"/>
  <c r="KF76" i="6" a="1"/>
  <c r="KF76" i="6" s="1"/>
  <c r="KG76" i="6" s="1"/>
  <c r="FX92" i="6" a="1"/>
  <c r="FX92" i="6" s="1"/>
  <c r="FY92" i="6" s="1"/>
  <c r="DH24" i="6" a="1"/>
  <c r="DH24" i="6" s="1"/>
  <c r="IZ24" i="6" a="1"/>
  <c r="IZ24" i="6" s="1"/>
  <c r="GV86" i="6" a="1"/>
  <c r="GV86" i="6" s="1"/>
  <c r="GW86" i="6" s="1"/>
  <c r="IN86" i="6" a="1"/>
  <c r="IN86" i="6" s="1"/>
  <c r="IO86" i="6" s="1"/>
  <c r="JH58" i="6" a="1"/>
  <c r="JH58" i="6" s="1"/>
  <c r="JI58" i="6" s="1"/>
  <c r="GV91" i="6" a="1"/>
  <c r="GV91" i="6" s="1"/>
  <c r="GW91" i="6" s="1"/>
  <c r="IJ86" i="6" a="1"/>
  <c r="IJ86" i="6" s="1"/>
  <c r="IK86" i="6" s="1"/>
  <c r="EN9" i="6" a="1"/>
  <c r="EN9" i="6" s="1"/>
  <c r="EO9" i="6" s="1"/>
  <c r="NX77" i="6" a="1"/>
  <c r="NX77" i="6" s="1"/>
  <c r="NY77" i="6" s="1"/>
  <c r="JX52" i="6" a="1"/>
  <c r="JX52" i="6" s="1"/>
  <c r="AZ24" i="6" a="1"/>
  <c r="AZ24" i="6" s="1"/>
  <c r="GZ10" i="6" a="1"/>
  <c r="GZ10" i="6" s="1"/>
  <c r="HA10" i="6" s="1"/>
  <c r="FP92" i="6" a="1"/>
  <c r="FP92" i="6" s="1"/>
  <c r="FQ92" i="6" s="1"/>
  <c r="JX48" i="6" a="1"/>
  <c r="JX48" i="6" s="1"/>
  <c r="DD24" i="6" a="1"/>
  <c r="DD24" i="6" s="1"/>
  <c r="DH91" i="6" a="1"/>
  <c r="DH91" i="6" s="1"/>
  <c r="DI91" i="6" s="1"/>
  <c r="IN93" i="6" a="1"/>
  <c r="IN93" i="6" s="1"/>
  <c r="IO93" i="6" s="1"/>
  <c r="AN89" i="6" a="1"/>
  <c r="AN89" i="6" s="1"/>
  <c r="AO89" i="6" s="1"/>
  <c r="KF74" i="6" a="1"/>
  <c r="KF74" i="6" s="1"/>
  <c r="KG74" i="6" s="1"/>
  <c r="AN85" i="6" a="1"/>
  <c r="AN85" i="6" s="1"/>
  <c r="AO85" i="6" s="1"/>
  <c r="DT91" i="6" a="1"/>
  <c r="DT91" i="6" s="1"/>
  <c r="DU91" i="6" s="1"/>
  <c r="HT92" i="6" a="1"/>
  <c r="HT92" i="6" s="1"/>
  <c r="HU92" i="6" s="1"/>
  <c r="AF89" i="6" a="1"/>
  <c r="AF89" i="6" s="1"/>
  <c r="AG89" i="6" s="1"/>
  <c r="GV89" i="6" a="1"/>
  <c r="GV89" i="6" s="1"/>
  <c r="GW89" i="6" s="1"/>
  <c r="NL62" i="6" a="1"/>
  <c r="NL62" i="6" s="1"/>
  <c r="NM62" i="6" s="1"/>
  <c r="BL27" i="6" a="1"/>
  <c r="BL27" i="6" s="1"/>
  <c r="BM27" i="6" s="1"/>
  <c r="AF24" i="6" a="1"/>
  <c r="AF24" i="6" s="1"/>
  <c r="FX89" i="6" a="1"/>
  <c r="FX89" i="6" s="1"/>
  <c r="FY89" i="6" s="1"/>
  <c r="AR27" i="6" a="1"/>
  <c r="AR27" i="6" s="1"/>
  <c r="AS27" i="6" s="1"/>
  <c r="KV76" i="6" a="1"/>
  <c r="KV76" i="6" s="1"/>
  <c r="KW76" i="6" s="1"/>
  <c r="JT83" i="6" a="1"/>
  <c r="JT83" i="6" s="1"/>
  <c r="JU83" i="6" s="1"/>
  <c r="BT84" i="6" a="1"/>
  <c r="BT84" i="6" s="1"/>
  <c r="HP91" i="6" a="1"/>
  <c r="HP91" i="6" s="1"/>
  <c r="HQ91" i="6" s="1"/>
  <c r="HT24" i="6" a="1"/>
  <c r="HT24" i="6" s="1"/>
  <c r="CV84" i="6" a="1"/>
  <c r="CV84" i="6" s="1"/>
  <c r="CW84" i="6" s="1"/>
  <c r="CV85" i="6" a="1"/>
  <c r="CV85" i="6" s="1"/>
  <c r="CW85" i="6" s="1"/>
  <c r="KF51" i="6" a="1"/>
  <c r="KF51" i="6" s="1"/>
  <c r="JD33" i="6" a="1"/>
  <c r="JD33" i="6" s="1"/>
  <c r="KJ62" i="6" a="1"/>
  <c r="KJ62" i="6" s="1"/>
  <c r="KK62" i="6" s="1"/>
  <c r="L24" i="6" a="1"/>
  <c r="L24" i="6" s="1"/>
  <c r="DP93" i="6" a="1"/>
  <c r="DP93" i="6" s="1"/>
  <c r="DQ93" i="6" s="1"/>
  <c r="AJ24" i="6" a="1"/>
  <c r="AJ24" i="6" s="1"/>
  <c r="AB24" i="6" a="1"/>
  <c r="AB24" i="6" s="1"/>
  <c r="EB90" i="6" a="1"/>
  <c r="EB90" i="6" s="1"/>
  <c r="EC90" i="6" s="1"/>
  <c r="EJ84" i="6" a="1"/>
  <c r="EJ84" i="6" s="1"/>
  <c r="EK84" i="6" s="1"/>
  <c r="EV84" i="6" a="1"/>
  <c r="EV84" i="6" s="1"/>
  <c r="EW84" i="6" s="1"/>
  <c r="KN62" i="6" a="1"/>
  <c r="KN62" i="6" s="1"/>
  <c r="KO62" i="6" s="1"/>
  <c r="JP46" i="6" a="1"/>
  <c r="JP46" i="6" s="1"/>
  <c r="JL35" i="6" a="1"/>
  <c r="JL35" i="6" s="1"/>
  <c r="FT90" i="6" a="1"/>
  <c r="FT90" i="6" s="1"/>
  <c r="FU90" i="6" s="1"/>
  <c r="KB57" i="6" a="1"/>
  <c r="KB57" i="6" s="1"/>
  <c r="KC57" i="6" s="1"/>
  <c r="KN80" i="6" a="1"/>
  <c r="KN80" i="6" s="1"/>
  <c r="KO80" i="6" s="1"/>
  <c r="JH71" i="6" a="1"/>
  <c r="JH71" i="6" s="1"/>
  <c r="JI71" i="6" s="1"/>
  <c r="MF82" i="6" a="1"/>
  <c r="MF82" i="6" s="1"/>
  <c r="MG82" i="6" s="1"/>
  <c r="LH46" i="6" a="1"/>
  <c r="LH46" i="6" s="1"/>
  <c r="NL87" i="6" a="1"/>
  <c r="NL87" i="6" s="1"/>
  <c r="NM87" i="6" s="1"/>
  <c r="MB48" i="6" a="1"/>
  <c r="MB48" i="6" s="1"/>
  <c r="JT82" i="6" a="1"/>
  <c r="JT82" i="6" s="1"/>
  <c r="JU82" i="6" s="1"/>
  <c r="JH42" i="6" a="1"/>
  <c r="JH42" i="6" s="1"/>
  <c r="LD48" i="6" a="1"/>
  <c r="LD48" i="6" s="1"/>
  <c r="LX68" i="6" a="1"/>
  <c r="LX68" i="6" s="1"/>
  <c r="LY68" i="6" s="1"/>
  <c r="MZ62" i="6" a="1"/>
  <c r="MZ62" i="6" s="1"/>
  <c r="NA62" i="6" s="1"/>
  <c r="KB93" i="6" a="1"/>
  <c r="KB93" i="6" s="1"/>
  <c r="KC93" i="6" s="1"/>
  <c r="JL83" i="6" a="1"/>
  <c r="JL83" i="6" s="1"/>
  <c r="JM83" i="6" s="1"/>
  <c r="JP38" i="6" a="1"/>
  <c r="JP38" i="6" s="1"/>
  <c r="KB13" i="6" a="1"/>
  <c r="KB13" i="6" s="1"/>
  <c r="MJ78" i="6" a="1"/>
  <c r="MJ78" i="6" s="1"/>
  <c r="MK78" i="6" s="1"/>
  <c r="NH58" i="6" a="1"/>
  <c r="NH58" i="6" s="1"/>
  <c r="NI58" i="6" s="1"/>
  <c r="JH26" i="6" a="1"/>
  <c r="JH26" i="6" s="1"/>
  <c r="JI26" i="6" s="1"/>
  <c r="JP28" i="6" a="1"/>
  <c r="JP28" i="6" s="1"/>
  <c r="KF93" i="6" a="1"/>
  <c r="KF93" i="6" s="1"/>
  <c r="KG93" i="6" s="1"/>
  <c r="KJ13" i="6" a="1"/>
  <c r="KJ13" i="6" s="1"/>
  <c r="JX63" i="6" a="1"/>
  <c r="JX63" i="6" s="1"/>
  <c r="JY63" i="6" s="1"/>
  <c r="MV59" i="6" a="1"/>
  <c r="MV59" i="6" s="1"/>
  <c r="MW59" i="6" s="1"/>
  <c r="MZ86" i="6" a="1"/>
  <c r="MZ86" i="6" s="1"/>
  <c r="NA86" i="6" s="1"/>
  <c r="LL17" i="6" a="1"/>
  <c r="LL17" i="6" s="1"/>
  <c r="JP37" i="6" a="1"/>
  <c r="JP37" i="6" s="1"/>
  <c r="JP74" i="6" a="1"/>
  <c r="JP74" i="6" s="1"/>
  <c r="JQ74" i="6" s="1"/>
  <c r="LT28" i="6" a="1"/>
  <c r="LT28" i="6" s="1"/>
  <c r="KF31" i="6" a="1"/>
  <c r="KF31" i="6" s="1"/>
  <c r="KG31" i="6" s="1"/>
  <c r="LD61" i="6" a="1"/>
  <c r="LD61" i="6" s="1"/>
  <c r="LE61" i="6" s="1"/>
  <c r="JP68" i="6" a="1"/>
  <c r="JP68" i="6" s="1"/>
  <c r="JQ68" i="6" s="1"/>
  <c r="H92" i="6" a="1"/>
  <c r="H92" i="6" s="1"/>
  <c r="KF32" i="6" a="1"/>
  <c r="KF32" i="6" s="1"/>
  <c r="KB41" i="6" a="1"/>
  <c r="KB41" i="6" s="1"/>
  <c r="KC41" i="6" s="1"/>
  <c r="JD42" i="6" a="1"/>
  <c r="JD42" i="6" s="1"/>
  <c r="KF47" i="6" a="1"/>
  <c r="KF47" i="6" s="1"/>
  <c r="LH33" i="6" a="1"/>
  <c r="LH33" i="6" s="1"/>
  <c r="LL75" i="6" a="1"/>
  <c r="LL75" i="6" s="1"/>
  <c r="LM75" i="6" s="1"/>
  <c r="JL44" i="6" a="1"/>
  <c r="JL44" i="6" s="1"/>
  <c r="JH68" i="6" a="1"/>
  <c r="JH68" i="6" s="1"/>
  <c r="JI68" i="6" s="1"/>
  <c r="JD28" i="6" a="1"/>
  <c r="JD28" i="6" s="1"/>
  <c r="JE28" i="6" s="1"/>
  <c r="NT83" i="6" a="1"/>
  <c r="NT83" i="6" s="1"/>
  <c r="NU83" i="6" s="1"/>
  <c r="KB60" i="6" a="1"/>
  <c r="KB60" i="6" s="1"/>
  <c r="KC60" i="6" s="1"/>
  <c r="JT56" i="6" a="1"/>
  <c r="JT56" i="6" s="1"/>
  <c r="JU56" i="6" s="1"/>
  <c r="GZ93" i="6" a="1"/>
  <c r="GZ93" i="6" s="1"/>
  <c r="HA93" i="6" s="1"/>
  <c r="JT40" i="6" a="1"/>
  <c r="JT40" i="6" s="1"/>
  <c r="JU40" i="6" s="1"/>
  <c r="JP64" i="6" a="1"/>
  <c r="JP64" i="6" s="1"/>
  <c r="JQ64" i="6" s="1"/>
  <c r="JL24" i="6" a="1"/>
  <c r="JL24" i="6" s="1"/>
  <c r="JL72" i="6" a="1"/>
  <c r="JL72" i="6" s="1"/>
  <c r="JM72" i="6" s="1"/>
  <c r="KN45" i="6" a="1"/>
  <c r="KN45" i="6" s="1"/>
  <c r="KO45" i="6" s="1"/>
  <c r="KN74" i="6" a="1"/>
  <c r="KN74" i="6" s="1"/>
  <c r="KO74" i="6" s="1"/>
  <c r="BD93" i="6" a="1"/>
  <c r="BD93" i="6" s="1"/>
  <c r="BE93" i="6" s="1"/>
  <c r="JT73" i="6" a="1"/>
  <c r="JT73" i="6" s="1"/>
  <c r="JU73" i="6" s="1"/>
  <c r="KN92" i="6" a="1"/>
  <c r="KN92" i="6" s="1"/>
  <c r="KO92" i="6" s="1"/>
  <c r="LD36" i="6" a="1"/>
  <c r="LD36" i="6" s="1"/>
  <c r="KB86" i="6" a="1"/>
  <c r="KB86" i="6" s="1"/>
  <c r="KC86" i="6" s="1"/>
  <c r="NL24" i="6" a="1"/>
  <c r="NL24" i="6" s="1"/>
  <c r="LP84" i="6" a="1"/>
  <c r="LP84" i="6" s="1"/>
  <c r="LQ84" i="6" s="1"/>
  <c r="KJ92" i="6" a="1"/>
  <c r="KJ92" i="6" s="1"/>
  <c r="KK92" i="6" s="1"/>
  <c r="KZ80" i="6" a="1"/>
  <c r="KZ80" i="6" s="1"/>
  <c r="LA80" i="6" s="1"/>
  <c r="FX84" i="6" a="1"/>
  <c r="FX84" i="6" s="1"/>
  <c r="FY84" i="6" s="1"/>
  <c r="KF49" i="6" a="1"/>
  <c r="KF49" i="6" s="1"/>
  <c r="JL15" i="6" a="1"/>
  <c r="JL15" i="6" s="1"/>
  <c r="BP87" i="6" a="1"/>
  <c r="BP87" i="6" s="1"/>
  <c r="BQ87" i="6" s="1"/>
  <c r="KJ51" i="6" a="1"/>
  <c r="KJ51" i="6" s="1"/>
  <c r="JT58" i="6" a="1"/>
  <c r="JT58" i="6" s="1"/>
  <c r="JU58" i="6" s="1"/>
  <c r="MN58" i="6" a="1"/>
  <c r="MN58" i="6" s="1"/>
  <c r="MO58" i="6" s="1"/>
  <c r="KB84" i="6" a="1"/>
  <c r="KB84" i="6" s="1"/>
  <c r="KC84" i="6" s="1"/>
  <c r="NP29" i="6" a="1"/>
  <c r="NP29" i="6" s="1"/>
  <c r="KF78" i="6" a="1"/>
  <c r="KF78" i="6" s="1"/>
  <c r="KG78" i="6" s="1"/>
  <c r="MB51" i="6" a="1"/>
  <c r="MB51" i="6" s="1"/>
  <c r="LL10" i="6" a="1"/>
  <c r="LL10" i="6" s="1"/>
  <c r="LM10" i="6" s="1"/>
  <c r="LT72" i="6" a="1"/>
  <c r="LT72" i="6" s="1"/>
  <c r="LU72" i="6" s="1"/>
  <c r="KJ68" i="6" a="1"/>
  <c r="KJ68" i="6" s="1"/>
  <c r="KK68" i="6" s="1"/>
  <c r="NX20" i="6" a="1"/>
  <c r="NX20" i="6" s="1"/>
  <c r="MF73" i="6" a="1"/>
  <c r="MF73" i="6" s="1"/>
  <c r="MG73" i="6" s="1"/>
  <c r="KV61" i="6" a="1"/>
  <c r="KV61" i="6" s="1"/>
  <c r="KW61" i="6" s="1"/>
  <c r="LP77" i="6" a="1"/>
  <c r="LP77" i="6" s="1"/>
  <c r="LQ77" i="6" s="1"/>
  <c r="NX42" i="6" a="1"/>
  <c r="NX42" i="6" s="1"/>
  <c r="JL28" i="6" a="1"/>
  <c r="JL28" i="6" s="1"/>
  <c r="NX73" i="6" a="1"/>
  <c r="NX73" i="6" s="1"/>
  <c r="NY73" i="6" s="1"/>
  <c r="MB75" i="6" a="1"/>
  <c r="MB75" i="6" s="1"/>
  <c r="MC75" i="6" s="1"/>
  <c r="MF90" i="6" a="1"/>
  <c r="MF90" i="6" s="1"/>
  <c r="MG90" i="6" s="1"/>
  <c r="MJ33" i="6" a="1"/>
  <c r="MJ33" i="6" s="1"/>
  <c r="MR80" i="6" a="1"/>
  <c r="MR80" i="6" s="1"/>
  <c r="MS80" i="6" s="1"/>
  <c r="MB77" i="6" a="1"/>
  <c r="MB77" i="6" s="1"/>
  <c r="MC77" i="6" s="1"/>
  <c r="KN78" i="6" a="1"/>
  <c r="KN78" i="6" s="1"/>
  <c r="KO78" i="6" s="1"/>
  <c r="EZ58" i="6" a="1"/>
  <c r="EZ58" i="6" s="1"/>
  <c r="FA58" i="6" s="1"/>
  <c r="CR67" i="6" a="1"/>
  <c r="CR67" i="6" s="1"/>
  <c r="CS67" i="6" s="1"/>
  <c r="DL69" i="6" a="1"/>
  <c r="DL69" i="6" s="1"/>
  <c r="DM69" i="6" s="1"/>
  <c r="GV71" i="6" a="1"/>
  <c r="GV71" i="6" s="1"/>
  <c r="GW71" i="6" s="1"/>
  <c r="BD78" i="6" a="1"/>
  <c r="BD78" i="6" s="1"/>
  <c r="BE78" i="6" s="1"/>
  <c r="EZ74" i="6" a="1"/>
  <c r="EZ74" i="6" s="1"/>
  <c r="FA74" i="6" s="1"/>
  <c r="HP75" i="6" a="1"/>
  <c r="HP75" i="6" s="1"/>
  <c r="HQ75" i="6" s="1"/>
  <c r="GF59" i="6" a="1"/>
  <c r="GF59" i="6" s="1"/>
  <c r="GG59" i="6" s="1"/>
  <c r="CR57" i="6" a="1"/>
  <c r="CR57" i="6" s="1"/>
  <c r="CS57" i="6" s="1"/>
  <c r="GR72" i="6" a="1"/>
  <c r="GR72" i="6" s="1"/>
  <c r="GS72" i="6" s="1"/>
  <c r="DH78" i="6" a="1"/>
  <c r="DH78" i="6" s="1"/>
  <c r="DI78" i="6" s="1"/>
  <c r="DL93" i="6" a="1"/>
  <c r="DL93" i="6" s="1"/>
  <c r="DM93" i="6" s="1"/>
  <c r="DH84" i="6" a="1"/>
  <c r="DH84" i="6" s="1"/>
  <c r="DI84" i="6" s="1"/>
  <c r="GZ9" i="6" a="1"/>
  <c r="GZ9" i="6" s="1"/>
  <c r="HA9" i="6" s="1"/>
  <c r="EZ86" i="6" a="1"/>
  <c r="EZ86" i="6" s="1"/>
  <c r="FA86" i="6" s="1"/>
  <c r="NT59" i="6" a="1"/>
  <c r="NT59" i="6" s="1"/>
  <c r="NU59" i="6" s="1"/>
  <c r="EN84" i="6" a="1"/>
  <c r="EN84" i="6" s="1"/>
  <c r="EO84" i="6" s="1"/>
  <c r="X84" i="6" a="1"/>
  <c r="X84" i="6" s="1"/>
  <c r="Y84" i="6" s="1"/>
  <c r="BX10" i="6" a="1"/>
  <c r="BX10" i="6" s="1"/>
  <c r="BY10" i="6" s="1"/>
  <c r="KV13" i="6" a="1"/>
  <c r="KV13" i="6" s="1"/>
  <c r="FD10" i="6" a="1"/>
  <c r="FD10" i="6" s="1"/>
  <c r="FE10" i="6" s="1"/>
  <c r="BT91" i="6" a="1"/>
  <c r="BT91" i="6" s="1"/>
  <c r="CF84" i="6" a="1"/>
  <c r="CF84" i="6" s="1"/>
  <c r="CG84" i="6" s="1"/>
  <c r="IR87" i="6" a="1"/>
  <c r="IR87" i="6" s="1"/>
  <c r="IS87" i="6" s="1"/>
  <c r="CJ88" i="6" a="1"/>
  <c r="CJ88" i="6" s="1"/>
  <c r="CK88" i="6" s="1"/>
  <c r="JT42" i="6" a="1"/>
  <c r="JT42" i="6" s="1"/>
  <c r="CB24" i="6" a="1"/>
  <c r="CB24" i="6" s="1"/>
  <c r="X88" i="6" a="1"/>
  <c r="X88" i="6" s="1"/>
  <c r="Y88" i="6" s="1"/>
  <c r="DT92" i="6" a="1"/>
  <c r="DT92" i="6" s="1"/>
  <c r="DU92" i="6" s="1"/>
  <c r="JP82" i="6" a="1"/>
  <c r="JP82" i="6" s="1"/>
  <c r="JQ82" i="6" s="1"/>
  <c r="BP28" i="6" a="1"/>
  <c r="BP28" i="6" s="1"/>
  <c r="DL84" i="6" a="1"/>
  <c r="DL84" i="6" s="1"/>
  <c r="DM84" i="6" s="1"/>
  <c r="FD91" i="6" a="1"/>
  <c r="FD91" i="6" s="1"/>
  <c r="FE91" i="6" s="1"/>
  <c r="L89" i="6" a="1"/>
  <c r="L89" i="6" s="1"/>
  <c r="IF10" i="6" a="1"/>
  <c r="IF10" i="6" s="1"/>
  <c r="IG10" i="6" s="1"/>
  <c r="KN63" i="6" a="1"/>
  <c r="KN63" i="6" s="1"/>
  <c r="KO63" i="6" s="1"/>
  <c r="BL91" i="6" a="1"/>
  <c r="BL91" i="6" s="1"/>
  <c r="BM91" i="6" s="1"/>
  <c r="HP92" i="6" a="1"/>
  <c r="HP92" i="6" s="1"/>
  <c r="HQ92" i="6" s="1"/>
  <c r="EJ88" i="6" a="1"/>
  <c r="EJ88" i="6" s="1"/>
  <c r="EK88" i="6" s="1"/>
  <c r="KN29" i="6" a="1"/>
  <c r="KN29" i="6" s="1"/>
  <c r="L86" i="6" a="1"/>
  <c r="L86" i="6" s="1"/>
  <c r="P28" i="6" a="1"/>
  <c r="P28" i="6" s="1"/>
  <c r="IJ88" i="6" a="1"/>
  <c r="IJ88" i="6" s="1"/>
  <c r="IK88" i="6" s="1"/>
  <c r="IF88" i="6" a="1"/>
  <c r="IF88" i="6" s="1"/>
  <c r="IG88" i="6" s="1"/>
  <c r="KF62" i="6" a="1"/>
  <c r="KF62" i="6" s="1"/>
  <c r="KG62" i="6" s="1"/>
  <c r="IB93" i="6" a="1"/>
  <c r="IB93" i="6" s="1"/>
  <c r="IC93" i="6" s="1"/>
  <c r="P24" i="6" a="1"/>
  <c r="P24" i="6" s="1"/>
  <c r="LX11" i="6" a="1"/>
  <c r="LX11" i="6" s="1"/>
  <c r="GV88" i="6" a="1"/>
  <c r="GV88" i="6" s="1"/>
  <c r="GW88" i="6" s="1"/>
  <c r="EJ28" i="6" a="1"/>
  <c r="EJ28" i="6" s="1"/>
  <c r="JH33" i="6" a="1"/>
  <c r="JH33" i="6" s="1"/>
  <c r="JT69" i="6" a="1"/>
  <c r="JT69" i="6" s="1"/>
  <c r="JU69" i="6" s="1"/>
  <c r="IN91" i="6" a="1"/>
  <c r="IN91" i="6" s="1"/>
  <c r="IO91" i="6" s="1"/>
  <c r="BP84" i="6" a="1"/>
  <c r="BP84" i="6" s="1"/>
  <c r="BQ84" i="6" s="1"/>
  <c r="P27" i="6" a="1"/>
  <c r="P27" i="6" s="1"/>
  <c r="Q27" i="6" s="1"/>
  <c r="CV27" i="6" a="1"/>
  <c r="CV27" i="6" s="1"/>
  <c r="CW27" i="6" s="1"/>
  <c r="LH88" i="6" a="1"/>
  <c r="LH88" i="6" s="1"/>
  <c r="LI88" i="6" s="1"/>
  <c r="KR59" i="6" a="1"/>
  <c r="KR59" i="6" s="1"/>
  <c r="KS59" i="6" s="1"/>
  <c r="JD63" i="6" a="1"/>
  <c r="JD63" i="6" s="1"/>
  <c r="JE63" i="6" s="1"/>
  <c r="DH93" i="6" a="1"/>
  <c r="DH93" i="6" s="1"/>
  <c r="DI93" i="6" s="1"/>
  <c r="X24" i="6" a="1"/>
  <c r="X24" i="6" s="1"/>
  <c r="DP84" i="6" a="1"/>
  <c r="DP84" i="6" s="1"/>
  <c r="DQ84" i="6" s="1"/>
  <c r="EN93" i="6" a="1"/>
  <c r="EN93" i="6" s="1"/>
  <c r="EO93" i="6" s="1"/>
  <c r="AV93" i="6" a="1"/>
  <c r="AV93" i="6" s="1"/>
  <c r="AW93" i="6" s="1"/>
  <c r="DH85" i="6" a="1"/>
  <c r="DH85" i="6" s="1"/>
  <c r="DI85" i="6" s="1"/>
  <c r="EJ85" i="6" a="1"/>
  <c r="EJ85" i="6" s="1"/>
  <c r="EK85" i="6" s="1"/>
  <c r="LH65" i="6" a="1"/>
  <c r="LH65" i="6" s="1"/>
  <c r="LI65" i="6" s="1"/>
  <c r="JH36" i="6" a="1"/>
  <c r="JH36" i="6" s="1"/>
  <c r="JT67" i="6" a="1"/>
  <c r="JT67" i="6" s="1"/>
  <c r="JU67" i="6" s="1"/>
  <c r="JX37" i="6" a="1"/>
  <c r="JX37" i="6" s="1"/>
  <c r="JL74" i="6" a="1"/>
  <c r="JL74" i="6" s="1"/>
  <c r="JM74" i="6" s="1"/>
  <c r="MR36" i="6" a="1"/>
  <c r="MR36" i="6" s="1"/>
  <c r="JH69" i="6" a="1"/>
  <c r="JH69" i="6" s="1"/>
  <c r="JI69" i="6" s="1"/>
  <c r="JT52" i="6" a="1"/>
  <c r="JT52" i="6" s="1"/>
  <c r="KB48" i="6" a="1"/>
  <c r="KB48" i="6" s="1"/>
  <c r="NH32" i="6" a="1"/>
  <c r="NH32" i="6" s="1"/>
  <c r="JL89" i="6" a="1"/>
  <c r="JL89" i="6" s="1"/>
  <c r="JM89" i="6" s="1"/>
  <c r="JD75" i="6" a="1"/>
  <c r="JD75" i="6" s="1"/>
  <c r="JE75" i="6" s="1"/>
  <c r="AF45" i="6" a="1"/>
  <c r="AF45" i="6" s="1"/>
  <c r="AG45" i="6" s="1"/>
  <c r="KF89" i="6" a="1"/>
  <c r="KF89" i="6" s="1"/>
  <c r="KG89" i="6" s="1"/>
  <c r="LT38" i="6" a="1"/>
  <c r="LT38" i="6" s="1"/>
  <c r="MB58" i="6" a="1"/>
  <c r="MB58" i="6" s="1"/>
  <c r="MC58" i="6" s="1"/>
  <c r="KN72" i="6" a="1"/>
  <c r="KN72" i="6" s="1"/>
  <c r="KO72" i="6" s="1"/>
  <c r="KB81" i="6" a="1"/>
  <c r="KB81" i="6" s="1"/>
  <c r="KC81" i="6" s="1"/>
  <c r="JL90" i="6" a="1"/>
  <c r="JL90" i="6" s="1"/>
  <c r="JM90" i="6" s="1"/>
  <c r="JT49" i="6" a="1"/>
  <c r="JT49" i="6" s="1"/>
  <c r="KN46" i="6" a="1"/>
  <c r="KN46" i="6" s="1"/>
  <c r="LX64" i="6" a="1"/>
  <c r="LX64" i="6" s="1"/>
  <c r="LY64" i="6" s="1"/>
  <c r="MB92" i="6" a="1"/>
  <c r="MB92" i="6" s="1"/>
  <c r="MC92" i="6" s="1"/>
  <c r="LD59" i="6" a="1"/>
  <c r="LD59" i="6" s="1"/>
  <c r="LE59" i="6" s="1"/>
  <c r="JH29" i="6" a="1"/>
  <c r="JH29" i="6" s="1"/>
  <c r="JH78" i="6" a="1"/>
  <c r="JH78" i="6" s="1"/>
  <c r="JI78" i="6" s="1"/>
  <c r="KR17" i="6" a="1"/>
  <c r="KR17" i="6" s="1"/>
  <c r="JX35" i="6" a="1"/>
  <c r="JX35" i="6" s="1"/>
  <c r="KF65" i="6" a="1"/>
  <c r="KF65" i="6" s="1"/>
  <c r="KG65" i="6" s="1"/>
  <c r="JH86" i="6" a="1"/>
  <c r="JH86" i="6" s="1"/>
  <c r="JI86" i="6" s="1"/>
  <c r="JX56" i="6" a="1"/>
  <c r="JX56" i="6" s="1"/>
  <c r="JY56" i="6" s="1"/>
  <c r="JD57" i="6" a="1"/>
  <c r="JD57" i="6" s="1"/>
  <c r="JE57" i="6" s="1"/>
  <c r="JH40" i="6" a="1"/>
  <c r="JH40" i="6" s="1"/>
  <c r="JI40" i="6" s="1"/>
  <c r="KN86" i="6" a="1"/>
  <c r="KN86" i="6" s="1"/>
  <c r="KO86" i="6" s="1"/>
  <c r="KZ41" i="6" a="1"/>
  <c r="KZ41" i="6" s="1"/>
  <c r="LA41" i="6" s="1"/>
  <c r="LP61" i="6" a="1"/>
  <c r="LP61" i="6" s="1"/>
  <c r="LQ61" i="6" s="1"/>
  <c r="AZ84" i="6" a="1"/>
  <c r="AZ84" i="6" s="1"/>
  <c r="BA84" i="6" s="1"/>
  <c r="KN36" i="6" a="1"/>
  <c r="KN36" i="6" s="1"/>
  <c r="LT66" i="6" a="1"/>
  <c r="LT66" i="6" s="1"/>
  <c r="LU66" i="6" s="1"/>
  <c r="KN58" i="6" a="1"/>
  <c r="KN58" i="6" s="1"/>
  <c r="KO58" i="6" s="1"/>
  <c r="MB74" i="6" a="1"/>
  <c r="MB74" i="6" s="1"/>
  <c r="MC74" i="6" s="1"/>
  <c r="JP34" i="6" a="1"/>
  <c r="JP34" i="6" s="1"/>
  <c r="JH70" i="6" a="1"/>
  <c r="JH70" i="6" s="1"/>
  <c r="JI70" i="6" s="1"/>
  <c r="BT24" i="6" a="1"/>
  <c r="BT24" i="6" s="1"/>
  <c r="KN59" i="6" a="1"/>
  <c r="KN59" i="6" s="1"/>
  <c r="KO59" i="6" s="1"/>
  <c r="JH50" i="6" a="1"/>
  <c r="JH50" i="6" s="1"/>
  <c r="JT92" i="6" a="1"/>
  <c r="JT92" i="6" s="1"/>
  <c r="JU92" i="6" s="1"/>
  <c r="JD65" i="6" a="1"/>
  <c r="JD65" i="6" s="1"/>
  <c r="JE65" i="6" s="1"/>
  <c r="LT87" i="6" a="1"/>
  <c r="LT87" i="6" s="1"/>
  <c r="LU87" i="6" s="1"/>
  <c r="NT82" i="6" a="1"/>
  <c r="NT82" i="6" s="1"/>
  <c r="NU82" i="6" s="1"/>
  <c r="KV52" i="6" a="1"/>
  <c r="KV52" i="6" s="1"/>
  <c r="JT87" i="6" a="1"/>
  <c r="JT87" i="6" s="1"/>
  <c r="JU87" i="6" s="1"/>
  <c r="KB88" i="6" a="1"/>
  <c r="KB88" i="6" s="1"/>
  <c r="KC88" i="6" s="1"/>
  <c r="JT90" i="6" a="1"/>
  <c r="JT90" i="6" s="1"/>
  <c r="JU90" i="6" s="1"/>
  <c r="MF48" i="6" a="1"/>
  <c r="MF48" i="6" s="1"/>
  <c r="LD46" i="6" a="1"/>
  <c r="LD46" i="6" s="1"/>
  <c r="DD87" i="6" a="1"/>
  <c r="DD87" i="6" s="1"/>
  <c r="DE87" i="6" s="1"/>
  <c r="MR86" i="6" a="1"/>
  <c r="MR86" i="6" s="1"/>
  <c r="MS86" i="6" s="1"/>
  <c r="KJ41" i="6" a="1"/>
  <c r="KJ41" i="6" s="1"/>
  <c r="KK41" i="6" s="1"/>
  <c r="KZ57" i="6" a="1"/>
  <c r="KZ57" i="6" s="1"/>
  <c r="LA57" i="6" s="1"/>
  <c r="KJ30" i="6" a="1"/>
  <c r="KJ30" i="6" s="1"/>
  <c r="MF60" i="6" a="1"/>
  <c r="MF60" i="6" s="1"/>
  <c r="MG60" i="6" s="1"/>
  <c r="LT36" i="6" a="1"/>
  <c r="LT36" i="6" s="1"/>
  <c r="LX67" i="6" a="1"/>
  <c r="LX67" i="6" s="1"/>
  <c r="LY67" i="6" s="1"/>
  <c r="LH48" i="6" a="1"/>
  <c r="LH48" i="6" s="1"/>
  <c r="BT43" i="6" a="1"/>
  <c r="BT43" i="6" s="1"/>
  <c r="KB53" i="6" a="1"/>
  <c r="KB53" i="6" s="1"/>
  <c r="JT9" i="6" a="1"/>
  <c r="JT9" i="6" s="1"/>
  <c r="JU9" i="6" s="1"/>
  <c r="GJ85" i="6" a="1"/>
  <c r="GJ85" i="6" s="1"/>
  <c r="GK85" i="6" s="1"/>
  <c r="JD87" i="6" a="1"/>
  <c r="JD87" i="6" s="1"/>
  <c r="JE87" i="6" s="1"/>
  <c r="LP62" i="6" a="1"/>
  <c r="LP62" i="6" s="1"/>
  <c r="LQ62" i="6" s="1"/>
  <c r="NH45" i="6" a="1"/>
  <c r="NH45" i="6" s="1"/>
  <c r="NI45" i="6" s="1"/>
  <c r="LP45" i="6" a="1"/>
  <c r="LP45" i="6" s="1"/>
  <c r="LQ45" i="6" s="1"/>
  <c r="LD70" i="6" a="1"/>
  <c r="LD70" i="6" s="1"/>
  <c r="LE70" i="6" s="1"/>
  <c r="LP60" i="6" a="1"/>
  <c r="LP60" i="6" s="1"/>
  <c r="LQ60" i="6" s="1"/>
  <c r="MB63" i="6" a="1"/>
  <c r="MB63" i="6" s="1"/>
  <c r="MC63" i="6" s="1"/>
  <c r="MZ47" i="6" a="1"/>
  <c r="MZ47" i="6" s="1"/>
  <c r="KZ27" i="6" a="1"/>
  <c r="KZ27" i="6" s="1"/>
  <c r="LA27" i="6" s="1"/>
  <c r="DX57" i="6" a="1"/>
  <c r="DX57" i="6" s="1"/>
  <c r="DY57" i="6" s="1"/>
  <c r="EJ67" i="6" a="1"/>
  <c r="EJ67" i="6" s="1"/>
  <c r="EK67" i="6" s="1"/>
  <c r="IZ69" i="6" a="1"/>
  <c r="IZ69" i="6" s="1"/>
  <c r="JA69" i="6" s="1"/>
  <c r="AN72" i="6" a="1"/>
  <c r="AN72" i="6" s="1"/>
  <c r="AO72" i="6" s="1"/>
  <c r="P78" i="6" a="1"/>
  <c r="P78" i="6" s="1"/>
  <c r="EN74" i="6" a="1"/>
  <c r="EN74" i="6" s="1"/>
  <c r="EO74" i="6" s="1"/>
  <c r="IV75" i="6" a="1"/>
  <c r="IV75" i="6" s="1"/>
  <c r="IW75" i="6" s="1"/>
  <c r="DH58" i="6" a="1"/>
  <c r="DH58" i="6" s="1"/>
  <c r="DI58" i="6" s="1"/>
  <c r="BX57" i="6" a="1"/>
  <c r="BX57" i="6" s="1"/>
  <c r="BY57" i="6" s="1"/>
  <c r="AV78" i="6" a="1"/>
  <c r="AV78" i="6" s="1"/>
  <c r="AW78" i="6" s="1"/>
  <c r="EF74" i="6" a="1"/>
  <c r="EF74" i="6" s="1"/>
  <c r="EG74" i="6" s="1"/>
  <c r="DL92" i="6" a="1"/>
  <c r="DL92" i="6" s="1"/>
  <c r="DM92" i="6" s="1"/>
  <c r="FL84" i="6" a="1"/>
  <c r="FL84" i="6" s="1"/>
  <c r="FM84" i="6" s="1"/>
  <c r="DL24" i="6" a="1"/>
  <c r="DL24" i="6" s="1"/>
  <c r="BH86" i="6" a="1"/>
  <c r="BH86" i="6" s="1"/>
  <c r="BI86" i="6" s="1"/>
  <c r="FL87" i="6" a="1"/>
  <c r="FL87" i="6" s="1"/>
  <c r="FM87" i="6" s="1"/>
  <c r="JD76" i="6" a="1"/>
  <c r="JD76" i="6" s="1"/>
  <c r="JE76" i="6" s="1"/>
  <c r="BT93" i="6" a="1"/>
  <c r="BT93" i="6" s="1"/>
  <c r="DH28" i="6" a="1"/>
  <c r="DH28" i="6" s="1"/>
  <c r="HX85" i="6" a="1"/>
  <c r="HX85" i="6" s="1"/>
  <c r="HY85" i="6" s="1"/>
  <c r="GN86" i="6" a="1"/>
  <c r="GN86" i="6" s="1"/>
  <c r="GO86" i="6" s="1"/>
  <c r="JH76" i="6" a="1"/>
  <c r="JH76" i="6" s="1"/>
  <c r="JI76" i="6" s="1"/>
  <c r="AZ85" i="6" a="1"/>
  <c r="AZ85" i="6" s="1"/>
  <c r="BA85" i="6" s="1"/>
  <c r="BH90" i="6" a="1"/>
  <c r="BH90" i="6" s="1"/>
  <c r="BI90" i="6" s="1"/>
  <c r="CB9" i="6" a="1"/>
  <c r="CB9" i="6" s="1"/>
  <c r="CC9" i="6" s="1"/>
  <c r="KB62" i="6" a="1"/>
  <c r="KB62" i="6" s="1"/>
  <c r="KC62" i="6" s="1"/>
  <c r="DX93" i="6" a="1"/>
  <c r="DX93" i="6" s="1"/>
  <c r="DY93" i="6" s="1"/>
  <c r="FT84" i="6" a="1"/>
  <c r="FT84" i="6" s="1"/>
  <c r="FU84" i="6" s="1"/>
  <c r="EV9" i="6" a="1"/>
  <c r="EV9" i="6" s="1"/>
  <c r="EW9" i="6" s="1"/>
  <c r="IB10" i="6" a="1"/>
  <c r="IB10" i="6" s="1"/>
  <c r="IC10" i="6" s="1"/>
  <c r="JX50" i="6" a="1"/>
  <c r="JX50" i="6" s="1"/>
  <c r="CV9" i="6" a="1"/>
  <c r="CV9" i="6" s="1"/>
  <c r="CW9" i="6" s="1"/>
  <c r="T93" i="6" a="1"/>
  <c r="T93" i="6" s="1"/>
  <c r="U93" i="6" s="1"/>
  <c r="BP88" i="6" a="1"/>
  <c r="BP88" i="6" s="1"/>
  <c r="BQ88" i="6" s="1"/>
  <c r="AR89" i="6" a="1"/>
  <c r="AR89" i="6" s="1"/>
  <c r="AS89" i="6" s="1"/>
  <c r="LH66" i="6" a="1"/>
  <c r="LH66" i="6" s="1"/>
  <c r="LI66" i="6" s="1"/>
  <c r="X28" i="6" a="1"/>
  <c r="X28" i="6" s="1"/>
  <c r="IZ92" i="6" a="1"/>
  <c r="IZ92" i="6" s="1"/>
  <c r="JA92" i="6" s="1"/>
  <c r="KF58" i="6" a="1"/>
  <c r="KF58" i="6" s="1"/>
  <c r="KG58" i="6" s="1"/>
  <c r="GJ84" i="6" a="1"/>
  <c r="GJ84" i="6" s="1"/>
  <c r="GK84" i="6" s="1"/>
  <c r="AN24" i="6" a="1"/>
  <c r="AN24" i="6" s="1"/>
  <c r="FH89" i="6" a="1"/>
  <c r="FH89" i="6" s="1"/>
  <c r="FI89" i="6" s="1"/>
  <c r="BT90" i="6" a="1"/>
  <c r="BT90" i="6" s="1"/>
  <c r="AF90" i="6" a="1"/>
  <c r="AF90" i="6" s="1"/>
  <c r="AG90" i="6" s="1"/>
  <c r="KN17" i="6" a="1"/>
  <c r="KN17" i="6" s="1"/>
  <c r="DD91" i="6" a="1"/>
  <c r="DD91" i="6" s="1"/>
  <c r="DE91" i="6" s="1"/>
  <c r="AJ93" i="6" a="1"/>
  <c r="AJ93" i="6" s="1"/>
  <c r="AK93" i="6" s="1"/>
  <c r="DD27" i="6" a="1"/>
  <c r="DD27" i="6" s="1"/>
  <c r="DE27" i="6" s="1"/>
  <c r="BT9" i="6" a="1"/>
  <c r="BT9" i="6" s="1"/>
  <c r="BU9" i="6" s="1"/>
  <c r="GJ89" i="6" a="1"/>
  <c r="GJ89" i="6" s="1"/>
  <c r="GK89" i="6" s="1"/>
  <c r="JH31" i="6" a="1"/>
  <c r="JH31" i="6" s="1"/>
  <c r="JI31" i="6" s="1"/>
  <c r="JX33" i="6" a="1"/>
  <c r="JX33" i="6" s="1"/>
  <c r="BH93" i="6" a="1"/>
  <c r="BH93" i="6" s="1"/>
  <c r="BI93" i="6" s="1"/>
  <c r="BP85" i="6" a="1"/>
  <c r="BP85" i="6" s="1"/>
  <c r="BQ85" i="6" s="1"/>
  <c r="AN28" i="6" a="1"/>
  <c r="AN28" i="6" s="1"/>
  <c r="GN28" i="6" a="1"/>
  <c r="GN28" i="6" s="1"/>
  <c r="KV24" i="6" a="1"/>
  <c r="KV24" i="6" s="1"/>
  <c r="JX17" i="6" a="1"/>
  <c r="JX17" i="6" s="1"/>
  <c r="EV92" i="6" a="1"/>
  <c r="EV92" i="6" s="1"/>
  <c r="EW92" i="6" s="1"/>
  <c r="AV62" i="6" a="1"/>
  <c r="AV62" i="6" s="1"/>
  <c r="AW62" i="6" s="1"/>
  <c r="HD67" i="6" a="1"/>
  <c r="HD67" i="6" s="1"/>
  <c r="HE67" i="6" s="1"/>
  <c r="P77" i="6" a="1"/>
  <c r="P77" i="6" s="1"/>
  <c r="BL72" i="6" a="1"/>
  <c r="BL72" i="6" s="1"/>
  <c r="BM72" i="6" s="1"/>
  <c r="CB78" i="6" a="1"/>
  <c r="CB78" i="6" s="1"/>
  <c r="CC78" i="6" s="1"/>
  <c r="GR74" i="6" a="1"/>
  <c r="GR74" i="6" s="1"/>
  <c r="GS74" i="6" s="1"/>
  <c r="AV76" i="6" a="1"/>
  <c r="AV76" i="6" s="1"/>
  <c r="AW76" i="6" s="1"/>
  <c r="CN58" i="6" a="1"/>
  <c r="CN58" i="6" s="1"/>
  <c r="CO58" i="6" s="1"/>
  <c r="EZ57" i="6" a="1"/>
  <c r="EZ57" i="6" s="1"/>
  <c r="FA57" i="6" s="1"/>
  <c r="GJ82" i="6" a="1"/>
  <c r="GJ82" i="6" s="1"/>
  <c r="GK82" i="6" s="1"/>
  <c r="HL79" i="6" a="1"/>
  <c r="HL79" i="6" s="1"/>
  <c r="HM79" i="6" s="1"/>
  <c r="BH10" i="6" a="1"/>
  <c r="BH10" i="6" s="1"/>
  <c r="BI10" i="6" s="1"/>
  <c r="GN93" i="6" a="1"/>
  <c r="GN93" i="6" s="1"/>
  <c r="GO93" i="6" s="1"/>
  <c r="DX87" i="6" a="1"/>
  <c r="DX87" i="6" s="1"/>
  <c r="DY87" i="6" s="1"/>
  <c r="HT9" i="6" a="1"/>
  <c r="HT9" i="6" s="1"/>
  <c r="HU9" i="6" s="1"/>
  <c r="JL70" i="6" a="1"/>
  <c r="JL70" i="6" s="1"/>
  <c r="JM70" i="6" s="1"/>
  <c r="CJ92" i="6" a="1"/>
  <c r="CJ92" i="6" s="1"/>
  <c r="CK92" i="6" s="1"/>
  <c r="DT88" i="6" a="1"/>
  <c r="DT88" i="6" s="1"/>
  <c r="DU88" i="6" s="1"/>
  <c r="HT27" i="6" a="1"/>
  <c r="HT27" i="6" s="1"/>
  <c r="HU27" i="6" s="1"/>
  <c r="IZ87" i="6" a="1"/>
  <c r="IZ87" i="6" s="1"/>
  <c r="JA87" i="6" s="1"/>
  <c r="KR83" i="6" a="1"/>
  <c r="KR83" i="6" s="1"/>
  <c r="KS83" i="6" s="1"/>
  <c r="AV91" i="6" a="1"/>
  <c r="AV91" i="6" s="1"/>
  <c r="AW91" i="6" s="1"/>
  <c r="CN91" i="6" a="1"/>
  <c r="CN91" i="6" s="1"/>
  <c r="CO91" i="6" s="1"/>
  <c r="IN28" i="6" a="1"/>
  <c r="IN28" i="6" s="1"/>
  <c r="FT9" i="6" a="1"/>
  <c r="FT9" i="6" s="1"/>
  <c r="FU9" i="6" s="1"/>
  <c r="CB92" i="6" a="1"/>
  <c r="CB92" i="6" s="1"/>
  <c r="CC92" i="6" s="1"/>
  <c r="KN83" i="6" a="1"/>
  <c r="KN83" i="6" s="1"/>
  <c r="KO83" i="6" s="1"/>
  <c r="ER92" i="6" a="1"/>
  <c r="ER92" i="6" s="1"/>
  <c r="ES92" i="6" s="1"/>
  <c r="HP86" i="6" a="1"/>
  <c r="HP86" i="6" s="1"/>
  <c r="HQ86" i="6" s="1"/>
  <c r="AJ89" i="6" a="1"/>
  <c r="AJ89" i="6" s="1"/>
  <c r="AK89" i="6" s="1"/>
  <c r="JP52" i="6" a="1"/>
  <c r="JP52" i="6" s="1"/>
  <c r="FT93" i="6" a="1"/>
  <c r="FT93" i="6" s="1"/>
  <c r="FU93" i="6" s="1"/>
  <c r="P89" i="6" a="1"/>
  <c r="P89" i="6" s="1"/>
  <c r="FT88" i="6" a="1"/>
  <c r="FT88" i="6" s="1"/>
  <c r="FU88" i="6" s="1"/>
  <c r="LP73" i="6" a="1"/>
  <c r="LP73" i="6" s="1"/>
  <c r="LQ73" i="6" s="1"/>
  <c r="IR91" i="6" a="1"/>
  <c r="IR91" i="6" s="1"/>
  <c r="IS91" i="6" s="1"/>
  <c r="CN89" i="6" a="1"/>
  <c r="CN89" i="6" s="1"/>
  <c r="CO89" i="6" s="1"/>
  <c r="AV28" i="6" a="1"/>
  <c r="AV28" i="6" s="1"/>
  <c r="JD39" i="6" a="1"/>
  <c r="JD39" i="6" s="1"/>
  <c r="CZ93" i="6" a="1"/>
  <c r="CZ93" i="6" s="1"/>
  <c r="DA93" i="6" s="1"/>
  <c r="GF88" i="6" a="1"/>
  <c r="GF88" i="6" s="1"/>
  <c r="GG88" i="6" s="1"/>
  <c r="GV9" i="6" a="1"/>
  <c r="GV9" i="6" s="1"/>
  <c r="GW9" i="6" s="1"/>
  <c r="KF44" i="6" a="1"/>
  <c r="KF44" i="6" s="1"/>
  <c r="HL93" i="6" a="1"/>
  <c r="HL93" i="6" s="1"/>
  <c r="HM93" i="6" s="1"/>
  <c r="HL89" i="6" a="1"/>
  <c r="HL89" i="6" s="1"/>
  <c r="HM89" i="6" s="1"/>
  <c r="GR24" i="6" a="1"/>
  <c r="GR24" i="6" s="1"/>
  <c r="BD90" i="6" a="1"/>
  <c r="BD90" i="6" s="1"/>
  <c r="BE90" i="6" s="1"/>
  <c r="JP63" i="6" a="1"/>
  <c r="JP63" i="6" s="1"/>
  <c r="JQ63" i="6" s="1"/>
  <c r="BP92" i="6" a="1"/>
  <c r="BP92" i="6" s="1"/>
  <c r="BQ92" i="6" s="1"/>
  <c r="FL91" i="6" a="1"/>
  <c r="FL91" i="6" s="1"/>
  <c r="FM91" i="6" s="1"/>
  <c r="DH27" i="6" a="1"/>
  <c r="DH27" i="6" s="1"/>
  <c r="DI27" i="6" s="1"/>
  <c r="EV89" i="6" a="1"/>
  <c r="EV89" i="6" s="1"/>
  <c r="EW89" i="6" s="1"/>
  <c r="AV87" i="6" a="1"/>
  <c r="AV87" i="6" s="1"/>
  <c r="AW87" i="6" s="1"/>
  <c r="KV64" i="6" a="1"/>
  <c r="KV64" i="6" s="1"/>
  <c r="KW64" i="6" s="1"/>
  <c r="JH92" i="6" a="1"/>
  <c r="JH92" i="6" s="1"/>
  <c r="JI92" i="6" s="1"/>
  <c r="BT89" i="6" a="1"/>
  <c r="BT89" i="6" s="1"/>
  <c r="P93" i="6" a="1"/>
  <c r="P93" i="6" s="1"/>
  <c r="HD24" i="6" a="1"/>
  <c r="HD24" i="6" s="1"/>
  <c r="IB92" i="6" a="1"/>
  <c r="IB92" i="6" s="1"/>
  <c r="IC92" i="6" s="1"/>
  <c r="BL93" i="6" a="1"/>
  <c r="BL93" i="6" s="1"/>
  <c r="BM93" i="6" s="1"/>
  <c r="CF85" i="6" a="1"/>
  <c r="CF85" i="6" s="1"/>
  <c r="CG85" i="6" s="1"/>
  <c r="GB28" i="6" a="1"/>
  <c r="GB28" i="6" s="1"/>
  <c r="DL86" i="6" a="1"/>
  <c r="DL86" i="6" s="1"/>
  <c r="DM86" i="6" s="1"/>
  <c r="JX67" i="6" a="1"/>
  <c r="JX67" i="6" s="1"/>
  <c r="JY67" i="6" s="1"/>
  <c r="JL86" i="6" a="1"/>
  <c r="JL86" i="6" s="1"/>
  <c r="JM86" i="6" s="1"/>
  <c r="JL64" i="6" a="1"/>
  <c r="JL64" i="6" s="1"/>
  <c r="JM64" i="6" s="1"/>
  <c r="KV77" i="6" a="1"/>
  <c r="KV77" i="6" s="1"/>
  <c r="KW77" i="6" s="1"/>
  <c r="JD59" i="6" a="1"/>
  <c r="JD59" i="6" s="1"/>
  <c r="JE59" i="6" s="1"/>
  <c r="JH52" i="6" a="1"/>
  <c r="JH52" i="6" s="1"/>
  <c r="JT27" i="6" a="1"/>
  <c r="JT27" i="6" s="1"/>
  <c r="JU27" i="6" s="1"/>
  <c r="LT86" i="6" a="1"/>
  <c r="LT86" i="6" s="1"/>
  <c r="LU86" i="6" s="1"/>
  <c r="LT48" i="6" a="1"/>
  <c r="LT48" i="6" s="1"/>
  <c r="JT51" i="6" a="1"/>
  <c r="JT51" i="6" s="1"/>
  <c r="JD68" i="6" a="1"/>
  <c r="JD68" i="6" s="1"/>
  <c r="JE68" i="6" s="1"/>
  <c r="KB56" i="6" a="1"/>
  <c r="KB56" i="6" s="1"/>
  <c r="KC56" i="6" s="1"/>
  <c r="JX87" i="6" a="1"/>
  <c r="JX87" i="6" s="1"/>
  <c r="JY87" i="6" s="1"/>
  <c r="JH59" i="6" a="1"/>
  <c r="JH59" i="6" s="1"/>
  <c r="JI59" i="6" s="1"/>
  <c r="LH78" i="6" a="1"/>
  <c r="LH78" i="6" s="1"/>
  <c r="LI78" i="6" s="1"/>
  <c r="LT44" i="6" a="1"/>
  <c r="LT44" i="6" s="1"/>
  <c r="GN91" i="6" a="1"/>
  <c r="GN91" i="6" s="1"/>
  <c r="GO91" i="6" s="1"/>
  <c r="JD64" i="6" a="1"/>
  <c r="JD64" i="6" s="1"/>
  <c r="JE64" i="6" s="1"/>
  <c r="JT31" i="6" a="1"/>
  <c r="JT31" i="6" s="1"/>
  <c r="JU31" i="6" s="1"/>
  <c r="JP53" i="6" a="1"/>
  <c r="JP53" i="6" s="1"/>
  <c r="MJ52" i="6" a="1"/>
  <c r="MJ52" i="6" s="1"/>
  <c r="KF64" i="6" a="1"/>
  <c r="KF64" i="6" s="1"/>
  <c r="KG64" i="6" s="1"/>
  <c r="HL91" i="6" a="1"/>
  <c r="HL91" i="6" s="1"/>
  <c r="HM91" i="6" s="1"/>
  <c r="JX40" i="6" a="1"/>
  <c r="JX40" i="6" s="1"/>
  <c r="JY40" i="6" s="1"/>
  <c r="JL37" i="6" a="1"/>
  <c r="JL37" i="6" s="1"/>
  <c r="JL56" i="6" a="1"/>
  <c r="JL56" i="6" s="1"/>
  <c r="JM56" i="6" s="1"/>
  <c r="KN34" i="6" a="1"/>
  <c r="KN34" i="6" s="1"/>
  <c r="KN27" i="6" a="1"/>
  <c r="KN27" i="6" s="1"/>
  <c r="KO27" i="6" s="1"/>
  <c r="IV27" i="6" a="1"/>
  <c r="IV27" i="6" s="1"/>
  <c r="IW27" i="6" s="1"/>
  <c r="JL75" i="6" a="1"/>
  <c r="JL75" i="6" s="1"/>
  <c r="JM75" i="6" s="1"/>
  <c r="KF81" i="6" a="1"/>
  <c r="KF81" i="6" s="1"/>
  <c r="KG81" i="6" s="1"/>
  <c r="NL49" i="6" a="1"/>
  <c r="NL49" i="6" s="1"/>
  <c r="JT78" i="6" a="1"/>
  <c r="JT78" i="6" s="1"/>
  <c r="JU78" i="6" s="1"/>
  <c r="LD79" i="6" a="1"/>
  <c r="LD79" i="6" s="1"/>
  <c r="LE79" i="6" s="1"/>
  <c r="MZ75" i="6" a="1"/>
  <c r="MZ75" i="6" s="1"/>
  <c r="NA75" i="6" s="1"/>
  <c r="GR28" i="6" a="1"/>
  <c r="GR28" i="6" s="1"/>
  <c r="KN43" i="6" a="1"/>
  <c r="KN43" i="6" s="1"/>
  <c r="JL27" i="6" a="1"/>
  <c r="JL27" i="6" s="1"/>
  <c r="JM27" i="6" s="1"/>
  <c r="JP36" i="6" a="1"/>
  <c r="JP36" i="6" s="1"/>
  <c r="JD86" i="6" a="1"/>
  <c r="JD86" i="6" s="1"/>
  <c r="JE86" i="6" s="1"/>
  <c r="LH85" i="6" a="1"/>
  <c r="LH85" i="6" s="1"/>
  <c r="LI85" i="6" s="1"/>
  <c r="KV62" i="6" a="1"/>
  <c r="KV62" i="6" s="1"/>
  <c r="KW62" i="6" s="1"/>
  <c r="KB67" i="6" a="1"/>
  <c r="KB67" i="6" s="1"/>
  <c r="KC67" i="6" s="1"/>
  <c r="KJ49" i="6" a="1"/>
  <c r="KJ49" i="6" s="1"/>
  <c r="KJ56" i="6" a="1"/>
  <c r="KJ56" i="6" s="1"/>
  <c r="KK56" i="6" s="1"/>
  <c r="JL81" i="6" a="1"/>
  <c r="JL81" i="6" s="1"/>
  <c r="JM81" i="6" s="1"/>
  <c r="LP29" i="6" a="1"/>
  <c r="LP29" i="6" s="1"/>
  <c r="KR42" i="6" a="1"/>
  <c r="KR42" i="6" s="1"/>
  <c r="IF89" i="6" a="1"/>
  <c r="IF89" i="6" s="1"/>
  <c r="IG89" i="6" s="1"/>
  <c r="KJ87" i="6" a="1"/>
  <c r="KJ87" i="6" s="1"/>
  <c r="KK87" i="6" s="1"/>
  <c r="MR48" i="6" a="1"/>
  <c r="MR48" i="6" s="1"/>
  <c r="KR48" i="6" a="1"/>
  <c r="KR48" i="6" s="1"/>
  <c r="KB61" i="6" a="1"/>
  <c r="KB61" i="6" s="1"/>
  <c r="KC61" i="6" s="1"/>
  <c r="JH37" i="6" a="1"/>
  <c r="JH37" i="6" s="1"/>
  <c r="KZ38" i="6" a="1"/>
  <c r="KZ38" i="6" s="1"/>
  <c r="IF84" i="6" a="1"/>
  <c r="IF84" i="6" s="1"/>
  <c r="IG84" i="6" s="1"/>
  <c r="JH39" i="6" a="1"/>
  <c r="JH39" i="6" s="1"/>
  <c r="KF66" i="6" a="1"/>
  <c r="KF66" i="6" s="1"/>
  <c r="KG66" i="6" s="1"/>
  <c r="JL40" i="6" a="1"/>
  <c r="JL40" i="6" s="1"/>
  <c r="JM40" i="6" s="1"/>
  <c r="KZ67" i="6" a="1"/>
  <c r="KZ67" i="6" s="1"/>
  <c r="LA67" i="6" s="1"/>
  <c r="KZ43" i="6" a="1"/>
  <c r="KZ43" i="6" s="1"/>
  <c r="LL24" i="6" a="1"/>
  <c r="LL24" i="6" s="1"/>
  <c r="LT45" i="6" a="1"/>
  <c r="LT45" i="6" s="1"/>
  <c r="LU45" i="6" s="1"/>
  <c r="KZ36" i="6" a="1"/>
  <c r="KZ36" i="6" s="1"/>
  <c r="KF92" i="6" a="1"/>
  <c r="KF92" i="6" s="1"/>
  <c r="KG92" i="6" s="1"/>
  <c r="JP9" i="6" a="1"/>
  <c r="JP9" i="6" s="1"/>
  <c r="JQ9" i="6" s="1"/>
  <c r="KB49" i="6" a="1"/>
  <c r="KB49" i="6" s="1"/>
  <c r="AB87" i="6" a="1"/>
  <c r="AB87" i="6" s="1"/>
  <c r="AC87" i="6" s="1"/>
  <c r="JL51" i="6" a="1"/>
  <c r="JL51" i="6" s="1"/>
  <c r="JX89" i="6" a="1"/>
  <c r="JX89" i="6" s="1"/>
  <c r="JY89" i="6" s="1"/>
  <c r="KN67" i="6" a="1"/>
  <c r="KN67" i="6" s="1"/>
  <c r="KO67" i="6" s="1"/>
  <c r="LP53" i="6" a="1"/>
  <c r="LP53" i="6" s="1"/>
  <c r="JL60" i="6" a="1"/>
  <c r="JL60" i="6" s="1"/>
  <c r="JM60" i="6" s="1"/>
  <c r="LL88" i="6" a="1"/>
  <c r="LL88" i="6" s="1"/>
  <c r="LM88" i="6" s="1"/>
  <c r="KV66" i="6" a="1"/>
  <c r="KV66" i="6" s="1"/>
  <c r="KW66" i="6" s="1"/>
  <c r="LD33" i="6" a="1"/>
  <c r="LD33" i="6" s="1"/>
  <c r="NH68" i="6" a="1"/>
  <c r="NH68" i="6" s="1"/>
  <c r="NI68" i="6" s="1"/>
  <c r="MJ91" i="6" a="1"/>
  <c r="MJ91" i="6" s="1"/>
  <c r="MK91" i="6" s="1"/>
  <c r="NH67" i="6" a="1"/>
  <c r="NH67" i="6" s="1"/>
  <c r="NI67" i="6" s="1"/>
  <c r="MZ57" i="6" a="1"/>
  <c r="MZ57" i="6" s="1"/>
  <c r="NA57" i="6" s="1"/>
  <c r="JT20" i="6" a="1"/>
  <c r="JT20" i="6" s="1"/>
  <c r="NT71" i="6" a="1"/>
  <c r="NT71" i="6" s="1"/>
  <c r="NU71" i="6" s="1"/>
  <c r="KV60" i="6" a="1"/>
  <c r="KV60" i="6" s="1"/>
  <c r="KW60" i="6" s="1"/>
  <c r="KV81" i="6" a="1"/>
  <c r="KV81" i="6" s="1"/>
  <c r="KW81" i="6" s="1"/>
  <c r="KV31" i="6" a="1"/>
  <c r="KV31" i="6" s="1"/>
  <c r="KW31" i="6" s="1"/>
  <c r="LP92" i="6" a="1"/>
  <c r="LP92" i="6" s="1"/>
  <c r="LQ92" i="6" s="1"/>
  <c r="MV92" i="6" a="1"/>
  <c r="MV92" i="6" s="1"/>
  <c r="MW92" i="6" s="1"/>
  <c r="KB20" i="6" a="1"/>
  <c r="KB20" i="6" s="1"/>
  <c r="LL90" i="6" a="1"/>
  <c r="LL90" i="6" s="1"/>
  <c r="LM90" i="6" s="1"/>
  <c r="IN69" i="6" a="1"/>
  <c r="IN69" i="6" s="1"/>
  <c r="IO69" i="6" s="1"/>
  <c r="BL24" i="6" a="1"/>
  <c r="BL24" i="6" s="1"/>
  <c r="BD85" i="6" a="1"/>
  <c r="BD85" i="6" s="1"/>
  <c r="BE85" i="6" s="1"/>
  <c r="LX80" i="6" a="1"/>
  <c r="LX80" i="6" s="1"/>
  <c r="LY80" i="6" s="1"/>
  <c r="JL9" i="6" a="1"/>
  <c r="JL9" i="6" s="1"/>
  <c r="JM9" i="6" s="1"/>
  <c r="JP93" i="6" a="1"/>
  <c r="JP93" i="6" s="1"/>
  <c r="JQ93" i="6" s="1"/>
  <c r="KJ50" i="6" a="1"/>
  <c r="KJ50" i="6" s="1"/>
  <c r="LH39" i="6" a="1"/>
  <c r="LH39" i="6" s="1"/>
  <c r="HH24" i="6" a="1"/>
  <c r="HH24" i="6" s="1"/>
  <c r="KJ24" i="6" a="1"/>
  <c r="KJ24" i="6" s="1"/>
  <c r="LH37" i="6" a="1"/>
  <c r="LH37" i="6" s="1"/>
  <c r="JT26" i="6" a="1"/>
  <c r="JT26" i="6" s="1"/>
  <c r="JU26" i="6" s="1"/>
  <c r="KF40" i="6" a="1"/>
  <c r="KF40" i="6" s="1"/>
  <c r="KG40" i="6" s="1"/>
  <c r="JX34" i="6" a="1"/>
  <c r="JX34" i="6" s="1"/>
  <c r="KV46" i="6" a="1"/>
  <c r="KV46" i="6" s="1"/>
  <c r="JT63" i="6" a="1"/>
  <c r="JT63" i="6" s="1"/>
  <c r="JU63" i="6" s="1"/>
  <c r="GR93" i="6" a="1"/>
  <c r="GR93" i="6" s="1"/>
  <c r="GS93" i="6" s="1"/>
  <c r="LD42" i="6" a="1"/>
  <c r="LD42" i="6" s="1"/>
  <c r="NT78" i="6" a="1"/>
  <c r="NT78" i="6" s="1"/>
  <c r="NU78" i="6" s="1"/>
  <c r="LX85" i="6" a="1"/>
  <c r="LX85" i="6" s="1"/>
  <c r="LY85" i="6" s="1"/>
  <c r="LX10" i="6" a="1"/>
  <c r="LX10" i="6" s="1"/>
  <c r="LY10" i="6" s="1"/>
  <c r="MB7" i="6" a="1"/>
  <c r="MB7" i="6" s="1"/>
  <c r="MC7" i="6" s="1"/>
  <c r="JP84" i="6" a="1"/>
  <c r="JP84" i="6" s="1"/>
  <c r="JQ84" i="6" s="1"/>
  <c r="LP52" i="6" a="1"/>
  <c r="LP52" i="6" s="1"/>
  <c r="MJ27" i="6" a="1"/>
  <c r="MJ27" i="6" s="1"/>
  <c r="MK27" i="6" s="1"/>
  <c r="MF51" i="6" a="1"/>
  <c r="MF51" i="6" s="1"/>
  <c r="MJ38" i="6" a="1"/>
  <c r="MJ38" i="6" s="1"/>
  <c r="MV49" i="6" a="1"/>
  <c r="MV49" i="6" s="1"/>
  <c r="KF79" i="6" a="1"/>
  <c r="KF79" i="6" s="1"/>
  <c r="KG79" i="6" s="1"/>
  <c r="KZ78" i="6" a="1"/>
  <c r="KZ78" i="6" s="1"/>
  <c r="LA78" i="6" s="1"/>
  <c r="MZ31" i="6" a="1"/>
  <c r="MZ31" i="6" s="1"/>
  <c r="NA31" i="6" s="1"/>
  <c r="ND61" i="6" a="1"/>
  <c r="ND61" i="6" s="1"/>
  <c r="NE61" i="6" s="1"/>
  <c r="NH91" i="6" a="1"/>
  <c r="NH91" i="6" s="1"/>
  <c r="NI91" i="6" s="1"/>
  <c r="KV17" i="6" a="1"/>
  <c r="KV17" i="6" s="1"/>
  <c r="MF42" i="6" a="1"/>
  <c r="MF42" i="6" s="1"/>
  <c r="ND52" i="6" a="1"/>
  <c r="ND52" i="6" s="1"/>
  <c r="LT65" i="6" a="1"/>
  <c r="LT65" i="6" s="1"/>
  <c r="LU65" i="6" s="1"/>
  <c r="MV91" i="6" a="1"/>
  <c r="MV91" i="6" s="1"/>
  <c r="MW91" i="6" s="1"/>
  <c r="MV53" i="6" a="1"/>
  <c r="MV53" i="6" s="1"/>
  <c r="NL85" i="6" a="1"/>
  <c r="NL85" i="6" s="1"/>
  <c r="NM85" i="6" s="1"/>
  <c r="LH67" i="6" a="1"/>
  <c r="LH67" i="6" s="1"/>
  <c r="LI67" i="6" s="1"/>
  <c r="MR68" i="6" a="1"/>
  <c r="MR68" i="6" s="1"/>
  <c r="MS68" i="6" s="1"/>
  <c r="KZ88" i="6" a="1"/>
  <c r="KZ88" i="6" s="1"/>
  <c r="LA88" i="6" s="1"/>
  <c r="MN44" i="6" a="1"/>
  <c r="MN44" i="6" s="1"/>
  <c r="MZ9" i="6" a="1"/>
  <c r="MZ9" i="6" s="1"/>
  <c r="NA9" i="6" s="1"/>
  <c r="ND63" i="6" a="1"/>
  <c r="ND63" i="6" s="1"/>
  <c r="NE63" i="6" s="1"/>
  <c r="NT69" i="6" a="1"/>
  <c r="NT69" i="6" s="1"/>
  <c r="NU69" i="6" s="1"/>
  <c r="KR77" i="6" a="1"/>
  <c r="KR77" i="6" s="1"/>
  <c r="KS77" i="6" s="1"/>
  <c r="LD43" i="6" a="1"/>
  <c r="LD43" i="6" s="1"/>
  <c r="JD43" i="6" a="1"/>
  <c r="JD43" i="6" s="1"/>
  <c r="ND39" i="6" a="1"/>
  <c r="ND39" i="6" s="1"/>
  <c r="NH69" i="6" a="1"/>
  <c r="NH69" i="6" s="1"/>
  <c r="NI69" i="6" s="1"/>
  <c r="LX60" i="6" a="1"/>
  <c r="LX60" i="6" s="1"/>
  <c r="LY60" i="6" s="1"/>
  <c r="MB22" i="6" a="1"/>
  <c r="MB22" i="6" s="1"/>
  <c r="MR47" i="6" a="1"/>
  <c r="MR47" i="6" s="1"/>
  <c r="KF82" i="6" a="1"/>
  <c r="KF82" i="6" s="1"/>
  <c r="KG82" i="6" s="1"/>
  <c r="LT53" i="6" a="1"/>
  <c r="LT53" i="6" s="1"/>
  <c r="LH42" i="6" a="1"/>
  <c r="LH42" i="6" s="1"/>
  <c r="LL72" i="6" a="1"/>
  <c r="LL72" i="6" s="1"/>
  <c r="LM72" i="6" s="1"/>
  <c r="KZ74" i="6" a="1"/>
  <c r="KZ74" i="6" s="1"/>
  <c r="LA74" i="6" s="1"/>
  <c r="LX12" i="6" a="1"/>
  <c r="LX12" i="6" s="1"/>
  <c r="NL81" i="6" a="1"/>
  <c r="NL81" i="6" s="1"/>
  <c r="NM81" i="6" s="1"/>
  <c r="KB64" i="6" a="1"/>
  <c r="KB64" i="6" s="1"/>
  <c r="KC64" i="6" s="1"/>
  <c r="MB73" i="6" a="1"/>
  <c r="MB73" i="6" s="1"/>
  <c r="MC73" i="6" s="1"/>
  <c r="LT92" i="6" a="1"/>
  <c r="LT92" i="6" s="1"/>
  <c r="LU92" i="6" s="1"/>
  <c r="LT42" i="6" a="1"/>
  <c r="LT42" i="6" s="1"/>
  <c r="LP78" i="6" a="1"/>
  <c r="LP78" i="6" s="1"/>
  <c r="LQ78" i="6" s="1"/>
  <c r="MJ35" i="6" a="1"/>
  <c r="MJ35" i="6" s="1"/>
  <c r="NP30" i="6" a="1"/>
  <c r="NP30" i="6" s="1"/>
  <c r="KZ64" i="6" a="1"/>
  <c r="KZ64" i="6" s="1"/>
  <c r="LA64" i="6" s="1"/>
  <c r="LT33" i="6" a="1"/>
  <c r="LT33" i="6" s="1"/>
  <c r="NX23" i="6" a="1"/>
  <c r="NX23" i="6" s="1"/>
  <c r="MF64" i="6" a="1"/>
  <c r="MF64" i="6" s="1"/>
  <c r="MG64" i="6" s="1"/>
  <c r="LX59" i="6" a="1"/>
  <c r="LX59" i="6" s="1"/>
  <c r="LY59" i="6" s="1"/>
  <c r="NP47" i="6" a="1"/>
  <c r="NP47" i="6" s="1"/>
  <c r="NH18" i="6" a="1"/>
  <c r="NH18" i="6" s="1"/>
  <c r="MJ86" i="6" a="1"/>
  <c r="MJ86" i="6" s="1"/>
  <c r="MK86" i="6" s="1"/>
  <c r="LL28" i="6" a="1"/>
  <c r="LL28" i="6" s="1"/>
  <c r="KZ44" i="6" a="1"/>
  <c r="KZ44" i="6" s="1"/>
  <c r="MN72" i="6" a="1"/>
  <c r="MN72" i="6" s="1"/>
  <c r="MO72" i="6" s="1"/>
  <c r="KF53" i="6" a="1"/>
  <c r="KF53" i="6" s="1"/>
  <c r="LT61" i="6" a="1"/>
  <c r="LT61" i="6" s="1"/>
  <c r="LU61" i="6" s="1"/>
  <c r="LH32" i="6" a="1"/>
  <c r="LH32" i="6" s="1"/>
  <c r="KV91" i="6" a="1"/>
  <c r="KV91" i="6" s="1"/>
  <c r="KW91" i="6" s="1"/>
  <c r="LX73" i="6" a="1"/>
  <c r="LX73" i="6" s="1"/>
  <c r="LY73" i="6" s="1"/>
  <c r="NP63" i="6" a="1"/>
  <c r="NP63" i="6" s="1"/>
  <c r="NQ63" i="6" s="1"/>
  <c r="JH19" i="6" a="1"/>
  <c r="JH19" i="6" s="1"/>
  <c r="MV75" i="6" a="1"/>
  <c r="MV75" i="6" s="1"/>
  <c r="MW75" i="6" s="1"/>
  <c r="LH14" i="6" a="1"/>
  <c r="LH14" i="6" s="1"/>
  <c r="NH14" i="6" a="1"/>
  <c r="NH14" i="6" s="1"/>
  <c r="MJ22" i="6" a="1"/>
  <c r="MJ22" i="6" s="1"/>
  <c r="KB18" i="6" a="1"/>
  <c r="KB18" i="6" s="1"/>
  <c r="NL19" i="6" a="1"/>
  <c r="NL19" i="6" s="1"/>
  <c r="EN31" i="6" a="1"/>
  <c r="EN31" i="6" s="1"/>
  <c r="EO31" i="6" s="1"/>
  <c r="CV89" i="6" a="1"/>
  <c r="CV89" i="6" s="1"/>
  <c r="CW89" i="6" s="1"/>
  <c r="GZ92" i="6" a="1"/>
  <c r="GZ92" i="6" s="1"/>
  <c r="HA92" i="6" s="1"/>
  <c r="FT89" i="6" a="1"/>
  <c r="FT89" i="6" s="1"/>
  <c r="FU89" i="6" s="1"/>
  <c r="LH29" i="6" a="1"/>
  <c r="LH29" i="6" s="1"/>
  <c r="NH75" i="6" a="1"/>
  <c r="NH75" i="6" s="1"/>
  <c r="NI75" i="6" s="1"/>
  <c r="MB20" i="6" a="1"/>
  <c r="MB20" i="6" s="1"/>
  <c r="LD15" i="6" a="1"/>
  <c r="LD15" i="6" s="1"/>
  <c r="ND57" i="6" a="1"/>
  <c r="ND57" i="6" s="1"/>
  <c r="NE57" i="6" s="1"/>
  <c r="ND18" i="6" a="1"/>
  <c r="ND18" i="6" s="1"/>
  <c r="HL43" i="6" a="1"/>
  <c r="HL43" i="6" s="1"/>
  <c r="DD29" i="6" a="1"/>
  <c r="DD29" i="6" s="1"/>
  <c r="CF87" i="6" a="1"/>
  <c r="CF87" i="6" s="1"/>
  <c r="CG87" i="6" s="1"/>
  <c r="CR88" i="6" a="1"/>
  <c r="CR88" i="6" s="1"/>
  <c r="CS88" i="6" s="1"/>
  <c r="LX81" i="6" a="1"/>
  <c r="LX81" i="6" s="1"/>
  <c r="LY81" i="6" s="1"/>
  <c r="LT12" i="6" a="1"/>
  <c r="LT12" i="6" s="1"/>
  <c r="HP67" i="6" a="1"/>
  <c r="HP67" i="6" s="1"/>
  <c r="HQ67" i="6" s="1"/>
  <c r="GR84" i="6" a="1"/>
  <c r="GR84" i="6" s="1"/>
  <c r="GS84" i="6" s="1"/>
  <c r="GB88" i="6" a="1"/>
  <c r="GB88" i="6" s="1"/>
  <c r="GC88" i="6" s="1"/>
  <c r="L91" i="6" a="1"/>
  <c r="L91" i="6" s="1"/>
  <c r="AV90" i="6" a="1"/>
  <c r="AV90" i="6" s="1"/>
  <c r="AW90" i="6" s="1"/>
  <c r="EJ24" i="6" a="1"/>
  <c r="EJ24" i="6" s="1"/>
  <c r="ER89" i="6" a="1"/>
  <c r="ER89" i="6" s="1"/>
  <c r="ES89" i="6" s="1"/>
  <c r="JP31" i="6" a="1"/>
  <c r="JP31" i="6" s="1"/>
  <c r="JQ31" i="6" s="1"/>
  <c r="KJ28" i="6" a="1"/>
  <c r="KJ28" i="6" s="1"/>
  <c r="JX61" i="6" a="1"/>
  <c r="JX61" i="6" s="1"/>
  <c r="JY61" i="6" s="1"/>
  <c r="LL70" i="6" a="1"/>
  <c r="LL70" i="6" s="1"/>
  <c r="LM70" i="6" s="1"/>
  <c r="JD67" i="6" a="1"/>
  <c r="JD67" i="6" s="1"/>
  <c r="JE67" i="6" s="1"/>
  <c r="CJ87" i="6" a="1"/>
  <c r="CJ87" i="6" s="1"/>
  <c r="CK87" i="6" s="1"/>
  <c r="MR91" i="6" a="1"/>
  <c r="MR91" i="6" s="1"/>
  <c r="MS91" i="6" s="1"/>
  <c r="LH9" i="6" a="1"/>
  <c r="LH9" i="6" s="1"/>
  <c r="LI9" i="6" s="1"/>
  <c r="MJ90" i="6" a="1"/>
  <c r="MJ90" i="6" s="1"/>
  <c r="MK90" i="6" s="1"/>
  <c r="LL91" i="6" a="1"/>
  <c r="LL91" i="6" s="1"/>
  <c r="LM91" i="6" s="1"/>
  <c r="JD31" i="6" a="1"/>
  <c r="JD31" i="6" s="1"/>
  <c r="JE31" i="6" s="1"/>
  <c r="KV30" i="6" a="1"/>
  <c r="KV30" i="6" s="1"/>
  <c r="KB17" i="6" a="1"/>
  <c r="KB17" i="6" s="1"/>
  <c r="JD49" i="6" a="1"/>
  <c r="JD49" i="6" s="1"/>
  <c r="MN49" i="6" a="1"/>
  <c r="MN49" i="6" s="1"/>
  <c r="KV43" i="6" a="1"/>
  <c r="KV43" i="6" s="1"/>
  <c r="MF39" i="6" a="1"/>
  <c r="MF39" i="6" s="1"/>
  <c r="MJ68" i="6" a="1"/>
  <c r="MJ68" i="6" s="1"/>
  <c r="MK68" i="6" s="1"/>
  <c r="MZ14" i="6" a="1"/>
  <c r="MZ14" i="6" s="1"/>
  <c r="KR58" i="6" a="1"/>
  <c r="KR58" i="6" s="1"/>
  <c r="KS58" i="6" s="1"/>
  <c r="KV40" i="6" a="1"/>
  <c r="KV40" i="6" s="1"/>
  <c r="KW40" i="6" s="1"/>
  <c r="KJ57" i="6" a="1"/>
  <c r="KJ57" i="6" s="1"/>
  <c r="KK57" i="6" s="1"/>
  <c r="MN33" i="6" a="1"/>
  <c r="MN33" i="6" s="1"/>
  <c r="MN52" i="6" a="1"/>
  <c r="MN52" i="6" s="1"/>
  <c r="NP57" i="6" a="1"/>
  <c r="NP57" i="6" s="1"/>
  <c r="NQ57" i="6" s="1"/>
  <c r="LL52" i="6" a="1"/>
  <c r="LL52" i="6" s="1"/>
  <c r="LD56" i="6" a="1"/>
  <c r="LD56" i="6" s="1"/>
  <c r="LE56" i="6" s="1"/>
  <c r="LH93" i="6" a="1"/>
  <c r="LH93" i="6" s="1"/>
  <c r="LI93" i="6" s="1"/>
  <c r="LH57" i="6" a="1"/>
  <c r="LH57" i="6" s="1"/>
  <c r="LI57" i="6" s="1"/>
  <c r="LX87" i="6" a="1"/>
  <c r="LX87" i="6" s="1"/>
  <c r="LY87" i="6" s="1"/>
  <c r="ND64" i="6" a="1"/>
  <c r="ND64" i="6" s="1"/>
  <c r="NE64" i="6" s="1"/>
  <c r="KZ8" i="6" a="1"/>
  <c r="KZ8" i="6" s="1"/>
  <c r="LA8" i="6" s="1"/>
  <c r="LX43" i="6" a="1"/>
  <c r="LX43" i="6" s="1"/>
  <c r="LH62" i="6" a="1"/>
  <c r="LH62" i="6" s="1"/>
  <c r="LI62" i="6" s="1"/>
  <c r="JP41" i="6" a="1"/>
  <c r="JP41" i="6" s="1"/>
  <c r="JQ41" i="6" s="1"/>
  <c r="JP48" i="6" a="1"/>
  <c r="JP48" i="6" s="1"/>
  <c r="NL9" i="6" a="1"/>
  <c r="NL9" i="6" s="1"/>
  <c r="NM9" i="6" s="1"/>
  <c r="NL10" i="6" a="1"/>
  <c r="NL10" i="6" s="1"/>
  <c r="NM10" i="6" s="1"/>
  <c r="KZ19" i="6" a="1"/>
  <c r="KZ19" i="6" s="1"/>
  <c r="LD84" i="6" a="1"/>
  <c r="LD84" i="6" s="1"/>
  <c r="LE84" i="6" s="1"/>
  <c r="LP70" i="6" a="1"/>
  <c r="LP70" i="6" s="1"/>
  <c r="LQ70" i="6" s="1"/>
  <c r="LT27" i="6" a="1"/>
  <c r="LT27" i="6" s="1"/>
  <c r="LU27" i="6" s="1"/>
  <c r="LH38" i="6" a="1"/>
  <c r="LH38" i="6" s="1"/>
  <c r="LP49" i="6" a="1"/>
  <c r="LP49" i="6" s="1"/>
  <c r="ND92" i="6" a="1"/>
  <c r="ND92" i="6" s="1"/>
  <c r="NE92" i="6" s="1"/>
  <c r="MB62" i="6" a="1"/>
  <c r="MB62" i="6" s="1"/>
  <c r="MC62" i="6" s="1"/>
  <c r="KV38" i="6" a="1"/>
  <c r="KV38" i="6" s="1"/>
  <c r="NL59" i="6" a="1"/>
  <c r="NL59" i="6" s="1"/>
  <c r="NM59" i="6" s="1"/>
  <c r="MF38" i="6" a="1"/>
  <c r="MF38" i="6" s="1"/>
  <c r="LD89" i="6" a="1"/>
  <c r="LD89" i="6" s="1"/>
  <c r="LE89" i="6" s="1"/>
  <c r="MN40" i="6" a="1"/>
  <c r="MN40" i="6" s="1"/>
  <c r="MO40" i="6" s="1"/>
  <c r="LX89" i="6" a="1"/>
  <c r="LX89" i="6" s="1"/>
  <c r="LY89" i="6" s="1"/>
  <c r="LX82" i="6" a="1"/>
  <c r="LX82" i="6" s="1"/>
  <c r="LY82" i="6" s="1"/>
  <c r="NP89" i="6" a="1"/>
  <c r="NP89" i="6" s="1"/>
  <c r="NQ89" i="6" s="1"/>
  <c r="NP27" i="6" a="1"/>
  <c r="NP27" i="6" s="1"/>
  <c r="NQ27" i="6" s="1"/>
  <c r="MR88" i="6" a="1"/>
  <c r="MR88" i="6" s="1"/>
  <c r="MS88" i="6" s="1"/>
  <c r="LP89" i="6" a="1"/>
  <c r="LP89" i="6" s="1"/>
  <c r="LQ89" i="6" s="1"/>
  <c r="MZ90" i="6" a="1"/>
  <c r="MZ90" i="6" s="1"/>
  <c r="NA90" i="6" s="1"/>
  <c r="LH45" i="6" a="1"/>
  <c r="LH45" i="6" s="1"/>
  <c r="LI45" i="6" s="1"/>
  <c r="JH67" i="6" a="1"/>
  <c r="JH67" i="6" s="1"/>
  <c r="JI67" i="6" s="1"/>
  <c r="MF76" i="6" a="1"/>
  <c r="MF76" i="6" s="1"/>
  <c r="MG76" i="6" s="1"/>
  <c r="KV67" i="6" a="1"/>
  <c r="KV67" i="6" s="1"/>
  <c r="KW67" i="6" s="1"/>
  <c r="JL42" i="6" a="1"/>
  <c r="JL42" i="6" s="1"/>
  <c r="NX81" i="6" a="1"/>
  <c r="NX81" i="6" s="1"/>
  <c r="NY81" i="6" s="1"/>
  <c r="KJ69" i="6" a="1"/>
  <c r="KJ69" i="6" s="1"/>
  <c r="KK69" i="6" s="1"/>
  <c r="KB85" i="6" a="1"/>
  <c r="KB85" i="6" s="1"/>
  <c r="KC85" i="6" s="1"/>
  <c r="MV90" i="6" a="1"/>
  <c r="MV90" i="6" s="1"/>
  <c r="MW90" i="6" s="1"/>
  <c r="MV52" i="6" a="1"/>
  <c r="MV52" i="6" s="1"/>
  <c r="MB71" i="6" a="1"/>
  <c r="MB71" i="6" s="1"/>
  <c r="MC71" i="6" s="1"/>
  <c r="LT58" i="6" a="1"/>
  <c r="LT58" i="6" s="1"/>
  <c r="LU58" i="6" s="1"/>
  <c r="NX69" i="6" a="1"/>
  <c r="NX69" i="6" s="1"/>
  <c r="NY69" i="6" s="1"/>
  <c r="ND56" i="6" a="1"/>
  <c r="ND56" i="6" s="1"/>
  <c r="NE56" i="6" s="1"/>
  <c r="ND91" i="6" a="1"/>
  <c r="ND91" i="6" s="1"/>
  <c r="NE91" i="6" s="1"/>
  <c r="LP71" i="6" a="1"/>
  <c r="LP71" i="6" s="1"/>
  <c r="LQ71" i="6" s="1"/>
  <c r="ND86" i="6" a="1"/>
  <c r="ND86" i="6" s="1"/>
  <c r="NE86" i="6" s="1"/>
  <c r="KR9" i="6" a="1"/>
  <c r="KR9" i="6" s="1"/>
  <c r="KS9" i="6" s="1"/>
  <c r="KR52" i="6" a="1"/>
  <c r="KR52" i="6" s="1"/>
  <c r="KR63" i="6" a="1"/>
  <c r="KR63" i="6" s="1"/>
  <c r="KS63" i="6" s="1"/>
  <c r="MZ72" i="6" a="1"/>
  <c r="MZ72" i="6" s="1"/>
  <c r="NA72" i="6" s="1"/>
  <c r="MF27" i="6" a="1"/>
  <c r="MF27" i="6" s="1"/>
  <c r="MG27" i="6" s="1"/>
  <c r="MN92" i="6" a="1"/>
  <c r="MN92" i="6" s="1"/>
  <c r="MO92" i="6" s="1"/>
  <c r="MV13" i="6" a="1"/>
  <c r="MV13" i="6" s="1"/>
  <c r="KR8" i="6" a="1"/>
  <c r="KR8" i="6" s="1"/>
  <c r="KS8" i="6" s="1"/>
  <c r="MB67" i="6" a="1"/>
  <c r="MB67" i="6" s="1"/>
  <c r="MC67" i="6" s="1"/>
  <c r="MF10" i="6" a="1"/>
  <c r="MF10" i="6" s="1"/>
  <c r="MG10" i="6" s="1"/>
  <c r="MJ26" i="6" a="1"/>
  <c r="MJ26" i="6" s="1"/>
  <c r="MK26" i="6" s="1"/>
  <c r="FP43" i="6" a="1"/>
  <c r="FP43" i="6" s="1"/>
  <c r="DP31" i="6" a="1"/>
  <c r="DP31" i="6" s="1"/>
  <c r="DQ31" i="6" s="1"/>
  <c r="T77" i="6" a="1"/>
  <c r="T77" i="6" s="1"/>
  <c r="U77" i="6" s="1"/>
  <c r="AZ93" i="6" a="1"/>
  <c r="AZ93" i="6" s="1"/>
  <c r="BA93" i="6" s="1"/>
  <c r="AJ88" i="6" a="1"/>
  <c r="AJ88" i="6" s="1"/>
  <c r="AK88" i="6" s="1"/>
  <c r="AB27" i="6" a="1"/>
  <c r="AB27" i="6" s="1"/>
  <c r="AC27" i="6" s="1"/>
  <c r="DT28" i="6" a="1"/>
  <c r="DT28" i="6" s="1"/>
  <c r="CJ93" i="6" a="1"/>
  <c r="CJ93" i="6" s="1"/>
  <c r="CK93" i="6" s="1"/>
  <c r="JT84" i="6" a="1"/>
  <c r="JT84" i="6" s="1"/>
  <c r="JU84" i="6" s="1"/>
  <c r="LL80" i="6" a="1"/>
  <c r="LL80" i="6" s="1"/>
  <c r="LM80" i="6" s="1"/>
  <c r="KR10" i="6" a="1"/>
  <c r="KR10" i="6" s="1"/>
  <c r="KS10" i="6" s="1"/>
  <c r="JX77" i="6" a="1"/>
  <c r="JX77" i="6" s="1"/>
  <c r="JY77" i="6" s="1"/>
  <c r="KR72" i="6" a="1"/>
  <c r="KR72" i="6" s="1"/>
  <c r="KS72" i="6" s="1"/>
  <c r="KF36" i="6" a="1"/>
  <c r="KF36" i="6" s="1"/>
  <c r="KG36" i="6" s="1"/>
  <c r="MB10" i="6" a="1"/>
  <c r="MB10" i="6" s="1"/>
  <c r="MC10" i="6" s="1"/>
  <c r="LP81" i="6" a="1"/>
  <c r="LP81" i="6" s="1"/>
  <c r="LQ81" i="6" s="1"/>
  <c r="KB10" i="6" a="1"/>
  <c r="KB10" i="6" s="1"/>
  <c r="KC10" i="6" s="1"/>
  <c r="LP33" i="6" a="1"/>
  <c r="LP33" i="6" s="1"/>
  <c r="MJ66" i="6" a="1"/>
  <c r="MJ66" i="6" s="1"/>
  <c r="MK66" i="6" s="1"/>
  <c r="KB44" i="6" a="1"/>
  <c r="KB44" i="6" s="1"/>
  <c r="JX91" i="6" a="1"/>
  <c r="JX91" i="6" s="1"/>
  <c r="JY91" i="6" s="1"/>
  <c r="MZ34" i="6" a="1"/>
  <c r="MZ34" i="6" s="1"/>
  <c r="LT41" i="6" a="1"/>
  <c r="LT41" i="6" s="1"/>
  <c r="LU41" i="6" s="1"/>
  <c r="MN9" i="6" a="1"/>
  <c r="MN9" i="6" s="1"/>
  <c r="MO9" i="6" s="1"/>
  <c r="MZ70" i="6" a="1"/>
  <c r="MZ70" i="6" s="1"/>
  <c r="NA70" i="6" s="1"/>
  <c r="MV35" i="6" a="1"/>
  <c r="MV35" i="6" s="1"/>
  <c r="KV86" i="6" a="1"/>
  <c r="KV86" i="6" s="1"/>
  <c r="KW86" i="6" s="1"/>
  <c r="KZ66" i="6" a="1"/>
  <c r="KZ66" i="6" s="1"/>
  <c r="LA66" i="6" s="1"/>
  <c r="LL83" i="6" a="1"/>
  <c r="LL83" i="6" s="1"/>
  <c r="LM83" i="6" s="1"/>
  <c r="ND35" i="6" a="1"/>
  <c r="ND35" i="6" s="1"/>
  <c r="LD66" i="6" a="1"/>
  <c r="LD66" i="6" s="1"/>
  <c r="LE66" i="6" s="1"/>
  <c r="LL14" i="6" a="1"/>
  <c r="LL14" i="6" s="1"/>
  <c r="MZ74" i="6" a="1"/>
  <c r="MZ74" i="6" s="1"/>
  <c r="NA74" i="6" s="1"/>
  <c r="LX48" i="6" a="1"/>
  <c r="LX48" i="6" s="1"/>
  <c r="MB49" i="6" a="1"/>
  <c r="MB49" i="6" s="1"/>
  <c r="MF78" i="6" a="1"/>
  <c r="MF78" i="6" s="1"/>
  <c r="MG78" i="6" s="1"/>
  <c r="LP76" i="6" a="1"/>
  <c r="LP76" i="6" s="1"/>
  <c r="LQ76" i="6" s="1"/>
  <c r="NP62" i="6" a="1"/>
  <c r="NP62" i="6" s="1"/>
  <c r="NQ62" i="6" s="1"/>
  <c r="MN18" i="6" a="1"/>
  <c r="MN18" i="6" s="1"/>
  <c r="KJ60" i="6" a="1"/>
  <c r="KJ60" i="6" s="1"/>
  <c r="KK60" i="6" s="1"/>
  <c r="LL50" i="6" a="1"/>
  <c r="LL50" i="6" s="1"/>
  <c r="LP39" i="6" a="1"/>
  <c r="LP39" i="6" s="1"/>
  <c r="LT57" i="6" a="1"/>
  <c r="LT57" i="6" s="1"/>
  <c r="LU57" i="6" s="1"/>
  <c r="LX46" i="6" a="1"/>
  <c r="LX46" i="6" s="1"/>
  <c r="NX70" i="6" a="1"/>
  <c r="NX70" i="6" s="1"/>
  <c r="NY70" i="6" s="1"/>
  <c r="MN17" i="6" a="1"/>
  <c r="MN17" i="6" s="1"/>
  <c r="KZ50" i="6" a="1"/>
  <c r="KZ50" i="6" s="1"/>
  <c r="LT34" i="6" a="1"/>
  <c r="LT34" i="6" s="1"/>
  <c r="MB39" i="6" a="1"/>
  <c r="MB39" i="6" s="1"/>
  <c r="MJ59" i="6" a="1"/>
  <c r="MJ59" i="6" s="1"/>
  <c r="MK59" i="6" s="1"/>
  <c r="KZ24" i="6" a="1"/>
  <c r="KZ24" i="6" s="1"/>
  <c r="JH22" i="6" a="1"/>
  <c r="JH22" i="6" s="1"/>
  <c r="KR32" i="6" a="1"/>
  <c r="KR32" i="6" s="1"/>
  <c r="LX66" i="6" a="1"/>
  <c r="LX66" i="6" s="1"/>
  <c r="LY66" i="6" s="1"/>
  <c r="KR82" i="6" a="1"/>
  <c r="KR82" i="6" s="1"/>
  <c r="KS82" i="6" s="1"/>
  <c r="LP44" i="6" a="1"/>
  <c r="LP44" i="6" s="1"/>
  <c r="MV28" i="6" a="1"/>
  <c r="MV28" i="6" s="1"/>
  <c r="LX33" i="6" a="1"/>
  <c r="LX33" i="6" s="1"/>
  <c r="NL64" i="6" a="1"/>
  <c r="NL64" i="6" s="1"/>
  <c r="NM64" i="6" s="1"/>
  <c r="JX45" i="6" a="1"/>
  <c r="JX45" i="6" s="1"/>
  <c r="JY45" i="6" s="1"/>
  <c r="LH64" i="6" a="1"/>
  <c r="LH64" i="6" s="1"/>
  <c r="LI64" i="6" s="1"/>
  <c r="NT91" i="6" a="1"/>
  <c r="NT91" i="6" s="1"/>
  <c r="NU91" i="6" s="1"/>
  <c r="NT53" i="6" a="1"/>
  <c r="NT53" i="6" s="1"/>
  <c r="ND24" i="6" a="1"/>
  <c r="ND24" i="6" s="1"/>
  <c r="NT9" i="6" a="1"/>
  <c r="NT9" i="6" s="1"/>
  <c r="NU9" i="6" s="1"/>
  <c r="NT34" i="6" a="1"/>
  <c r="NT34" i="6" s="1"/>
  <c r="LX57" i="6" a="1"/>
  <c r="LX57" i="6" s="1"/>
  <c r="LY57" i="6" s="1"/>
  <c r="LP10" i="6" a="1"/>
  <c r="LP10" i="6" s="1"/>
  <c r="LQ10" i="6" s="1"/>
  <c r="NX9" i="6" a="1"/>
  <c r="NX9" i="6" s="1"/>
  <c r="NY9" i="6" s="1"/>
  <c r="MV66" i="6" a="1"/>
  <c r="MV66" i="6" s="1"/>
  <c r="MW66" i="6" s="1"/>
  <c r="MZ10" i="6" a="1"/>
  <c r="MZ10" i="6" s="1"/>
  <c r="NA10" i="6" s="1"/>
  <c r="LX47" i="6" a="1"/>
  <c r="LX47" i="6" s="1"/>
  <c r="NH62" i="6" a="1"/>
  <c r="NH62" i="6" s="1"/>
  <c r="NI62" i="6" s="1"/>
  <c r="LX42" i="6" a="1"/>
  <c r="LX42" i="6" s="1"/>
  <c r="LH87" i="6" a="1"/>
  <c r="LH87" i="6" s="1"/>
  <c r="LI87" i="6" s="1"/>
  <c r="LD17" i="6" a="1"/>
  <c r="LD17" i="6" s="1"/>
  <c r="LP90" i="6" a="1"/>
  <c r="LP90" i="6" s="1"/>
  <c r="LQ90" i="6" s="1"/>
  <c r="KZ35" i="6" a="1"/>
  <c r="KZ35" i="6" s="1"/>
  <c r="KZ83" i="6" a="1"/>
  <c r="KZ83" i="6" s="1"/>
  <c r="LA83" i="6" s="1"/>
  <c r="NH48" i="6" a="1"/>
  <c r="NH48" i="6" s="1"/>
  <c r="LL20" i="6" a="1"/>
  <c r="LL20" i="6" s="1"/>
  <c r="JD48" i="6" a="1"/>
  <c r="JD48" i="6" s="1"/>
  <c r="MB43" i="6" a="1"/>
  <c r="MB43" i="6" s="1"/>
  <c r="MF70" i="6" a="1"/>
  <c r="MF70" i="6" s="1"/>
  <c r="MG70" i="6" s="1"/>
  <c r="MB32" i="6" a="1"/>
  <c r="MB32" i="6" s="1"/>
  <c r="JL68" i="6" a="1"/>
  <c r="JL68" i="6" s="1"/>
  <c r="JM68" i="6" s="1"/>
  <c r="MV42" i="6" a="1"/>
  <c r="MV42" i="6" s="1"/>
  <c r="NL58" i="6" a="1"/>
  <c r="NL58" i="6" s="1"/>
  <c r="NM58" i="6" s="1"/>
  <c r="KZ32" i="6" a="1"/>
  <c r="KZ32" i="6" s="1"/>
  <c r="KR65" i="6" a="1"/>
  <c r="KR65" i="6" s="1"/>
  <c r="KS65" i="6" s="1"/>
  <c r="MZ30" i="6" a="1"/>
  <c r="MZ30" i="6" s="1"/>
  <c r="MN29" i="6" a="1"/>
  <c r="MN29" i="6" s="1"/>
  <c r="NL52" i="6" a="1"/>
  <c r="NL52" i="6" s="1"/>
  <c r="LH7" i="6" a="1"/>
  <c r="LH7" i="6" s="1"/>
  <c r="LI7" i="6" s="1"/>
  <c r="NP17" i="6" a="1"/>
  <c r="NP17" i="6" s="1"/>
  <c r="HD43" i="6" a="1"/>
  <c r="HD43" i="6" s="1"/>
  <c r="DX29" i="6" a="1"/>
  <c r="DX29" i="6" s="1"/>
  <c r="AR9" i="6" a="1"/>
  <c r="AR9" i="6" s="1"/>
  <c r="AS9" i="6" s="1"/>
  <c r="CZ89" i="6" a="1"/>
  <c r="CZ89" i="6" s="1"/>
  <c r="DA89" i="6" s="1"/>
  <c r="AZ9" i="6" a="1"/>
  <c r="AZ9" i="6" s="1"/>
  <c r="BA9" i="6" s="1"/>
  <c r="MN34" i="6" a="1"/>
  <c r="MN34" i="6" s="1"/>
  <c r="JL26" i="6" a="1"/>
  <c r="JL26" i="6" s="1"/>
  <c r="JM26" i="6" s="1"/>
  <c r="CZ72" i="6" a="1"/>
  <c r="CZ72" i="6" s="1"/>
  <c r="DA72" i="6" s="1"/>
  <c r="IR85" i="6" a="1"/>
  <c r="IR85" i="6" s="1"/>
  <c r="IS85" i="6" s="1"/>
  <c r="DT10" i="6" a="1"/>
  <c r="DT10" i="6" s="1"/>
  <c r="DU10" i="6" s="1"/>
  <c r="EF92" i="6" a="1"/>
  <c r="EF92" i="6" s="1"/>
  <c r="EG92" i="6" s="1"/>
  <c r="NX27" i="6" a="1"/>
  <c r="NX27" i="6" s="1"/>
  <c r="NY27" i="6" s="1"/>
  <c r="BP90" i="6" a="1"/>
  <c r="BP90" i="6" s="1"/>
  <c r="BQ90" i="6" s="1"/>
  <c r="JX72" i="6" a="1"/>
  <c r="JX72" i="6" s="1"/>
  <c r="JY72" i="6" s="1"/>
  <c r="LH72" i="6" a="1"/>
  <c r="LH72" i="6" s="1"/>
  <c r="LI72" i="6" s="1"/>
  <c r="JH57" i="6" a="1"/>
  <c r="JH57" i="6" s="1"/>
  <c r="JI57" i="6" s="1"/>
  <c r="KF57" i="6" a="1"/>
  <c r="KF57" i="6" s="1"/>
  <c r="KG57" i="6" s="1"/>
  <c r="JX85" i="6" a="1"/>
  <c r="JX85" i="6" s="1"/>
  <c r="JY85" i="6" s="1"/>
  <c r="KB39" i="6" a="1"/>
  <c r="KB39" i="6" s="1"/>
  <c r="KJ46" i="6" a="1"/>
  <c r="KJ46" i="6" s="1"/>
  <c r="KB34" i="6" a="1"/>
  <c r="KB34" i="6" s="1"/>
  <c r="NP52" i="6" a="1"/>
  <c r="NP52" i="6" s="1"/>
  <c r="JX88" i="6" a="1"/>
  <c r="JX88" i="6" s="1"/>
  <c r="JY88" i="6" s="1"/>
  <c r="JD79" i="6" a="1"/>
  <c r="JD79" i="6" s="1"/>
  <c r="JE79" i="6" s="1"/>
  <c r="LP24" i="6" a="1"/>
  <c r="LP24" i="6" s="1"/>
  <c r="JX81" i="6" a="1"/>
  <c r="JX81" i="6" s="1"/>
  <c r="JY81" i="6" s="1"/>
  <c r="KR27" i="6" a="1"/>
  <c r="KR27" i="6" s="1"/>
  <c r="KS27" i="6" s="1"/>
  <c r="NX22" i="6" a="1"/>
  <c r="NX22" i="6" s="1"/>
  <c r="KN65" i="6" a="1"/>
  <c r="KN65" i="6" s="1"/>
  <c r="KO65" i="6" s="1"/>
  <c r="ND72" i="6" a="1"/>
  <c r="ND72" i="6" s="1"/>
  <c r="NE72" i="6" s="1"/>
  <c r="LT84" i="6" a="1"/>
  <c r="LT84" i="6" s="1"/>
  <c r="LU84" i="6" s="1"/>
  <c r="LT10" i="6" a="1"/>
  <c r="LT10" i="6" s="1"/>
  <c r="LU10" i="6" s="1"/>
  <c r="NP38" i="6" a="1"/>
  <c r="NP38" i="6" s="1"/>
  <c r="MB34" i="6" a="1"/>
  <c r="MB34" i="6" s="1"/>
  <c r="MJ58" i="6" a="1"/>
  <c r="MJ58" i="6" s="1"/>
  <c r="MK58" i="6" s="1"/>
  <c r="LX17" i="6" a="1"/>
  <c r="LX17" i="6" s="1"/>
  <c r="LL57" i="6" a="1"/>
  <c r="LL57" i="6" s="1"/>
  <c r="LM57" i="6" s="1"/>
  <c r="LT51" i="6" a="1"/>
  <c r="LT51" i="6" s="1"/>
  <c r="MF75" i="6" a="1"/>
  <c r="MF75" i="6" s="1"/>
  <c r="MG75" i="6" s="1"/>
  <c r="MF37" i="6" a="1"/>
  <c r="MF37" i="6" s="1"/>
  <c r="NT57" i="6" a="1"/>
  <c r="NT57" i="6" s="1"/>
  <c r="NU57" i="6" s="1"/>
  <c r="LP59" i="6" a="1"/>
  <c r="LP59" i="6" s="1"/>
  <c r="LQ59" i="6" s="1"/>
  <c r="MN24" i="6" a="1"/>
  <c r="MN24" i="6" s="1"/>
  <c r="LT32" i="6" a="1"/>
  <c r="LT32" i="6" s="1"/>
  <c r="KV88" i="6" a="1"/>
  <c r="KV88" i="6" s="1"/>
  <c r="KW88" i="6" s="1"/>
  <c r="MB23" i="6" a="1"/>
  <c r="MB23" i="6" s="1"/>
  <c r="MF65" i="6" a="1"/>
  <c r="MF65" i="6" s="1"/>
  <c r="MG65" i="6" s="1"/>
  <c r="MF26" i="6" a="1"/>
  <c r="MF26" i="6" s="1"/>
  <c r="MG26" i="6" s="1"/>
  <c r="LL39" i="6" a="1"/>
  <c r="LL39" i="6" s="1"/>
  <c r="MV81" i="6" a="1"/>
  <c r="MV81" i="6" s="1"/>
  <c r="MW81" i="6" s="1"/>
  <c r="MR28" i="6" a="1"/>
  <c r="MR28" i="6" s="1"/>
  <c r="JH45" i="6" a="1"/>
  <c r="JH45" i="6" s="1"/>
  <c r="JI45" i="6" s="1"/>
  <c r="MN73" i="6" a="1"/>
  <c r="MN73" i="6" s="1"/>
  <c r="MO73" i="6" s="1"/>
  <c r="MN35" i="6" a="1"/>
  <c r="MN35" i="6" s="1"/>
  <c r="MJ82" i="6" a="1"/>
  <c r="MJ82" i="6" s="1"/>
  <c r="MK82" i="6" s="1"/>
  <c r="MJ77" i="6" a="1"/>
  <c r="MJ77" i="6" s="1"/>
  <c r="MK77" i="6" s="1"/>
  <c r="KJ8" i="6" a="1"/>
  <c r="KJ8" i="6" s="1"/>
  <c r="KK8" i="6" s="1"/>
  <c r="MV32" i="6" a="1"/>
  <c r="MV32" i="6" s="1"/>
  <c r="MB30" i="6" a="1"/>
  <c r="MB30" i="6" s="1"/>
  <c r="KR76" i="6" a="1"/>
  <c r="KR76" i="6" s="1"/>
  <c r="KS76" i="6" s="1"/>
  <c r="KR38" i="6" a="1"/>
  <c r="KR38" i="6" s="1"/>
  <c r="LP28" i="6" a="1"/>
  <c r="LP28" i="6" s="1"/>
  <c r="MB45" i="6" a="1"/>
  <c r="MB45" i="6" s="1"/>
  <c r="MC45" i="6" s="1"/>
  <c r="LD22" i="6" a="1"/>
  <c r="LD22" i="6" s="1"/>
  <c r="LL66" i="6" a="1"/>
  <c r="LL66" i="6" s="1"/>
  <c r="LM66" i="6" s="1"/>
  <c r="ND67" i="6" a="1"/>
  <c r="ND67" i="6" s="1"/>
  <c r="NE67" i="6" s="1"/>
  <c r="ND78" i="6" a="1"/>
  <c r="ND78" i="6" s="1"/>
  <c r="NE78" i="6" s="1"/>
  <c r="LD80" i="6" a="1"/>
  <c r="LD80" i="6" s="1"/>
  <c r="LE80" i="6" s="1"/>
  <c r="MN63" i="6" a="1"/>
  <c r="MN63" i="6" s="1"/>
  <c r="MO63" i="6" s="1"/>
  <c r="MJ41" i="6" a="1"/>
  <c r="MJ41" i="6" s="1"/>
  <c r="MK41" i="6" s="1"/>
  <c r="ND28" i="6" a="1"/>
  <c r="ND28" i="6" s="1"/>
  <c r="KN89" i="6" a="1"/>
  <c r="KN89" i="6" s="1"/>
  <c r="KO89" i="6" s="1"/>
  <c r="KZ37" i="6" a="1"/>
  <c r="KZ37" i="6" s="1"/>
  <c r="LL37" i="6" a="1"/>
  <c r="LL37" i="6" s="1"/>
  <c r="NL32" i="6" a="1"/>
  <c r="NL32" i="6" s="1"/>
  <c r="MJ69" i="6" a="1"/>
  <c r="MJ69" i="6" s="1"/>
  <c r="MK69" i="6" s="1"/>
  <c r="JD26" i="6" a="1"/>
  <c r="JD26" i="6" s="1"/>
  <c r="JE26" i="6" s="1"/>
  <c r="JD77" i="6" a="1"/>
  <c r="JD77" i="6" s="1"/>
  <c r="JE77" i="6" s="1"/>
  <c r="LT47" i="6" a="1"/>
  <c r="LT47" i="6" s="1"/>
  <c r="LL84" i="6" a="1"/>
  <c r="LL84" i="6" s="1"/>
  <c r="LM84" i="6" s="1"/>
  <c r="KV79" i="6" a="1"/>
  <c r="KV79" i="6" s="1"/>
  <c r="KW79" i="6" s="1"/>
  <c r="LX45" i="6" a="1"/>
  <c r="LX45" i="6" s="1"/>
  <c r="LY45" i="6" s="1"/>
  <c r="ND50" i="6" a="1"/>
  <c r="ND50" i="6" s="1"/>
  <c r="KB26" i="6" a="1"/>
  <c r="KB26" i="6" s="1"/>
  <c r="KC26" i="6" s="1"/>
  <c r="LH23" i="6" a="1"/>
  <c r="LH23" i="6" s="1"/>
  <c r="MB84" i="6" a="1"/>
  <c r="MB84" i="6" s="1"/>
  <c r="MC84" i="6" s="1"/>
  <c r="KR40" i="6" a="1"/>
  <c r="KR40" i="6" s="1"/>
  <c r="KS40" i="6" s="1"/>
  <c r="LT68" i="6" a="1"/>
  <c r="LT68" i="6" s="1"/>
  <c r="LU68" i="6" s="1"/>
  <c r="KJ47" i="6" a="1"/>
  <c r="KJ47" i="6" s="1"/>
  <c r="LX41" i="6" a="1"/>
  <c r="LX41" i="6" s="1"/>
  <c r="LY41" i="6" s="1"/>
  <c r="KV82" i="6" a="1"/>
  <c r="KV82" i="6" s="1"/>
  <c r="KW82" i="6" s="1"/>
  <c r="KN61" i="6" a="1"/>
  <c r="KN61" i="6" s="1"/>
  <c r="KO61" i="6" s="1"/>
  <c r="LX61" i="6" a="1"/>
  <c r="LX61" i="6" s="1"/>
  <c r="LY61" i="6" s="1"/>
  <c r="LP37" i="6" a="1"/>
  <c r="LP37" i="6" s="1"/>
  <c r="LD24" i="6" a="1"/>
  <c r="LD24" i="6" s="1"/>
  <c r="LT25" i="6" a="1"/>
  <c r="LT25" i="6" s="1"/>
  <c r="NH35" i="6" a="1"/>
  <c r="NH35" i="6" s="1"/>
  <c r="LX13" i="6" a="1"/>
  <c r="LX13" i="6" s="1"/>
  <c r="NT26" i="6" a="1"/>
  <c r="NT26" i="6" s="1"/>
  <c r="NU26" i="6" s="1"/>
  <c r="MV61" i="6" a="1"/>
  <c r="MV61" i="6" s="1"/>
  <c r="MW61" i="6" s="1"/>
  <c r="IF45" i="6" a="1"/>
  <c r="IF45" i="6" s="1"/>
  <c r="IG45" i="6" s="1"/>
  <c r="AF29" i="6" a="1"/>
  <c r="AF29" i="6" s="1"/>
  <c r="FX85" i="6" a="1"/>
  <c r="FX85" i="6" s="1"/>
  <c r="FY85" i="6" s="1"/>
  <c r="CF88" i="6" a="1"/>
  <c r="CF88" i="6" s="1"/>
  <c r="CG88" i="6" s="1"/>
  <c r="LX21" i="6" a="1"/>
  <c r="LX21" i="6" s="1"/>
  <c r="NT17" i="6" a="1"/>
  <c r="NT17" i="6" s="1"/>
  <c r="DT78" i="6" a="1"/>
  <c r="DT78" i="6" s="1"/>
  <c r="DU78" i="6" s="1"/>
  <c r="JX80" i="6" a="1"/>
  <c r="JX80" i="6" s="1"/>
  <c r="JY80" i="6" s="1"/>
  <c r="LD45" i="6" a="1"/>
  <c r="LD45" i="6" s="1"/>
  <c r="LE45" i="6" s="1"/>
  <c r="LT63" i="6" a="1"/>
  <c r="LT63" i="6" s="1"/>
  <c r="LU63" i="6" s="1"/>
  <c r="JD88" i="6" a="1"/>
  <c r="JD88" i="6" s="1"/>
  <c r="JE88" i="6" s="1"/>
  <c r="CN90" i="6" a="1"/>
  <c r="CN90" i="6" s="1"/>
  <c r="CO90" i="6" s="1"/>
  <c r="JD82" i="6" a="1"/>
  <c r="JD82" i="6" s="1"/>
  <c r="JE82" i="6" s="1"/>
  <c r="LL30" i="6" a="1"/>
  <c r="LL30" i="6" s="1"/>
  <c r="LP68" i="6" a="1"/>
  <c r="LP68" i="6" s="1"/>
  <c r="LQ68" i="6" s="1"/>
  <c r="JH61" i="6" a="1"/>
  <c r="JH61" i="6" s="1"/>
  <c r="JI61" i="6" s="1"/>
  <c r="LL32" i="6" a="1"/>
  <c r="LL32" i="6" s="1"/>
  <c r="JT33" i="6" a="1"/>
  <c r="JT33" i="6" s="1"/>
  <c r="KF50" i="6" a="1"/>
  <c r="KF50" i="6" s="1"/>
  <c r="P86" i="6" a="1"/>
  <c r="P86" i="6" s="1"/>
  <c r="LD44" i="6" a="1"/>
  <c r="LD44" i="6" s="1"/>
  <c r="LX65" i="6" a="1"/>
  <c r="LX65" i="6" s="1"/>
  <c r="LY65" i="6" s="1"/>
  <c r="LD85" i="6" a="1"/>
  <c r="LD85" i="6" s="1"/>
  <c r="LE85" i="6" s="1"/>
  <c r="JH80" i="6" a="1"/>
  <c r="JH80" i="6" s="1"/>
  <c r="JI80" i="6" s="1"/>
  <c r="LL27" i="6" a="1"/>
  <c r="LL27" i="6" s="1"/>
  <c r="LM27" i="6" s="1"/>
  <c r="MB69" i="6" a="1"/>
  <c r="MB69" i="6" s="1"/>
  <c r="MC69" i="6" s="1"/>
  <c r="LT91" i="6" a="1"/>
  <c r="LT91" i="6" s="1"/>
  <c r="LU91" i="6" s="1"/>
  <c r="MN81" i="6" a="1"/>
  <c r="MN81" i="6" s="1"/>
  <c r="MO81" i="6" s="1"/>
  <c r="KV80" i="6" a="1"/>
  <c r="KV80" i="6" s="1"/>
  <c r="KW80" i="6" s="1"/>
  <c r="MB85" i="6" a="1"/>
  <c r="MB85" i="6" s="1"/>
  <c r="MC85" i="6" s="1"/>
  <c r="LT7" i="6" a="1"/>
  <c r="LT7" i="6" s="1"/>
  <c r="LU7" i="6" s="1"/>
  <c r="JD74" i="6" a="1"/>
  <c r="JD74" i="6" s="1"/>
  <c r="JE74" i="6" s="1"/>
  <c r="KN73" i="6" a="1"/>
  <c r="KN73" i="6" s="1"/>
  <c r="KO73" i="6" s="1"/>
  <c r="NX8" i="6" a="1"/>
  <c r="NX8" i="6" s="1"/>
  <c r="NY8" i="6" s="1"/>
  <c r="MR89" i="6" a="1"/>
  <c r="MR89" i="6" s="1"/>
  <c r="MS89" i="6" s="1"/>
  <c r="NH66" i="6" a="1"/>
  <c r="NH66" i="6" s="1"/>
  <c r="NI66" i="6" s="1"/>
  <c r="MN79" i="6" a="1"/>
  <c r="MN79" i="6" s="1"/>
  <c r="MO79" i="6" s="1"/>
  <c r="LT85" i="6" a="1"/>
  <c r="LT85" i="6" s="1"/>
  <c r="LU85" i="6" s="1"/>
  <c r="LP58" i="6" a="1"/>
  <c r="LP58" i="6" s="1"/>
  <c r="LQ58" i="6" s="1"/>
  <c r="MV89" i="6" a="1"/>
  <c r="MV89" i="6" s="1"/>
  <c r="MW89" i="6" s="1"/>
  <c r="LT76" i="6" a="1"/>
  <c r="LT76" i="6" s="1"/>
  <c r="LU76" i="6" s="1"/>
  <c r="LX63" i="6" a="1"/>
  <c r="LX63" i="6" s="1"/>
  <c r="LY63" i="6" s="1"/>
  <c r="MN48" i="6" a="1"/>
  <c r="MN48" i="6" s="1"/>
  <c r="MV37" i="6" a="1"/>
  <c r="MV37" i="6" s="1"/>
  <c r="LD10" i="6" a="1"/>
  <c r="LD10" i="6" s="1"/>
  <c r="LE10" i="6" s="1"/>
  <c r="MN32" i="6" a="1"/>
  <c r="MN32" i="6" s="1"/>
  <c r="MN83" i="6" a="1"/>
  <c r="MN83" i="6" s="1"/>
  <c r="MO83" i="6" s="1"/>
  <c r="MN45" i="6" a="1"/>
  <c r="MN45" i="6" s="1"/>
  <c r="MO45" i="6" s="1"/>
  <c r="MV70" i="6" a="1"/>
  <c r="MV70" i="6" s="1"/>
  <c r="MW70" i="6" s="1"/>
  <c r="KZ84" i="6" a="1"/>
  <c r="KZ84" i="6" s="1"/>
  <c r="LA84" i="6" s="1"/>
  <c r="NH87" i="6" a="1"/>
  <c r="NH87" i="6" s="1"/>
  <c r="NI87" i="6" s="1"/>
  <c r="LX30" i="6" a="1"/>
  <c r="LX30" i="6" s="1"/>
  <c r="LH50" i="6" a="1"/>
  <c r="LH50" i="6" s="1"/>
  <c r="MV79" i="6" a="1"/>
  <c r="MV79" i="6" s="1"/>
  <c r="MW79" i="6" s="1"/>
  <c r="MV41" i="6" a="1"/>
  <c r="MV41" i="6" s="1"/>
  <c r="MW41" i="6" s="1"/>
  <c r="MR64" i="6" a="1"/>
  <c r="MR64" i="6" s="1"/>
  <c r="MS64" i="6" s="1"/>
  <c r="MB56" i="6" a="1"/>
  <c r="MB56" i="6" s="1"/>
  <c r="MC56" i="6" s="1"/>
  <c r="MR37" i="6" a="1"/>
  <c r="MR37" i="6" s="1"/>
  <c r="KN48" i="6" a="1"/>
  <c r="KN48" i="6" s="1"/>
  <c r="JH43" i="6" a="1"/>
  <c r="JH43" i="6" s="1"/>
  <c r="MV57" i="6" a="1"/>
  <c r="MV57" i="6" s="1"/>
  <c r="MW57" i="6" s="1"/>
  <c r="MZ85" i="6" a="1"/>
  <c r="MZ85" i="6" s="1"/>
  <c r="NA85" i="6" s="1"/>
  <c r="KV53" i="6" a="1"/>
  <c r="KV53" i="6" s="1"/>
  <c r="MR73" i="6" a="1"/>
  <c r="MR73" i="6" s="1"/>
  <c r="MS73" i="6" s="1"/>
  <c r="LT8" i="6" a="1"/>
  <c r="LT8" i="6" s="1"/>
  <c r="LU8" i="6" s="1"/>
  <c r="LD40" i="6" a="1"/>
  <c r="LD40" i="6" s="1"/>
  <c r="LE40" i="6" s="1"/>
  <c r="MZ24" i="6" a="1"/>
  <c r="MZ24" i="6" s="1"/>
  <c r="KZ46" i="6" a="1"/>
  <c r="KZ46" i="6" s="1"/>
  <c r="LD88" i="6" a="1"/>
  <c r="LD88" i="6" s="1"/>
  <c r="LE88" i="6" s="1"/>
  <c r="LD37" i="6" a="1"/>
  <c r="LD37" i="6" s="1"/>
  <c r="MZ69" i="6" a="1"/>
  <c r="MZ69" i="6" s="1"/>
  <c r="NA69" i="6" s="1"/>
  <c r="JL7" i="6" a="1"/>
  <c r="JL7" i="6" s="1"/>
  <c r="JM7" i="6" s="1"/>
  <c r="LL81" i="6" a="1"/>
  <c r="LL81" i="6" s="1"/>
  <c r="LM81" i="6" s="1"/>
  <c r="LH83" i="6" a="1"/>
  <c r="LH83" i="6" s="1"/>
  <c r="LI83" i="6" s="1"/>
  <c r="LH30" i="6" a="1"/>
  <c r="LH30" i="6" s="1"/>
  <c r="LL60" i="6" a="1"/>
  <c r="LL60" i="6" s="1"/>
  <c r="LM60" i="6" s="1"/>
  <c r="KN35" i="6" a="1"/>
  <c r="KN35" i="6" s="1"/>
  <c r="MR63" i="6" a="1"/>
  <c r="MR63" i="6" s="1"/>
  <c r="MS63" i="6" s="1"/>
  <c r="HD9" i="6" a="1"/>
  <c r="HD9" i="6" s="1"/>
  <c r="HE9" i="6" s="1"/>
  <c r="LP34" i="6" a="1"/>
  <c r="LP34" i="6" s="1"/>
  <c r="MR29" i="6" a="1"/>
  <c r="MR29" i="6" s="1"/>
  <c r="NP39" i="6" a="1"/>
  <c r="NP39" i="6" s="1"/>
  <c r="MZ46" i="6" a="1"/>
  <c r="MZ46" i="6" s="1"/>
  <c r="MB59" i="6" a="1"/>
  <c r="MB59" i="6" s="1"/>
  <c r="MC59" i="6" s="1"/>
  <c r="NP48" i="6" a="1"/>
  <c r="NP48" i="6" s="1"/>
  <c r="KZ7" i="6" a="1"/>
  <c r="KZ7" i="6" s="1"/>
  <c r="LA7" i="6" s="1"/>
  <c r="JP45" i="6" a="1"/>
  <c r="JP45" i="6" s="1"/>
  <c r="JQ45" i="6" s="1"/>
  <c r="KR31" i="6" a="1"/>
  <c r="KR31" i="6" s="1"/>
  <c r="KS31" i="6" s="1"/>
  <c r="LT30" i="6" a="1"/>
  <c r="LT30" i="6" s="1"/>
  <c r="MF88" i="6" a="1"/>
  <c r="MF88" i="6" s="1"/>
  <c r="MG88" i="6" s="1"/>
  <c r="KJ82" i="6" a="1"/>
  <c r="KJ82" i="6" s="1"/>
  <c r="KK82" i="6" s="1"/>
  <c r="ND90" i="6" a="1"/>
  <c r="ND90" i="6" s="1"/>
  <c r="NE90" i="6" s="1"/>
  <c r="MF67" i="6" a="1"/>
  <c r="MF67" i="6" s="1"/>
  <c r="MG67" i="6" s="1"/>
  <c r="LL33" i="6" a="1"/>
  <c r="LL33" i="6" s="1"/>
  <c r="MJ93" i="6" a="1"/>
  <c r="MJ93" i="6" s="1"/>
  <c r="MK93" i="6" s="1"/>
  <c r="NX84" i="6" a="1"/>
  <c r="NX84" i="6" s="1"/>
  <c r="NY84" i="6" s="1"/>
  <c r="LD50" i="6" a="1"/>
  <c r="LD50" i="6" s="1"/>
  <c r="JT13" i="6" a="1"/>
  <c r="JT13" i="6" s="1"/>
  <c r="KR22" i="6" a="1"/>
  <c r="KR22" i="6" s="1"/>
  <c r="NX92" i="6" a="1"/>
  <c r="NX92" i="6" s="1"/>
  <c r="NY92" i="6" s="1"/>
  <c r="HT45" i="6" a="1"/>
  <c r="HT45" i="6" s="1"/>
  <c r="HU45" i="6" s="1"/>
  <c r="HD29" i="6" a="1"/>
  <c r="HD29" i="6" s="1"/>
  <c r="IJ27" i="6" a="1"/>
  <c r="IJ27" i="6" s="1"/>
  <c r="IK27" i="6" s="1"/>
  <c r="BL9" i="6" a="1"/>
  <c r="BL9" i="6" s="1"/>
  <c r="BM9" i="6" s="1"/>
  <c r="MB21" i="6" a="1"/>
  <c r="MB21" i="6" s="1"/>
  <c r="MF40" i="6" a="1"/>
  <c r="MF40" i="6" s="1"/>
  <c r="MG40" i="6" s="1"/>
  <c r="MR72" i="6" a="1"/>
  <c r="MR72" i="6" s="1"/>
  <c r="MS72" i="6" s="1"/>
  <c r="IR74" i="6" a="1"/>
  <c r="IR74" i="6" s="1"/>
  <c r="IS74" i="6" s="1"/>
  <c r="EN10" i="6" a="1"/>
  <c r="EN10" i="6" s="1"/>
  <c r="EO10" i="6" s="1"/>
  <c r="HT10" i="6" a="1"/>
  <c r="HT10" i="6" s="1"/>
  <c r="HU10" i="6" s="1"/>
  <c r="EB84" i="6" a="1"/>
  <c r="EB84" i="6" s="1"/>
  <c r="EC84" i="6" s="1"/>
  <c r="IB91" i="6" a="1"/>
  <c r="IB91" i="6" s="1"/>
  <c r="IC91" i="6" s="1"/>
  <c r="JH9" i="6" a="1"/>
  <c r="JH9" i="6" s="1"/>
  <c r="JI9" i="6" s="1"/>
  <c r="IN24" i="6" a="1"/>
  <c r="IN24" i="6" s="1"/>
  <c r="JD52" i="6" a="1"/>
  <c r="JD52" i="6" s="1"/>
  <c r="LH34" i="6" a="1"/>
  <c r="LH34" i="6" s="1"/>
  <c r="LT26" i="6" a="1"/>
  <c r="LT26" i="6" s="1"/>
  <c r="LU26" i="6" s="1"/>
  <c r="JP39" i="6" a="1"/>
  <c r="JP39" i="6" s="1"/>
  <c r="MB46" i="6" a="1"/>
  <c r="MB46" i="6" s="1"/>
  <c r="LL58" i="6" a="1"/>
  <c r="LL58" i="6" s="1"/>
  <c r="LM58" i="6" s="1"/>
  <c r="JT71" i="6" a="1"/>
  <c r="JT71" i="6" s="1"/>
  <c r="JU71" i="6" s="1"/>
  <c r="EV27" i="6" a="1"/>
  <c r="EV27" i="6" s="1"/>
  <c r="EW27" i="6" s="1"/>
  <c r="KV32" i="6" a="1"/>
  <c r="KV32" i="6" s="1"/>
  <c r="KN33" i="6" a="1"/>
  <c r="KN33" i="6" s="1"/>
  <c r="KV47" i="6" a="1"/>
  <c r="KV47" i="6" s="1"/>
  <c r="KJ27" i="6" a="1"/>
  <c r="KJ27" i="6" s="1"/>
  <c r="KK27" i="6" s="1"/>
  <c r="KJ85" i="6" a="1"/>
  <c r="KJ85" i="6" s="1"/>
  <c r="KK85" i="6" s="1"/>
  <c r="KZ62" i="6" a="1"/>
  <c r="KZ62" i="6" s="1"/>
  <c r="LA62" i="6" s="1"/>
  <c r="NX60" i="6" a="1"/>
  <c r="NX60" i="6" s="1"/>
  <c r="NY60" i="6" s="1"/>
  <c r="KN85" i="6" a="1"/>
  <c r="KN85" i="6" s="1"/>
  <c r="KO85" i="6" s="1"/>
  <c r="MZ23" i="6" a="1"/>
  <c r="MZ23" i="6" s="1"/>
  <c r="MJ29" i="6" a="1"/>
  <c r="MJ29" i="6" s="1"/>
  <c r="ND46" i="6" a="1"/>
  <c r="ND46" i="6" s="1"/>
  <c r="LL89" i="6" a="1"/>
  <c r="LL89" i="6" s="1"/>
  <c r="LM89" i="6" s="1"/>
  <c r="LH91" i="6" a="1"/>
  <c r="LH91" i="6" s="1"/>
  <c r="LI91" i="6" s="1"/>
  <c r="LH69" i="6" a="1"/>
  <c r="LH69" i="6" s="1"/>
  <c r="LI69" i="6" s="1"/>
  <c r="JX30" i="6" a="1"/>
  <c r="JX30" i="6" s="1"/>
  <c r="NH73" i="6" a="1"/>
  <c r="NH73" i="6" s="1"/>
  <c r="NI73" i="6" s="1"/>
  <c r="JL92" i="6" a="1"/>
  <c r="JL92" i="6" s="1"/>
  <c r="JM92" i="6" s="1"/>
  <c r="KV57" i="6" a="1"/>
  <c r="KV57" i="6" s="1"/>
  <c r="KW57" i="6" s="1"/>
  <c r="MJ45" i="6" a="1"/>
  <c r="MJ45" i="6" s="1"/>
  <c r="MK45" i="6" s="1"/>
  <c r="LP64" i="6" a="1"/>
  <c r="LP64" i="6" s="1"/>
  <c r="LQ64" i="6" s="1"/>
  <c r="MV93" i="6" a="1"/>
  <c r="MV93" i="6" s="1"/>
  <c r="MW93" i="6" s="1"/>
  <c r="NP43" i="6" a="1"/>
  <c r="NP43" i="6" s="1"/>
  <c r="MB81" i="6" a="1"/>
  <c r="MB81" i="6" s="1"/>
  <c r="MC81" i="6" s="1"/>
  <c r="ND53" i="6" a="1"/>
  <c r="ND53" i="6" s="1"/>
  <c r="ND85" i="6" a="1"/>
  <c r="ND85" i="6" s="1"/>
  <c r="NE85" i="6" s="1"/>
  <c r="LX40" i="6" a="1"/>
  <c r="LX40" i="6" s="1"/>
  <c r="LY40" i="6" s="1"/>
  <c r="LX34" i="6" a="1"/>
  <c r="LX34" i="6" s="1"/>
  <c r="ND65" i="6" a="1"/>
  <c r="ND65" i="6" s="1"/>
  <c r="NE65" i="6" s="1"/>
  <c r="MF30" i="6" a="1"/>
  <c r="MF30" i="6" s="1"/>
  <c r="MZ49" i="6" a="1"/>
  <c r="MZ49" i="6" s="1"/>
  <c r="KN77" i="6" a="1"/>
  <c r="KN77" i="6" s="1"/>
  <c r="KO77" i="6" s="1"/>
  <c r="JP27" i="6" a="1"/>
  <c r="JP27" i="6" s="1"/>
  <c r="JQ27" i="6" s="1"/>
  <c r="LD30" i="6" a="1"/>
  <c r="LD30" i="6" s="1"/>
  <c r="LD78" i="6" a="1"/>
  <c r="LD78" i="6" s="1"/>
  <c r="LE78" i="6" s="1"/>
  <c r="LH68" i="6" a="1"/>
  <c r="LH68" i="6" s="1"/>
  <c r="LI68" i="6" s="1"/>
  <c r="NP59" i="6" a="1"/>
  <c r="NP59" i="6" s="1"/>
  <c r="NQ59" i="6" s="1"/>
  <c r="NL75" i="6" a="1"/>
  <c r="NL75" i="6" s="1"/>
  <c r="NM75" i="6" s="1"/>
  <c r="MB60" i="6" a="1"/>
  <c r="MB60" i="6" s="1"/>
  <c r="MC60" i="6" s="1"/>
  <c r="ND87" i="6" a="1"/>
  <c r="ND87" i="6" s="1"/>
  <c r="NE87" i="6" s="1"/>
  <c r="ND49" i="6" a="1"/>
  <c r="ND49" i="6" s="1"/>
  <c r="ND88" i="6" a="1"/>
  <c r="ND88" i="6" s="1"/>
  <c r="NE88" i="6" s="1"/>
  <c r="LX37" i="6" a="1"/>
  <c r="LX37" i="6" s="1"/>
  <c r="NH40" i="6" a="1"/>
  <c r="NH40" i="6" s="1"/>
  <c r="NI40" i="6" s="1"/>
  <c r="LL69" i="6" a="1"/>
  <c r="LL69" i="6" s="1"/>
  <c r="LM69" i="6" s="1"/>
  <c r="JL58" i="6" a="1"/>
  <c r="JL58" i="6" s="1"/>
  <c r="JM58" i="6" s="1"/>
  <c r="ND27" i="6" a="1"/>
  <c r="ND27" i="6" s="1"/>
  <c r="NE27" i="6" s="1"/>
  <c r="NH43" i="6" a="1"/>
  <c r="NH43" i="6" s="1"/>
  <c r="NL46" i="6" a="1"/>
  <c r="NL46" i="6" s="1"/>
  <c r="MV44" i="6" a="1"/>
  <c r="MV44" i="6" s="1"/>
  <c r="MV77" i="6" a="1"/>
  <c r="MV77" i="6" s="1"/>
  <c r="MW77" i="6" s="1"/>
  <c r="LD34" i="6" a="1"/>
  <c r="LD34" i="6" s="1"/>
  <c r="JH27" i="6" a="1"/>
  <c r="JH27" i="6" s="1"/>
  <c r="JI27" i="6" s="1"/>
  <c r="NP65" i="6" a="1"/>
  <c r="NP65" i="6" s="1"/>
  <c r="NQ65" i="6" s="1"/>
  <c r="NT93" i="6" a="1"/>
  <c r="NT93" i="6" s="1"/>
  <c r="NU93" i="6" s="1"/>
  <c r="LP75" i="6" a="1"/>
  <c r="LP75" i="6" s="1"/>
  <c r="LQ75" i="6" s="1"/>
  <c r="NH51" i="6" a="1"/>
  <c r="NH51" i="6" s="1"/>
  <c r="JH51" i="6" a="1"/>
  <c r="JH51" i="6" s="1"/>
  <c r="KJ35" i="6" a="1"/>
  <c r="KJ35" i="6" s="1"/>
  <c r="LD26" i="6" a="1"/>
  <c r="LD26" i="6" s="1"/>
  <c r="LE26" i="6" s="1"/>
  <c r="NT67" i="6" a="1"/>
  <c r="NT67" i="6" s="1"/>
  <c r="NU67" i="6" s="1"/>
  <c r="NL44" i="6" a="1"/>
  <c r="NL44" i="6" s="1"/>
  <c r="MR85" i="6" a="1"/>
  <c r="MR85" i="6" s="1"/>
  <c r="MS85" i="6" s="1"/>
  <c r="NT50" i="6" a="1"/>
  <c r="NT50" i="6" s="1"/>
  <c r="JL78" i="6" a="1"/>
  <c r="JL78" i="6" s="1"/>
  <c r="JM78" i="6" s="1"/>
  <c r="LL13" i="6" a="1"/>
  <c r="LL13" i="6" s="1"/>
  <c r="JH10" i="6" a="1"/>
  <c r="JH10" i="6" s="1"/>
  <c r="JI10" i="6" s="1"/>
  <c r="NL63" i="6" a="1"/>
  <c r="NL63" i="6" s="1"/>
  <c r="NM63" i="6" s="1"/>
  <c r="LH44" i="6" a="1"/>
  <c r="LH44" i="6" s="1"/>
  <c r="MN60" i="6" a="1"/>
  <c r="MN60" i="6" s="1"/>
  <c r="MO60" i="6" s="1"/>
  <c r="NT68" i="6" a="1"/>
  <c r="NT68" i="6" s="1"/>
  <c r="NU68" i="6" s="1"/>
  <c r="MR75" i="6" a="1"/>
  <c r="MR75" i="6" s="1"/>
  <c r="MS75" i="6" s="1"/>
  <c r="MJ65" i="6" a="1"/>
  <c r="MJ65" i="6" s="1"/>
  <c r="MK65" i="6" s="1"/>
  <c r="MR52" i="6" a="1"/>
  <c r="MR52" i="6" s="1"/>
  <c r="MZ91" i="6" a="1"/>
  <c r="MZ91" i="6" s="1"/>
  <c r="NA91" i="6" s="1"/>
  <c r="LD20" i="6" a="1"/>
  <c r="LD20" i="6" s="1"/>
  <c r="KB23" i="6" a="1"/>
  <c r="KB23" i="6" s="1"/>
  <c r="MR43" i="6" a="1"/>
  <c r="MR43" i="6" s="1"/>
  <c r="FX43" i="6" a="1"/>
  <c r="FX43" i="6" s="1"/>
  <c r="GZ31" i="6" a="1"/>
  <c r="GZ31" i="6" s="1"/>
  <c r="HA31" i="6" s="1"/>
  <c r="BP86" i="6" a="1"/>
  <c r="BP86" i="6" s="1"/>
  <c r="BQ86" i="6" s="1"/>
  <c r="BD92" i="6" a="1"/>
  <c r="BD92" i="6" s="1"/>
  <c r="BE92" i="6" s="1"/>
  <c r="MR21" i="6" a="1"/>
  <c r="MR21" i="6" s="1"/>
  <c r="BL76" i="6" a="1"/>
  <c r="BL76" i="6" s="1"/>
  <c r="BM76" i="6" s="1"/>
  <c r="FH91" i="6" a="1"/>
  <c r="FH91" i="6" s="1"/>
  <c r="FI91" i="6" s="1"/>
  <c r="CR93" i="6" a="1"/>
  <c r="CR93" i="6" s="1"/>
  <c r="CS93" i="6" s="1"/>
  <c r="EZ91" i="6" a="1"/>
  <c r="EZ91" i="6" s="1"/>
  <c r="FA91" i="6" s="1"/>
  <c r="JL32" i="6" a="1"/>
  <c r="JL32" i="6" s="1"/>
  <c r="HD84" i="6" a="1"/>
  <c r="HD84" i="6" s="1"/>
  <c r="HE84" i="6" s="1"/>
  <c r="JP70" i="6" a="1"/>
  <c r="JP70" i="6" s="1"/>
  <c r="JQ70" i="6" s="1"/>
  <c r="MB68" i="6" a="1"/>
  <c r="MB68" i="6" s="1"/>
  <c r="MC68" i="6" s="1"/>
  <c r="LP30" i="6" a="1"/>
  <c r="LP30" i="6" s="1"/>
  <c r="JP85" i="6" a="1"/>
  <c r="JP85" i="6" s="1"/>
  <c r="JQ85" i="6" s="1"/>
  <c r="KF91" i="6" a="1"/>
  <c r="KF91" i="6" s="1"/>
  <c r="KG91" i="6" s="1"/>
  <c r="JT50" i="6" a="1"/>
  <c r="JT50" i="6" s="1"/>
  <c r="JX82" i="6" a="1"/>
  <c r="JX82" i="6" s="1"/>
  <c r="JY82" i="6" s="1"/>
  <c r="FD93" i="6" a="1"/>
  <c r="FD93" i="6" s="1"/>
  <c r="FE93" i="6" s="1"/>
  <c r="LL40" i="6" a="1"/>
  <c r="LL40" i="6" s="1"/>
  <c r="LM40" i="6" s="1"/>
  <c r="KN30" i="6" a="1"/>
  <c r="KN30" i="6" s="1"/>
  <c r="JX73" i="6" a="1"/>
  <c r="JX73" i="6" s="1"/>
  <c r="JY73" i="6" s="1"/>
  <c r="KR68" i="6" a="1"/>
  <c r="KR68" i="6" s="1"/>
  <c r="KS68" i="6" s="1"/>
  <c r="LL46" i="6" a="1"/>
  <c r="LL46" i="6" s="1"/>
  <c r="MJ39" i="6" a="1"/>
  <c r="MJ39" i="6" s="1"/>
  <c r="LL59" i="6" a="1"/>
  <c r="LL59" i="6" s="1"/>
  <c r="LM59" i="6" s="1"/>
  <c r="KV68" i="6" a="1"/>
  <c r="KV68" i="6" s="1"/>
  <c r="KW68" i="6" s="1"/>
  <c r="ND71" i="6" a="1"/>
  <c r="ND71" i="6" s="1"/>
  <c r="NE71" i="6" s="1"/>
  <c r="MB15" i="6" a="1"/>
  <c r="MB15" i="6" s="1"/>
  <c r="NH30" i="6" a="1"/>
  <c r="NH30" i="6" s="1"/>
  <c r="MF49" i="6" a="1"/>
  <c r="MF49" i="6" s="1"/>
  <c r="LD38" i="6" a="1"/>
  <c r="LD38" i="6" s="1"/>
  <c r="LX35" i="6" a="1"/>
  <c r="LX35" i="6" s="1"/>
  <c r="CV90" i="6" a="1"/>
  <c r="CV90" i="6" s="1"/>
  <c r="CW90" i="6" s="1"/>
  <c r="NH59" i="6" a="1"/>
  <c r="NH59" i="6" s="1"/>
  <c r="NI59" i="6" s="1"/>
  <c r="KV69" i="6" a="1"/>
  <c r="KV69" i="6" s="1"/>
  <c r="KW69" i="6" s="1"/>
  <c r="LT67" i="6" a="1"/>
  <c r="LT67" i="6" s="1"/>
  <c r="LU67" i="6" s="1"/>
  <c r="MN23" i="6" a="1"/>
  <c r="MN23" i="6" s="1"/>
  <c r="NT43" i="6" a="1"/>
  <c r="NT43" i="6" s="1"/>
  <c r="MZ45" i="6" a="1"/>
  <c r="MZ45" i="6" s="1"/>
  <c r="NA45" i="6" s="1"/>
  <c r="KJ89" i="6" a="1"/>
  <c r="KJ89" i="6" s="1"/>
  <c r="KK89" i="6" s="1"/>
  <c r="JX92" i="6" a="1"/>
  <c r="JX92" i="6" s="1"/>
  <c r="JY92" i="6" s="1"/>
  <c r="KZ49" i="6" a="1"/>
  <c r="KZ49" i="6" s="1"/>
  <c r="LH81" i="6" a="1"/>
  <c r="LH81" i="6" s="1"/>
  <c r="LI81" i="6" s="1"/>
  <c r="KR26" i="6" a="1"/>
  <c r="KR26" i="6" s="1"/>
  <c r="KS26" i="6" s="1"/>
  <c r="MJ92" i="6" a="1"/>
  <c r="MJ92" i="6" s="1"/>
  <c r="MK92" i="6" s="1"/>
  <c r="NH41" i="6" a="1"/>
  <c r="NH41" i="6" s="1"/>
  <c r="NI41" i="6" s="1"/>
  <c r="JP71" i="6" a="1"/>
  <c r="JP71" i="6" s="1"/>
  <c r="JQ71" i="6" s="1"/>
  <c r="KV90" i="6" a="1"/>
  <c r="KV90" i="6" s="1"/>
  <c r="KW90" i="6" s="1"/>
  <c r="LH71" i="6" a="1"/>
  <c r="LH71" i="6" s="1"/>
  <c r="LI71" i="6" s="1"/>
  <c r="LT93" i="6" a="1"/>
  <c r="LT93" i="6" s="1"/>
  <c r="LU93" i="6" s="1"/>
  <c r="LD76" i="6" a="1"/>
  <c r="LD76" i="6" s="1"/>
  <c r="LE76" i="6" s="1"/>
  <c r="MJ70" i="6" a="1"/>
  <c r="MJ70" i="6" s="1"/>
  <c r="MK70" i="6" s="1"/>
  <c r="NL35" i="6" a="1"/>
  <c r="NL35" i="6" s="1"/>
  <c r="MR42" i="6" a="1"/>
  <c r="MR42" i="6" s="1"/>
  <c r="KJ10" i="6" a="1"/>
  <c r="KJ10" i="6" s="1"/>
  <c r="KK10" i="6" s="1"/>
  <c r="KV73" i="6" a="1"/>
  <c r="KV73" i="6" s="1"/>
  <c r="KW73" i="6" s="1"/>
  <c r="NP91" i="6" a="1"/>
  <c r="NP91" i="6" s="1"/>
  <c r="NQ91" i="6" s="1"/>
  <c r="LP67" i="6" a="1"/>
  <c r="LP67" i="6" s="1"/>
  <c r="LQ67" i="6" s="1"/>
  <c r="LT82" i="6" a="1"/>
  <c r="LT82" i="6" s="1"/>
  <c r="LU82" i="6" s="1"/>
  <c r="LP38" i="6" a="1"/>
  <c r="LP38" i="6" s="1"/>
  <c r="NX29" i="6" a="1"/>
  <c r="NX29" i="6" s="1"/>
  <c r="NH71" i="6" a="1"/>
  <c r="NH71" i="6" s="1"/>
  <c r="NI71" i="6" s="1"/>
  <c r="NP90" i="6" a="1"/>
  <c r="NP90" i="6" s="1"/>
  <c r="NQ90" i="6" s="1"/>
  <c r="NL83" i="6" a="1"/>
  <c r="NL83" i="6" s="1"/>
  <c r="NM83" i="6" s="1"/>
  <c r="NL45" i="6" a="1"/>
  <c r="NL45" i="6" s="1"/>
  <c r="NM45" i="6" s="1"/>
  <c r="MN37" i="6" a="1"/>
  <c r="MN37" i="6" s="1"/>
  <c r="MB88" i="6" a="1"/>
  <c r="MB88" i="6" s="1"/>
  <c r="MC88" i="6" s="1"/>
  <c r="NL50" i="6" a="1"/>
  <c r="NL50" i="6" s="1"/>
  <c r="KV36" i="6" a="1"/>
  <c r="KV36" i="6" s="1"/>
  <c r="KZ91" i="6" a="1"/>
  <c r="KZ91" i="6" s="1"/>
  <c r="LA91" i="6" s="1"/>
  <c r="NT79" i="6" a="1"/>
  <c r="NT79" i="6" s="1"/>
  <c r="NU79" i="6" s="1"/>
  <c r="NT41" i="6" a="1"/>
  <c r="NT41" i="6" s="1"/>
  <c r="NU41" i="6" s="1"/>
  <c r="NT42" i="6" a="1"/>
  <c r="NT42" i="6" s="1"/>
  <c r="LD52" i="6" a="1"/>
  <c r="LD52" i="6" s="1"/>
  <c r="JL71" i="6" a="1"/>
  <c r="JL71" i="6" s="1"/>
  <c r="JM71" i="6" s="1"/>
  <c r="NP51" i="6" a="1"/>
  <c r="NP51" i="6" s="1"/>
  <c r="KV70" i="6" a="1"/>
  <c r="KV70" i="6" s="1"/>
  <c r="KW70" i="6" s="1"/>
  <c r="NP34" i="6" a="1"/>
  <c r="NP34" i="6" s="1"/>
  <c r="MR9" i="6" a="1"/>
  <c r="MR9" i="6" s="1"/>
  <c r="MS9" i="6" s="1"/>
  <c r="NT36" i="6" a="1"/>
  <c r="NT36" i="6" s="1"/>
  <c r="MV51" i="6" a="1"/>
  <c r="MV51" i="6" s="1"/>
  <c r="JL33" i="6" a="1"/>
  <c r="JL33" i="6" s="1"/>
  <c r="MN36" i="6" a="1"/>
  <c r="MN36" i="6" s="1"/>
  <c r="LH82" i="6" a="1"/>
  <c r="LH82" i="6" s="1"/>
  <c r="LI82" i="6" s="1"/>
  <c r="KB42" i="6" a="1"/>
  <c r="KB42" i="6" s="1"/>
  <c r="LD93" i="6" a="1"/>
  <c r="LD93" i="6" s="1"/>
  <c r="LE93" i="6" s="1"/>
  <c r="MF79" i="6" a="1"/>
  <c r="MF79" i="6" s="1"/>
  <c r="MG79" i="6" s="1"/>
  <c r="ND74" i="6" a="1"/>
  <c r="ND74" i="6" s="1"/>
  <c r="NE74" i="6" s="1"/>
  <c r="MF61" i="6" a="1"/>
  <c r="MF61" i="6" s="1"/>
  <c r="MG61" i="6" s="1"/>
  <c r="NH65" i="6" a="1"/>
  <c r="NH65" i="6" s="1"/>
  <c r="NI65" i="6" s="1"/>
  <c r="MN67" i="6" a="1"/>
  <c r="MN67" i="6" s="1"/>
  <c r="MO67" i="6" s="1"/>
  <c r="NL82" i="6" a="1"/>
  <c r="NL82" i="6" s="1"/>
  <c r="NM82" i="6" s="1"/>
  <c r="MR30" i="6" a="1"/>
  <c r="MR30" i="6" s="1"/>
  <c r="MZ20" i="6" a="1"/>
  <c r="MZ20" i="6" s="1"/>
  <c r="ND47" i="6" a="1"/>
  <c r="ND47" i="6" s="1"/>
  <c r="MN26" i="6" a="1"/>
  <c r="MN26" i="6" s="1"/>
  <c r="MO26" i="6" s="1"/>
  <c r="NH22" i="6" a="1"/>
  <c r="NH22" i="6" s="1"/>
  <c r="FH43" i="6" a="1"/>
  <c r="FH43" i="6" s="1"/>
  <c r="EJ31" i="6" a="1"/>
  <c r="EJ31" i="6" s="1"/>
  <c r="EK31" i="6" s="1"/>
  <c r="BX87" i="6" a="1"/>
  <c r="BX87" i="6" s="1"/>
  <c r="BY87" i="6" s="1"/>
  <c r="GF10" i="6" a="1"/>
  <c r="GF10" i="6" s="1"/>
  <c r="GG10" i="6" s="1"/>
  <c r="MB12" i="6" a="1"/>
  <c r="MB12" i="6" s="1"/>
  <c r="NX43" i="6" a="1"/>
  <c r="NX43" i="6" s="1"/>
  <c r="JP26" i="6" a="1"/>
  <c r="JP26" i="6" s="1"/>
  <c r="JQ26" i="6" s="1"/>
  <c r="FH58" i="6" a="1"/>
  <c r="FH58" i="6" s="1"/>
  <c r="FI58" i="6" s="1"/>
  <c r="IB90" i="6" a="1"/>
  <c r="IB90" i="6" s="1"/>
  <c r="IC90" i="6" s="1"/>
  <c r="FD84" i="6" a="1"/>
  <c r="FD84" i="6" s="1"/>
  <c r="FE84" i="6" s="1"/>
  <c r="FH88" i="6" a="1"/>
  <c r="FH88" i="6" s="1"/>
  <c r="FI88" i="6" s="1"/>
  <c r="FT24" i="6" a="1"/>
  <c r="FT24" i="6" s="1"/>
  <c r="CV91" i="6" a="1"/>
  <c r="CV91" i="6" s="1"/>
  <c r="CW91" i="6" s="1"/>
  <c r="GV27" i="6" a="1"/>
  <c r="GV27" i="6" s="1"/>
  <c r="GW27" i="6" s="1"/>
  <c r="NT33" i="6" a="1"/>
  <c r="NT33" i="6" s="1"/>
  <c r="HT89" i="6" a="1"/>
  <c r="HT89" i="6" s="1"/>
  <c r="HU89" i="6" s="1"/>
  <c r="JT76" i="6" a="1"/>
  <c r="JT76" i="6" s="1"/>
  <c r="JU76" i="6" s="1"/>
  <c r="NH82" i="6" a="1"/>
  <c r="NH82" i="6" s="1"/>
  <c r="NI82" i="6" s="1"/>
  <c r="JP49" i="6" a="1"/>
  <c r="JP49" i="6" s="1"/>
  <c r="JH88" i="6" a="1"/>
  <c r="JH88" i="6" s="1"/>
  <c r="JI88" i="6" s="1"/>
  <c r="KB29" i="6" a="1"/>
  <c r="KB29" i="6" s="1"/>
  <c r="LT90" i="6" a="1"/>
  <c r="LT90" i="6" s="1"/>
  <c r="LU90" i="6" s="1"/>
  <c r="EF28" i="6" a="1"/>
  <c r="EF28" i="6" s="1"/>
  <c r="LD28" i="6" a="1"/>
  <c r="LD28" i="6" s="1"/>
  <c r="KJ48" i="6" a="1"/>
  <c r="KJ48" i="6" s="1"/>
  <c r="KB58" i="6" a="1"/>
  <c r="KB58" i="6" s="1"/>
  <c r="KC58" i="6" s="1"/>
  <c r="LD58" i="6" a="1"/>
  <c r="LD58" i="6" s="1"/>
  <c r="LE58" i="6" s="1"/>
  <c r="NP77" i="6" a="1"/>
  <c r="NP77" i="6" s="1"/>
  <c r="NQ77" i="6" s="1"/>
  <c r="MR40" i="6" a="1"/>
  <c r="MR40" i="6" s="1"/>
  <c r="MS40" i="6" s="1"/>
  <c r="NT80" i="6" a="1"/>
  <c r="NT80" i="6" s="1"/>
  <c r="NU80" i="6" s="1"/>
  <c r="ND89" i="6" a="1"/>
  <c r="ND89" i="6" s="1"/>
  <c r="NE89" i="6" s="1"/>
  <c r="ND69" i="6" a="1"/>
  <c r="ND69" i="6" s="1"/>
  <c r="NE69" i="6" s="1"/>
  <c r="KN88" i="6" a="1"/>
  <c r="KN88" i="6" s="1"/>
  <c r="KO88" i="6" s="1"/>
  <c r="LD27" i="6" a="1"/>
  <c r="LD27" i="6" s="1"/>
  <c r="LE27" i="6" s="1"/>
  <c r="MV65" i="6" a="1"/>
  <c r="MV65" i="6" s="1"/>
  <c r="MW65" i="6" s="1"/>
  <c r="NL73" i="6" a="1"/>
  <c r="NL73" i="6" s="1"/>
  <c r="NM73" i="6" s="1"/>
  <c r="MJ43" i="6" a="1"/>
  <c r="MJ43" i="6" s="1"/>
  <c r="AF27" i="6" a="1"/>
  <c r="AF27" i="6" s="1"/>
  <c r="AG27" i="6" s="1"/>
  <c r="KV72" i="6" a="1"/>
  <c r="KV72" i="6" s="1"/>
  <c r="KW72" i="6" s="1"/>
  <c r="LL9" i="6" a="1"/>
  <c r="LL9" i="6" s="1"/>
  <c r="LM9" i="6" s="1"/>
  <c r="MV29" i="6" a="1"/>
  <c r="MV29" i="6" s="1"/>
  <c r="NX71" i="6" a="1"/>
  <c r="NX71" i="6" s="1"/>
  <c r="NY71" i="6" s="1"/>
  <c r="NP35" i="6" a="1"/>
  <c r="NP35" i="6" s="1"/>
  <c r="KB45" i="6" a="1"/>
  <c r="KB45" i="6" s="1"/>
  <c r="KC45" i="6" s="1"/>
  <c r="KZ90" i="6" a="1"/>
  <c r="KZ90" i="6" s="1"/>
  <c r="LA90" i="6" s="1"/>
  <c r="LD51" i="6" a="1"/>
  <c r="LD51" i="6" s="1"/>
  <c r="MB13" i="6" a="1"/>
  <c r="MB13" i="6" s="1"/>
  <c r="MZ61" i="6" a="1"/>
  <c r="MZ61" i="6" s="1"/>
  <c r="NA61" i="6" s="1"/>
  <c r="MZ82" i="6" a="1"/>
  <c r="MZ82" i="6" s="1"/>
  <c r="NA82" i="6" s="1"/>
  <c r="NX31" i="6" a="1"/>
  <c r="NX31" i="6" s="1"/>
  <c r="NY31" i="6" s="1"/>
  <c r="KF56" i="6" a="1"/>
  <c r="KF56" i="6" s="1"/>
  <c r="KG56" i="6" s="1"/>
  <c r="LH74" i="6" a="1"/>
  <c r="LH74" i="6" s="1"/>
  <c r="LI74" i="6" s="1"/>
  <c r="LL47" i="6" a="1"/>
  <c r="LL47" i="6" s="1"/>
  <c r="MF89" i="6" a="1"/>
  <c r="MF89" i="6" s="1"/>
  <c r="MG89" i="6" s="1"/>
  <c r="NH31" i="6" a="1"/>
  <c r="NH31" i="6" s="1"/>
  <c r="NI31" i="6" s="1"/>
  <c r="MR38" i="6" a="1"/>
  <c r="MR38" i="6" s="1"/>
  <c r="NP49" i="6" a="1"/>
  <c r="NP49" i="6" s="1"/>
  <c r="JD83" i="6" a="1"/>
  <c r="JD83" i="6" s="1"/>
  <c r="JE83" i="6" s="1"/>
  <c r="MN70" i="6" a="1"/>
  <c r="MN70" i="6" s="1"/>
  <c r="MO70" i="6" s="1"/>
  <c r="LP79" i="6" a="1"/>
  <c r="LP79" i="6" s="1"/>
  <c r="LQ79" i="6" s="1"/>
  <c r="MJ83" i="6" a="1"/>
  <c r="MJ83" i="6" s="1"/>
  <c r="MK83" i="6" s="1"/>
  <c r="LL34" i="6" a="1"/>
  <c r="LL34" i="6" s="1"/>
  <c r="KV41" i="6" a="1"/>
  <c r="KV41" i="6" s="1"/>
  <c r="KW41" i="6" s="1"/>
  <c r="NX85" i="6" a="1"/>
  <c r="NX85" i="6" s="1"/>
  <c r="NY85" i="6" s="1"/>
  <c r="ND80" i="6" a="1"/>
  <c r="ND80" i="6" s="1"/>
  <c r="NE80" i="6" s="1"/>
  <c r="KF86" i="6" a="1"/>
  <c r="KF86" i="6" s="1"/>
  <c r="KG86" i="6" s="1"/>
  <c r="LD69" i="6" a="1"/>
  <c r="LD69" i="6" s="1"/>
  <c r="LE69" i="6" s="1"/>
  <c r="KZ52" i="6" a="1"/>
  <c r="KZ52" i="6" s="1"/>
  <c r="MR79" i="6" a="1"/>
  <c r="MR79" i="6" s="1"/>
  <c r="MS79" i="6" s="1"/>
  <c r="LH79" i="6" a="1"/>
  <c r="LH79" i="6" s="1"/>
  <c r="LI79" i="6" s="1"/>
  <c r="MJ42" i="6" a="1"/>
  <c r="MJ42" i="6" s="1"/>
  <c r="CB85" i="6" a="1"/>
  <c r="CB85" i="6" s="1"/>
  <c r="CC85" i="6" s="1"/>
  <c r="KF70" i="6" a="1"/>
  <c r="KF70" i="6" s="1"/>
  <c r="KG70" i="6" s="1"/>
  <c r="LL51" i="6" a="1"/>
  <c r="LL51" i="6" s="1"/>
  <c r="KN50" i="6" a="1"/>
  <c r="KN50" i="6" s="1"/>
  <c r="KZ86" i="6" a="1"/>
  <c r="KZ86" i="6" s="1"/>
  <c r="LA86" i="6" s="1"/>
  <c r="KR89" i="6" a="1"/>
  <c r="KR89" i="6" s="1"/>
  <c r="KS89" i="6" s="1"/>
  <c r="MJ44" i="6" a="1"/>
  <c r="MJ44" i="6" s="1"/>
  <c r="JH81" i="6" a="1"/>
  <c r="JH81" i="6" s="1"/>
  <c r="JI81" i="6" s="1"/>
  <c r="LT69" i="6" a="1"/>
  <c r="LT69" i="6" s="1"/>
  <c r="LU69" i="6" s="1"/>
  <c r="KR78" i="6" a="1"/>
  <c r="KR78" i="6" s="1"/>
  <c r="KS78" i="6" s="1"/>
  <c r="MF53" i="6" a="1"/>
  <c r="MF53" i="6" s="1"/>
  <c r="MN87" i="6" a="1"/>
  <c r="MN87" i="6" s="1"/>
  <c r="MO87" i="6" s="1"/>
  <c r="MR31" i="6" a="1"/>
  <c r="MR31" i="6" s="1"/>
  <c r="MS31" i="6" s="1"/>
  <c r="NX14" i="6" a="1"/>
  <c r="NX14" i="6" s="1"/>
  <c r="MR82" i="6" a="1"/>
  <c r="MR82" i="6" s="1"/>
  <c r="MS82" i="6" s="1"/>
  <c r="KJ9" i="6" a="1"/>
  <c r="KJ9" i="6" s="1"/>
  <c r="KK9" i="6" s="1"/>
  <c r="MR77" i="6" a="1"/>
  <c r="MR77" i="6" s="1"/>
  <c r="MS77" i="6" s="1"/>
  <c r="KR75" i="6" a="1"/>
  <c r="KR75" i="6" s="1"/>
  <c r="KS75" i="6" s="1"/>
  <c r="JT39" i="6" a="1"/>
  <c r="JT39" i="6" s="1"/>
  <c r="MB41" i="6" a="1"/>
  <c r="MB41" i="6" s="1"/>
  <c r="MC41" i="6" s="1"/>
  <c r="MJ56" i="6" a="1"/>
  <c r="MJ56" i="6" s="1"/>
  <c r="MK56" i="6" s="1"/>
  <c r="MB66" i="6" a="1"/>
  <c r="MB66" i="6" s="1"/>
  <c r="MC66" i="6" s="1"/>
  <c r="MJ63" i="6" a="1"/>
  <c r="MJ63" i="6" s="1"/>
  <c r="MK63" i="6" s="1"/>
  <c r="NL91" i="6" a="1"/>
  <c r="NL91" i="6" s="1"/>
  <c r="NM91" i="6" s="1"/>
  <c r="MN77" i="6" a="1"/>
  <c r="MN77" i="6" s="1"/>
  <c r="MO77" i="6" s="1"/>
  <c r="LD87" i="6" a="1"/>
  <c r="LD87" i="6" s="1"/>
  <c r="LE87" i="6" s="1"/>
  <c r="MJ19" i="6" a="1"/>
  <c r="MJ19" i="6" s="1"/>
  <c r="MZ43" i="6" a="1"/>
  <c r="MZ43" i="6" s="1"/>
  <c r="MR20" i="6" a="1"/>
  <c r="MR20" i="6" s="1"/>
  <c r="JH20" i="6" a="1"/>
  <c r="JH20" i="6" s="1"/>
  <c r="IB43" i="6" a="1"/>
  <c r="IB43" i="6" s="1"/>
  <c r="GN31" i="6" a="1"/>
  <c r="GN31" i="6" s="1"/>
  <c r="GO31" i="6" s="1"/>
  <c r="FD9" i="6" a="1"/>
  <c r="FD9" i="6" s="1"/>
  <c r="FE9" i="6" s="1"/>
  <c r="FD57" i="6" a="1"/>
  <c r="FD57" i="6" s="1"/>
  <c r="FE57" i="6" s="1"/>
  <c r="BT86" i="6" a="1"/>
  <c r="BT86" i="6" s="1"/>
  <c r="HD87" i="6" a="1"/>
  <c r="HD87" i="6" s="1"/>
  <c r="HE87" i="6" s="1"/>
  <c r="BX89" i="6" a="1"/>
  <c r="BX89" i="6" s="1"/>
  <c r="BY89" i="6" s="1"/>
  <c r="AB84" i="6" a="1"/>
  <c r="AB84" i="6" s="1"/>
  <c r="AC84" i="6" s="1"/>
  <c r="IV24" i="6" a="1"/>
  <c r="IV24" i="6" s="1"/>
  <c r="BX27" i="6" a="1"/>
  <c r="BX27" i="6" s="1"/>
  <c r="BY27" i="6" s="1"/>
  <c r="LP86" i="6" a="1"/>
  <c r="LP86" i="6" s="1"/>
  <c r="LQ86" i="6" s="1"/>
  <c r="KF48" i="6" a="1"/>
  <c r="KF48" i="6" s="1"/>
  <c r="KV63" i="6" a="1"/>
  <c r="KV63" i="6" s="1"/>
  <c r="KW63" i="6" s="1"/>
  <c r="MB40" i="6" a="1"/>
  <c r="MB40" i="6" s="1"/>
  <c r="MC40" i="6" s="1"/>
  <c r="NP28" i="6" a="1"/>
  <c r="NP28" i="6" s="1"/>
  <c r="LH89" i="6" a="1"/>
  <c r="LH89" i="6" s="1"/>
  <c r="LI89" i="6" s="1"/>
  <c r="JH30" i="6" a="1"/>
  <c r="JH30" i="6" s="1"/>
  <c r="JT35" i="6" a="1"/>
  <c r="JT35" i="6" s="1"/>
  <c r="JL65" i="6" a="1"/>
  <c r="JL65" i="6" s="1"/>
  <c r="JM65" i="6" s="1"/>
  <c r="AB86" i="6" a="1"/>
  <c r="AB86" i="6" s="1"/>
  <c r="AC86" i="6" s="1"/>
  <c r="LH10" i="6" a="1"/>
  <c r="LH10" i="6" s="1"/>
  <c r="LI10" i="6" s="1"/>
  <c r="DT90" i="6" a="1"/>
  <c r="DT90" i="6" s="1"/>
  <c r="DU90" i="6" s="1"/>
  <c r="LT24" i="6" a="1"/>
  <c r="LT24" i="6" s="1"/>
  <c r="KZ70" i="6" a="1"/>
  <c r="KZ70" i="6" s="1"/>
  <c r="LA70" i="6" s="1"/>
  <c r="LH31" i="6" a="1"/>
  <c r="LH31" i="6" s="1"/>
  <c r="LI31" i="6" s="1"/>
  <c r="NX57" i="6" a="1"/>
  <c r="NX57" i="6" s="1"/>
  <c r="NY57" i="6" s="1"/>
  <c r="KJ42" i="6" a="1"/>
  <c r="KJ42" i="6" s="1"/>
  <c r="AV24" i="6" a="1"/>
  <c r="AV24" i="6" s="1"/>
  <c r="LH70" i="6" a="1"/>
  <c r="LH70" i="6" s="1"/>
  <c r="LI70" i="6" s="1"/>
  <c r="MF87" i="6" a="1"/>
  <c r="MF87" i="6" s="1"/>
  <c r="MG87" i="6" s="1"/>
  <c r="LT60" i="6" a="1"/>
  <c r="LT60" i="6" s="1"/>
  <c r="LU60" i="6" s="1"/>
  <c r="MR49" i="6" a="1"/>
  <c r="MR49" i="6" s="1"/>
  <c r="JT61" i="6" a="1"/>
  <c r="JT61" i="6" s="1"/>
  <c r="JU61" i="6" s="1"/>
  <c r="LP66" i="6" a="1"/>
  <c r="LP66" i="6" s="1"/>
  <c r="LQ66" i="6" s="1"/>
  <c r="JH47" i="6" a="1"/>
  <c r="JH47" i="6" s="1"/>
  <c r="JP75" i="6" a="1"/>
  <c r="JP75" i="6" s="1"/>
  <c r="JQ75" i="6" s="1"/>
  <c r="NL31" i="6" a="1"/>
  <c r="NL31" i="6" s="1"/>
  <c r="NM31" i="6" s="1"/>
  <c r="MR10" i="6" a="1"/>
  <c r="MR10" i="6" s="1"/>
  <c r="MS10" i="6" s="1"/>
  <c r="NT75" i="6" a="1"/>
  <c r="NT75" i="6" s="1"/>
  <c r="NU75" i="6" s="1"/>
  <c r="KJ37" i="6" a="1"/>
  <c r="KJ37" i="6" s="1"/>
  <c r="LD68" i="6" a="1"/>
  <c r="LD68" i="6" s="1"/>
  <c r="LE68" i="6" s="1"/>
  <c r="LT29" i="6" a="1"/>
  <c r="LT29" i="6" s="1"/>
  <c r="MF63" i="6" a="1"/>
  <c r="MF63" i="6" s="1"/>
  <c r="MG63" i="6" s="1"/>
  <c r="ND37" i="6" a="1"/>
  <c r="ND37" i="6" s="1"/>
  <c r="ND84" i="6" a="1"/>
  <c r="ND84" i="6" s="1"/>
  <c r="NE84" i="6" s="1"/>
  <c r="MF20" i="6" a="1"/>
  <c r="MF20" i="6" s="1"/>
  <c r="KR29" i="6" a="1"/>
  <c r="KR29" i="6" s="1"/>
  <c r="LL64" i="6" a="1"/>
  <c r="LL64" i="6" s="1"/>
  <c r="LM64" i="6" s="1"/>
  <c r="MB37" i="6" a="1"/>
  <c r="MB37" i="6" s="1"/>
  <c r="MN71" i="6" a="1"/>
  <c r="MN71" i="6" s="1"/>
  <c r="MO71" i="6" s="1"/>
  <c r="NL33" i="6" a="1"/>
  <c r="NL33" i="6" s="1"/>
  <c r="NH78" i="6" a="1"/>
  <c r="NH78" i="6" s="1"/>
  <c r="NI78" i="6" s="1"/>
  <c r="MN80" i="6" a="1"/>
  <c r="MN80" i="6" s="1"/>
  <c r="MO80" i="6" s="1"/>
  <c r="JD34" i="6" a="1"/>
  <c r="JD34" i="6" s="1"/>
  <c r="LP82" i="6" a="1"/>
  <c r="LP82" i="6" s="1"/>
  <c r="LQ82" i="6" s="1"/>
  <c r="LT43" i="6" a="1"/>
  <c r="LT43" i="6" s="1"/>
  <c r="MN61" i="6" a="1"/>
  <c r="MN61" i="6" s="1"/>
  <c r="MO61" i="6" s="1"/>
  <c r="NT81" i="6" a="1"/>
  <c r="NT81" i="6" s="1"/>
  <c r="NU81" i="6" s="1"/>
  <c r="ND76" i="6" a="1"/>
  <c r="ND76" i="6" s="1"/>
  <c r="NE76" i="6" s="1"/>
  <c r="NX45" i="6" a="1"/>
  <c r="NX45" i="6" s="1"/>
  <c r="NY45" i="6" s="1"/>
  <c r="KF9" i="6" a="1"/>
  <c r="KF9" i="6" s="1"/>
  <c r="KG9" i="6" s="1"/>
  <c r="NT32" i="6" a="1"/>
  <c r="NT32" i="6" s="1"/>
  <c r="LT9" i="6" a="1"/>
  <c r="LT9" i="6" s="1"/>
  <c r="LU9" i="6" s="1"/>
  <c r="KR64" i="6" a="1"/>
  <c r="KR64" i="6" s="1"/>
  <c r="KS64" i="6" s="1"/>
  <c r="LX72" i="6" a="1"/>
  <c r="LX72" i="6" s="1"/>
  <c r="LY72" i="6" s="1"/>
  <c r="NL34" i="6" a="1"/>
  <c r="NL34" i="6" s="1"/>
  <c r="MZ58" i="6" a="1"/>
  <c r="MZ58" i="6" s="1"/>
  <c r="NA58" i="6" s="1"/>
  <c r="JX84" i="6" a="1"/>
  <c r="JX84" i="6" s="1"/>
  <c r="JY84" i="6" s="1"/>
  <c r="LH76" i="6" a="1"/>
  <c r="LH76" i="6" s="1"/>
  <c r="LI76" i="6" s="1"/>
  <c r="MB17" i="6" a="1"/>
  <c r="MB17" i="6" s="1"/>
  <c r="KZ34" i="6" a="1"/>
  <c r="KZ34" i="6" s="1"/>
  <c r="MF29" i="6" a="1"/>
  <c r="MF29" i="6" s="1"/>
  <c r="LP63" i="6" a="1"/>
  <c r="LP63" i="6" s="1"/>
  <c r="LQ63" i="6" s="1"/>
  <c r="MV80" i="6" a="1"/>
  <c r="MV80" i="6" s="1"/>
  <c r="MW80" i="6" s="1"/>
  <c r="KZ63" i="6" a="1"/>
  <c r="KZ63" i="6" s="1"/>
  <c r="LA63" i="6" s="1"/>
  <c r="MJ81" i="6" a="1"/>
  <c r="MJ81" i="6" s="1"/>
  <c r="MK81" i="6" s="1"/>
  <c r="MB64" i="6" a="1"/>
  <c r="MB64" i="6" s="1"/>
  <c r="MC64" i="6" s="1"/>
  <c r="MN46" i="6" a="1"/>
  <c r="MN46" i="6" s="1"/>
  <c r="LD63" i="6" a="1"/>
  <c r="LD63" i="6" s="1"/>
  <c r="LE63" i="6" s="1"/>
  <c r="LH75" i="6" a="1"/>
  <c r="LH75" i="6" s="1"/>
  <c r="LI75" i="6" s="1"/>
  <c r="MN42" i="6" a="1"/>
  <c r="MN42" i="6" s="1"/>
  <c r="NL38" i="6" a="1"/>
  <c r="NL38" i="6" s="1"/>
  <c r="KF59" i="6" a="1"/>
  <c r="KF59" i="6" s="1"/>
  <c r="KG59" i="6" s="1"/>
  <c r="KJ58" i="6" a="1"/>
  <c r="KJ58" i="6" s="1"/>
  <c r="KK58" i="6" s="1"/>
  <c r="MV56" i="6" a="1"/>
  <c r="MV56" i="6" s="1"/>
  <c r="MW56" i="6" s="1"/>
  <c r="JH91" i="6" a="1"/>
  <c r="JH91" i="6" s="1"/>
  <c r="JI91" i="6" s="1"/>
  <c r="KV56" i="6" a="1"/>
  <c r="KV56" i="6" s="1"/>
  <c r="KW56" i="6" s="1"/>
  <c r="LX74" i="6" a="1"/>
  <c r="LX74" i="6" s="1"/>
  <c r="LY74" i="6" s="1"/>
  <c r="KZ9" i="6" a="1"/>
  <c r="KZ9" i="6" s="1"/>
  <c r="LA9" i="6" s="1"/>
  <c r="KZ73" i="6" a="1"/>
  <c r="KZ73" i="6" s="1"/>
  <c r="LA73" i="6" s="1"/>
  <c r="NL77" i="6" a="1"/>
  <c r="NL77" i="6" s="1"/>
  <c r="NM77" i="6" s="1"/>
  <c r="ND20" i="6" a="1"/>
  <c r="ND20" i="6" s="1"/>
  <c r="MN57" i="6" a="1"/>
  <c r="MN57" i="6" s="1"/>
  <c r="MO57" i="6" s="1"/>
  <c r="KV19" i="6" a="1"/>
  <c r="KV19" i="6" s="1"/>
  <c r="MR44" i="6" a="1"/>
  <c r="MR44" i="6" s="1"/>
  <c r="LL23" i="6" a="1"/>
  <c r="LL23" i="6" s="1"/>
  <c r="MR18" i="6" a="1"/>
  <c r="MR18" i="6" s="1"/>
  <c r="FT74" i="6" a="1"/>
  <c r="FT74" i="6" s="1"/>
  <c r="FU74" i="6" s="1"/>
  <c r="P9" i="6" a="1"/>
  <c r="P9" i="6" s="1"/>
  <c r="Q9" i="6" s="1"/>
  <c r="CB88" i="6" a="1"/>
  <c r="CB88" i="6" s="1"/>
  <c r="CC88" i="6" s="1"/>
  <c r="JH77" i="6" a="1"/>
  <c r="JH77" i="6" s="1"/>
  <c r="JI77" i="6" s="1"/>
  <c r="BX84" i="6" a="1"/>
  <c r="BX84" i="6" s="1"/>
  <c r="BY84" i="6" s="1"/>
  <c r="AR24" i="6" a="1"/>
  <c r="AR24" i="6" s="1"/>
  <c r="BH87" i="6" a="1"/>
  <c r="BH87" i="6" s="1"/>
  <c r="BI87" i="6" s="1"/>
  <c r="JT60" i="6" a="1"/>
  <c r="JT60" i="6" s="1"/>
  <c r="JU60" i="6" s="1"/>
  <c r="KN37" i="6" a="1"/>
  <c r="KN37" i="6" s="1"/>
  <c r="LT37" i="6" a="1"/>
  <c r="LT37" i="6" s="1"/>
  <c r="MV45" i="6" a="1"/>
  <c r="MV45" i="6" s="1"/>
  <c r="MW45" i="6" s="1"/>
  <c r="LL92" i="6" a="1"/>
  <c r="LL92" i="6" s="1"/>
  <c r="LM92" i="6" s="1"/>
  <c r="KB46" i="6" a="1"/>
  <c r="KB46" i="6" s="1"/>
  <c r="LT52" i="6" a="1"/>
  <c r="LT52" i="6" s="1"/>
  <c r="JP88" i="6" a="1"/>
  <c r="JP88" i="6" s="1"/>
  <c r="JQ88" i="6" s="1"/>
  <c r="HH28" i="6" a="1"/>
  <c r="HH28" i="6" s="1"/>
  <c r="KB50" i="6" a="1"/>
  <c r="KB50" i="6" s="1"/>
  <c r="IV84" i="6" a="1"/>
  <c r="IV84" i="6" s="1"/>
  <c r="IW84" i="6" s="1"/>
  <c r="KF52" i="6" a="1"/>
  <c r="KF52" i="6" s="1"/>
  <c r="LX53" i="6" a="1"/>
  <c r="LX53" i="6" s="1"/>
  <c r="NP50" i="6" a="1"/>
  <c r="NP50" i="6" s="1"/>
  <c r="MF66" i="6" a="1"/>
  <c r="MF66" i="6" s="1"/>
  <c r="MG66" i="6" s="1"/>
  <c r="NX17" i="6" a="1"/>
  <c r="NX17" i="6" s="1"/>
  <c r="MJ37" i="6" a="1"/>
  <c r="MJ37" i="6" s="1"/>
  <c r="KJ93" i="6" a="1"/>
  <c r="KJ93" i="6" s="1"/>
  <c r="KK93" i="6" s="1"/>
  <c r="LT56" i="6" a="1"/>
  <c r="LT56" i="6" s="1"/>
  <c r="LU56" i="6" s="1"/>
  <c r="MR35" i="6" a="1"/>
  <c r="MR35" i="6" s="1"/>
  <c r="NX10" i="6" a="1"/>
  <c r="NX10" i="6" s="1"/>
  <c r="NY10" i="6" s="1"/>
  <c r="LH92" i="6" a="1"/>
  <c r="LH92" i="6" s="1"/>
  <c r="LI92" i="6" s="1"/>
  <c r="NH39" i="6" a="1"/>
  <c r="NH39" i="6" s="1"/>
  <c r="KF85" i="6" a="1"/>
  <c r="KF85" i="6" s="1"/>
  <c r="KG85" i="6" s="1"/>
  <c r="MB50" i="6" a="1"/>
  <c r="MB50" i="6" s="1"/>
  <c r="LP51" i="6" a="1"/>
  <c r="LP51" i="6" s="1"/>
  <c r="LT81" i="6" a="1"/>
  <c r="LT81" i="6" s="1"/>
  <c r="LU81" i="6" s="1"/>
  <c r="ND41" i="6" a="1"/>
  <c r="ND41" i="6" s="1"/>
  <c r="NE41" i="6" s="1"/>
  <c r="MV62" i="6" a="1"/>
  <c r="MV62" i="6" s="1"/>
  <c r="MW62" i="6" s="1"/>
  <c r="NT47" i="6" a="1"/>
  <c r="NT47" i="6" s="1"/>
  <c r="JT36" i="6" a="1"/>
  <c r="JT36" i="6" s="1"/>
  <c r="LX62" i="6" a="1"/>
  <c r="LX62" i="6" s="1"/>
  <c r="LY62" i="6" s="1"/>
  <c r="KV28" i="6" a="1"/>
  <c r="KV28" i="6" s="1"/>
  <c r="KZ68" i="6" a="1"/>
  <c r="KZ68" i="6" s="1"/>
  <c r="LA68" i="6" s="1"/>
  <c r="NX93" i="6" a="1"/>
  <c r="NX93" i="6" s="1"/>
  <c r="NY93" i="6" s="1"/>
  <c r="ND70" i="6" a="1"/>
  <c r="ND70" i="6" s="1"/>
  <c r="NE70" i="6" s="1"/>
  <c r="MJ60" i="6" a="1"/>
  <c r="MJ60" i="6" s="1"/>
  <c r="MK60" i="6" s="1"/>
  <c r="KJ40" i="6" a="1"/>
  <c r="KJ40" i="6" s="1"/>
  <c r="KK40" i="6" s="1"/>
  <c r="MN75" i="6" a="1"/>
  <c r="MN75" i="6" s="1"/>
  <c r="MO75" i="6" s="1"/>
  <c r="NL74" i="6" a="1"/>
  <c r="NL74" i="6" s="1"/>
  <c r="NM74" i="6" s="1"/>
  <c r="LH36" i="6" a="1"/>
  <c r="LH36" i="6" s="1"/>
  <c r="MJ76" i="6" a="1"/>
  <c r="MJ76" i="6" s="1"/>
  <c r="MK76" i="6" s="1"/>
  <c r="NL80" i="6" a="1"/>
  <c r="NL80" i="6" s="1"/>
  <c r="NM80" i="6" s="1"/>
  <c r="MN28" i="6" a="1"/>
  <c r="MN28" i="6" s="1"/>
  <c r="LL44" i="6" a="1"/>
  <c r="LL44" i="6" s="1"/>
  <c r="LT46" i="6" a="1"/>
  <c r="LT46" i="6" s="1"/>
  <c r="MB47" i="6" a="1"/>
  <c r="MB47" i="6" s="1"/>
  <c r="MV67" i="6" a="1"/>
  <c r="MV67" i="6" s="1"/>
  <c r="MW67" i="6" s="1"/>
  <c r="NT29" i="6" a="1"/>
  <c r="NT29" i="6" s="1"/>
  <c r="NP74" i="6" a="1"/>
  <c r="NP74" i="6" s="1"/>
  <c r="NQ74" i="6" s="1"/>
  <c r="MV76" i="6" a="1"/>
  <c r="MV76" i="6" s="1"/>
  <c r="MW76" i="6" s="1"/>
  <c r="JL76" i="6" a="1"/>
  <c r="JL76" i="6" s="1"/>
  <c r="JM76" i="6" s="1"/>
  <c r="LX78" i="6" a="1"/>
  <c r="LX78" i="6" s="1"/>
  <c r="LY78" i="6" s="1"/>
  <c r="MV43" i="6" a="1"/>
  <c r="MV43" i="6" s="1"/>
  <c r="MF50" i="6" a="1"/>
  <c r="MF50" i="6" s="1"/>
  <c r="NX82" i="6" a="1"/>
  <c r="NX82" i="6" s="1"/>
  <c r="NY82" i="6" s="1"/>
  <c r="ND60" i="6" a="1"/>
  <c r="ND60" i="6" s="1"/>
  <c r="NE60" i="6" s="1"/>
  <c r="JT70" i="6" a="1"/>
  <c r="JT70" i="6" s="1"/>
  <c r="JU70" i="6" s="1"/>
  <c r="ND79" i="6" a="1"/>
  <c r="ND79" i="6" s="1"/>
  <c r="NE79" i="6" s="1"/>
  <c r="KN10" i="6" a="1"/>
  <c r="KN10" i="6" s="1"/>
  <c r="KO10" i="6" s="1"/>
  <c r="NH93" i="6" a="1"/>
  <c r="NH93" i="6" s="1"/>
  <c r="NI93" i="6" s="1"/>
  <c r="MN10" i="6" a="1"/>
  <c r="MN10" i="6" s="1"/>
  <c r="MO10" i="6" s="1"/>
  <c r="NT30" i="6" a="1"/>
  <c r="NT30" i="6" s="1"/>
  <c r="NH52" i="6" a="1"/>
  <c r="NH52" i="6" s="1"/>
  <c r="KJ91" i="6" a="1"/>
  <c r="KJ91" i="6" s="1"/>
  <c r="KK91" i="6" s="1"/>
  <c r="JL82" i="6" a="1"/>
  <c r="JL82" i="6" s="1"/>
  <c r="JM82" i="6" s="1"/>
  <c r="MN84" i="6" a="1"/>
  <c r="MN84" i="6" s="1"/>
  <c r="MO84" i="6" s="1"/>
  <c r="ND62" i="6" a="1"/>
  <c r="ND62" i="6" s="1"/>
  <c r="NE62" i="6" s="1"/>
  <c r="NL60" i="6" a="1"/>
  <c r="NL60" i="6" s="1"/>
  <c r="NM60" i="6" s="1"/>
  <c r="MN62" i="6" a="1"/>
  <c r="MN62" i="6" s="1"/>
  <c r="MO62" i="6" s="1"/>
  <c r="NP44" i="6" a="1"/>
  <c r="NP44" i="6" s="1"/>
  <c r="LD23" i="6" a="1"/>
  <c r="LD23" i="6" s="1"/>
  <c r="KR44" i="6" a="1"/>
  <c r="KR44" i="6" s="1"/>
  <c r="NL37" i="6" a="1"/>
  <c r="NL37" i="6" s="1"/>
  <c r="NH28" i="6" a="1"/>
  <c r="NH28" i="6" s="1"/>
  <c r="JD35" i="6" a="1"/>
  <c r="JD35" i="6" s="1"/>
  <c r="MZ73" i="6" a="1"/>
  <c r="MZ73" i="6" s="1"/>
  <c r="NA73" i="6" s="1"/>
  <c r="KZ59" i="6" a="1"/>
  <c r="KZ59" i="6" s="1"/>
  <c r="LA59" i="6" s="1"/>
  <c r="NH42" i="6" a="1"/>
  <c r="NH42" i="6" s="1"/>
  <c r="LX71" i="6" a="1"/>
  <c r="LX71" i="6" s="1"/>
  <c r="LY71" i="6" s="1"/>
  <c r="LX88" i="6" a="1"/>
  <c r="LX88" i="6" s="1"/>
  <c r="LY88" i="6" s="1"/>
  <c r="NL30" i="6" a="1"/>
  <c r="NL30" i="6" s="1"/>
  <c r="MN86" i="6" a="1"/>
  <c r="MN86" i="6" s="1"/>
  <c r="MO86" i="6" s="1"/>
  <c r="NP68" i="6" a="1"/>
  <c r="NP68" i="6" s="1"/>
  <c r="NQ68" i="6" s="1"/>
  <c r="LP23" i="6" a="1"/>
  <c r="LP23" i="6" s="1"/>
  <c r="MN68" i="6" a="1"/>
  <c r="MN68" i="6" s="1"/>
  <c r="MO68" i="6" s="1"/>
  <c r="MR12" i="6" a="1"/>
  <c r="MR12" i="6" s="1"/>
  <c r="X43" i="6" a="1"/>
  <c r="X43" i="6" s="1"/>
  <c r="L29" i="6" a="1"/>
  <c r="L29" i="6" s="1"/>
  <c r="FH10" i="6" a="1"/>
  <c r="FH10" i="6" s="1"/>
  <c r="FI10" i="6" s="1"/>
  <c r="AV9" i="6" a="1"/>
  <c r="AV9" i="6" s="1"/>
  <c r="AW9" i="6" s="1"/>
  <c r="EV29" i="6" a="1"/>
  <c r="EV29" i="6" s="1"/>
  <c r="JP17" i="6" a="1"/>
  <c r="JP17" i="6" s="1"/>
  <c r="MZ67" i="6" a="1"/>
  <c r="MZ67" i="6" s="1"/>
  <c r="NA67" i="6" s="1"/>
  <c r="NX90" i="6" a="1"/>
  <c r="NX90" i="6" s="1"/>
  <c r="NY90" i="6" s="1"/>
  <c r="LP65" i="6" a="1"/>
  <c r="LP65" i="6" s="1"/>
  <c r="LQ65" i="6" s="1"/>
  <c r="AZ45" i="6" a="1"/>
  <c r="AZ45" i="6" s="1"/>
  <c r="BA45" i="6" s="1"/>
  <c r="IV29" i="6" a="1"/>
  <c r="IV29" i="6" s="1"/>
  <c r="EN85" i="6" a="1"/>
  <c r="EN85" i="6" s="1"/>
  <c r="EO85" i="6" s="1"/>
  <c r="DP92" i="6" a="1"/>
  <c r="DP92" i="6" s="1"/>
  <c r="DQ92" i="6" s="1"/>
  <c r="GR45" i="6" a="1"/>
  <c r="GR45" i="6" s="1"/>
  <c r="GS45" i="6" s="1"/>
  <c r="MV73" i="6" a="1"/>
  <c r="MV73" i="6" s="1"/>
  <c r="MW73" i="6" s="1"/>
  <c r="DD76" i="6" a="1"/>
  <c r="DD76" i="6" s="1"/>
  <c r="DE76" i="6" s="1"/>
  <c r="NT45" i="6" a="1"/>
  <c r="NT45" i="6" s="1"/>
  <c r="NU45" i="6" s="1"/>
  <c r="KB38" i="6" a="1"/>
  <c r="KB38" i="6" s="1"/>
  <c r="CB84" i="6" a="1"/>
  <c r="CB84" i="6" s="1"/>
  <c r="CC84" i="6" s="1"/>
  <c r="JX69" i="6" a="1"/>
  <c r="JX69" i="6" s="1"/>
  <c r="JY69" i="6" s="1"/>
  <c r="HD27" i="6" a="1"/>
  <c r="HD27" i="6" s="1"/>
  <c r="HE27" i="6" s="1"/>
  <c r="LT40" i="6" a="1"/>
  <c r="LT40" i="6" s="1"/>
  <c r="LU40" i="6" s="1"/>
  <c r="AR45" i="6" a="1"/>
  <c r="AR45" i="6" s="1"/>
  <c r="AS45" i="6" s="1"/>
  <c r="JH32" i="6" a="1"/>
  <c r="JH32" i="6" s="1"/>
  <c r="KR74" i="6" a="1"/>
  <c r="KR74" i="6" s="1"/>
  <c r="KS74" i="6" s="1"/>
  <c r="KZ89" i="6" a="1"/>
  <c r="KZ89" i="6" s="1"/>
  <c r="LA89" i="6" s="1"/>
  <c r="KV83" i="6" a="1"/>
  <c r="KV83" i="6" s="1"/>
  <c r="KW83" i="6" s="1"/>
  <c r="JX44" i="6" a="1"/>
  <c r="JX44" i="6" s="1"/>
  <c r="KB31" i="6" a="1"/>
  <c r="KB31" i="6" s="1"/>
  <c r="KC31" i="6" s="1"/>
  <c r="KF68" i="6" a="1"/>
  <c r="KF68" i="6" s="1"/>
  <c r="KG68" i="6" s="1"/>
  <c r="LT73" i="6" a="1"/>
  <c r="LT73" i="6" s="1"/>
  <c r="LU73" i="6" s="1"/>
  <c r="JX31" i="6" a="1"/>
  <c r="JX31" i="6" s="1"/>
  <c r="JY31" i="6" s="1"/>
  <c r="KN93" i="6" a="1"/>
  <c r="KN93" i="6" s="1"/>
  <c r="KO93" i="6" s="1"/>
  <c r="KN76" i="6" a="1"/>
  <c r="KN76" i="6" s="1"/>
  <c r="KO76" i="6" s="1"/>
  <c r="MB78" i="6" a="1"/>
  <c r="MB78" i="6" s="1"/>
  <c r="MC78" i="6" s="1"/>
  <c r="MV39" i="6" a="1"/>
  <c r="MV39" i="6" s="1"/>
  <c r="MJ84" i="6" a="1"/>
  <c r="MJ84" i="6" s="1"/>
  <c r="MK84" i="6" s="1"/>
  <c r="NH85" i="6" a="1"/>
  <c r="NH85" i="6" s="1"/>
  <c r="NI85" i="6" s="1"/>
  <c r="JL41" i="6" a="1"/>
  <c r="JL41" i="6" s="1"/>
  <c r="JM41" i="6" s="1"/>
  <c r="JL80" i="6" a="1"/>
  <c r="JL80" i="6" s="1"/>
  <c r="JM80" i="6" s="1"/>
  <c r="LT79" i="6" a="1"/>
  <c r="LT79" i="6" s="1"/>
  <c r="LU79" i="6" s="1"/>
  <c r="LD74" i="6" a="1"/>
  <c r="LD74" i="6" s="1"/>
  <c r="LE74" i="6" s="1"/>
  <c r="NL61" i="6" a="1"/>
  <c r="NL61" i="6" s="1"/>
  <c r="NM61" i="6" s="1"/>
  <c r="NL67" i="6" a="1"/>
  <c r="NL67" i="6" s="1"/>
  <c r="NM67" i="6" s="1"/>
  <c r="KB32" i="6" a="1"/>
  <c r="KB32" i="6" s="1"/>
  <c r="MJ80" i="6" a="1"/>
  <c r="MJ80" i="6" s="1"/>
  <c r="MK80" i="6" s="1"/>
  <c r="MB35" i="6" a="1"/>
  <c r="MB35" i="6" s="1"/>
  <c r="MF77" i="6" a="1"/>
  <c r="MF77" i="6" s="1"/>
  <c r="MG77" i="6" s="1"/>
  <c r="KV92" i="6" a="1"/>
  <c r="KV92" i="6" s="1"/>
  <c r="KW92" i="6" s="1"/>
  <c r="MZ76" i="6" a="1"/>
  <c r="MZ76" i="6" s="1"/>
  <c r="NA76" i="6" s="1"/>
  <c r="MJ31" i="6" a="1"/>
  <c r="MJ31" i="6" s="1"/>
  <c r="MK31" i="6" s="1"/>
  <c r="JX76" i="6" a="1"/>
  <c r="JX76" i="6" s="1"/>
  <c r="JY76" i="6" s="1"/>
  <c r="MJ32" i="6" a="1"/>
  <c r="MJ32" i="6" s="1"/>
  <c r="MB65" i="6" a="1"/>
  <c r="MB65" i="6" s="1"/>
  <c r="MC65" i="6" s="1"/>
  <c r="MJ71" i="6" a="1"/>
  <c r="MJ71" i="6" s="1"/>
  <c r="MK71" i="6" s="1"/>
  <c r="LL76" i="6" a="1"/>
  <c r="LL76" i="6" s="1"/>
  <c r="LM76" i="6" s="1"/>
  <c r="NH60" i="6" a="1"/>
  <c r="NH60" i="6" s="1"/>
  <c r="NI60" i="6" s="1"/>
  <c r="MR87" i="6" a="1"/>
  <c r="MR87" i="6" s="1"/>
  <c r="MS87" i="6" s="1"/>
  <c r="KN53" i="6" a="1"/>
  <c r="KN53" i="6" s="1"/>
  <c r="KV29" i="6" a="1"/>
  <c r="KV29" i="6" s="1"/>
  <c r="KR88" i="6" a="1"/>
  <c r="KR88" i="6" s="1"/>
  <c r="KS88" i="6" s="1"/>
  <c r="KR50" i="6" a="1"/>
  <c r="KR50" i="6" s="1"/>
  <c r="LT59" i="6" a="1"/>
  <c r="LT59" i="6" s="1"/>
  <c r="LU59" i="6" s="1"/>
  <c r="NL66" i="6" a="1"/>
  <c r="NL66" i="6" s="1"/>
  <c r="NM66" i="6" s="1"/>
  <c r="MR56" i="6" a="1"/>
  <c r="MR56" i="6" s="1"/>
  <c r="MS56" i="6" s="1"/>
  <c r="KF72" i="6" a="1"/>
  <c r="KF72" i="6" s="1"/>
  <c r="KG72" i="6" s="1"/>
  <c r="KJ31" i="6" a="1"/>
  <c r="KJ31" i="6" s="1"/>
  <c r="KK31" i="6" s="1"/>
  <c r="MB31" i="6" a="1"/>
  <c r="MB31" i="6" s="1"/>
  <c r="MC31" i="6" s="1"/>
  <c r="KV34" i="6" a="1"/>
  <c r="KV34" i="6" s="1"/>
  <c r="MR60" i="6" a="1"/>
  <c r="MR60" i="6" s="1"/>
  <c r="MS60" i="6" s="1"/>
  <c r="NT76" i="6" a="1"/>
  <c r="NT76" i="6" s="1"/>
  <c r="NU76" i="6" s="1"/>
  <c r="MV36" i="6" a="1"/>
  <c r="MV36" i="6" s="1"/>
  <c r="KR46" i="6" a="1"/>
  <c r="KR46" i="6" s="1"/>
  <c r="MB42" i="6" a="1"/>
  <c r="MB42" i="6" s="1"/>
  <c r="MR51" i="6" a="1"/>
  <c r="MR51" i="6" s="1"/>
  <c r="ND75" i="6" a="1"/>
  <c r="ND75" i="6" s="1"/>
  <c r="NE75" i="6" s="1"/>
  <c r="MV40" i="6" a="1"/>
  <c r="MV40" i="6" s="1"/>
  <c r="MW40" i="6" s="1"/>
  <c r="ND44" i="6" a="1"/>
  <c r="ND44" i="6" s="1"/>
  <c r="JH83" i="6" a="1"/>
  <c r="JH83" i="6" s="1"/>
  <c r="JI83" i="6" s="1"/>
  <c r="MZ36" i="6" a="1"/>
  <c r="MZ36" i="6" s="1"/>
  <c r="NH57" i="6" a="1"/>
  <c r="NH57" i="6" s="1"/>
  <c r="NI57" i="6" s="1"/>
  <c r="NL71" i="6" a="1"/>
  <c r="NL71" i="6" s="1"/>
  <c r="NM71" i="6" s="1"/>
  <c r="ND36" i="6" a="1"/>
  <c r="ND36" i="6" s="1"/>
  <c r="MJ89" i="6" a="1"/>
  <c r="MJ89" i="6" s="1"/>
  <c r="MK89" i="6" s="1"/>
  <c r="NL56" i="6" a="1"/>
  <c r="NL56" i="6" s="1"/>
  <c r="NM56" i="6" s="1"/>
  <c r="LX75" i="6" a="1"/>
  <c r="LX75" i="6" s="1"/>
  <c r="LY75" i="6" s="1"/>
  <c r="MB72" i="6" a="1"/>
  <c r="MB72" i="6" s="1"/>
  <c r="MC72" i="6" s="1"/>
  <c r="MZ32" i="6" a="1"/>
  <c r="MZ32" i="6" s="1"/>
  <c r="MF44" i="6" a="1"/>
  <c r="MF44" i="6" s="1"/>
  <c r="NT28" i="6" a="1"/>
  <c r="NT28" i="6" s="1"/>
  <c r="MR27" i="6" a="1"/>
  <c r="MR27" i="6" s="1"/>
  <c r="MS27" i="6" s="1"/>
  <c r="NL15" i="6" a="1"/>
  <c r="NL15" i="6" s="1"/>
  <c r="MR22" i="6" a="1"/>
  <c r="MR22" i="6" s="1"/>
  <c r="KV39" i="6" a="1"/>
  <c r="KV39" i="6" s="1"/>
  <c r="LD81" i="6" a="1"/>
  <c r="LD81" i="6" s="1"/>
  <c r="LE81" i="6" s="1"/>
  <c r="KR28" i="6" a="1"/>
  <c r="KR28" i="6" s="1"/>
  <c r="JX71" i="6" a="1"/>
  <c r="JX71" i="6" s="1"/>
  <c r="JY71" i="6" s="1"/>
  <c r="JH65" i="6" a="1"/>
  <c r="JH65" i="6" s="1"/>
  <c r="JI65" i="6" s="1"/>
  <c r="NH92" i="6" a="1"/>
  <c r="NH92" i="6" s="1"/>
  <c r="NI92" i="6" s="1"/>
  <c r="NT66" i="6" a="1"/>
  <c r="NT66" i="6" s="1"/>
  <c r="NU66" i="6" s="1"/>
  <c r="MB83" i="6" a="1"/>
  <c r="MB83" i="6" s="1"/>
  <c r="MC83" i="6" s="1"/>
  <c r="LH80" i="6" a="1"/>
  <c r="LH80" i="6" s="1"/>
  <c r="LI80" i="6" s="1"/>
  <c r="MN89" i="6" a="1"/>
  <c r="MN89" i="6" s="1"/>
  <c r="MO89" i="6" s="1"/>
  <c r="NP61" i="6" a="1"/>
  <c r="NP61" i="6" s="1"/>
  <c r="NQ61" i="6" s="1"/>
  <c r="NT74" i="6" a="1"/>
  <c r="NT74" i="6" s="1"/>
  <c r="NU74" i="6" s="1"/>
  <c r="LP12" i="6" a="1"/>
  <c r="LP12" i="6" s="1"/>
  <c r="MF9" i="6" a="1"/>
  <c r="MF9" i="6" s="1"/>
  <c r="MG9" i="6" s="1"/>
  <c r="NP70" i="6" a="1"/>
  <c r="NP70" i="6" s="1"/>
  <c r="NQ70" i="6" s="1"/>
  <c r="KV7" i="6" a="1"/>
  <c r="KV7" i="6" s="1"/>
  <c r="KW7" i="6" s="1"/>
  <c r="EN45" i="6" a="1"/>
  <c r="EN45" i="6" s="1"/>
  <c r="EO45" i="6" s="1"/>
  <c r="FT92" i="6" a="1"/>
  <c r="FT92" i="6" s="1"/>
  <c r="FU92" i="6" s="1"/>
  <c r="IR86" i="6" a="1"/>
  <c r="IR86" i="6" s="1"/>
  <c r="IS86" i="6" s="1"/>
  <c r="CN27" i="6" a="1"/>
  <c r="CN27" i="6" s="1"/>
  <c r="CO27" i="6" s="1"/>
  <c r="KR24" i="6" a="1"/>
  <c r="KR24" i="6" s="1"/>
  <c r="KV12" i="6" a="1"/>
  <c r="KV12" i="6" s="1"/>
  <c r="NT61" i="6" a="1"/>
  <c r="NT61" i="6" s="1"/>
  <c r="NU61" i="6" s="1"/>
  <c r="AR84" i="6" a="1"/>
  <c r="AR84" i="6" s="1"/>
  <c r="AS84" i="6" s="1"/>
  <c r="HH91" i="6" a="1"/>
  <c r="HH91" i="6" s="1"/>
  <c r="HI91" i="6" s="1"/>
  <c r="HX86" i="6" a="1"/>
  <c r="HX86" i="6" s="1"/>
  <c r="HY86" i="6" s="1"/>
  <c r="P84" i="6" a="1"/>
  <c r="P84" i="6" s="1"/>
  <c r="FD87" i="6" a="1"/>
  <c r="FD87" i="6" s="1"/>
  <c r="FE87" i="6" s="1"/>
  <c r="JH85" i="6" a="1"/>
  <c r="JH85" i="6" s="1"/>
  <c r="JI85" i="6" s="1"/>
  <c r="JD89" i="6" a="1"/>
  <c r="JD89" i="6" s="1"/>
  <c r="JE89" i="6" s="1"/>
  <c r="KF27" i="6" a="1"/>
  <c r="KF27" i="6" s="1"/>
  <c r="KG27" i="6" s="1"/>
  <c r="LX27" i="6" a="1"/>
  <c r="LX27" i="6" s="1"/>
  <c r="LY27" i="6" s="1"/>
  <c r="LD35" i="6" a="1"/>
  <c r="LD35" i="6" s="1"/>
  <c r="JL30" i="6" a="1"/>
  <c r="JL30" i="6" s="1"/>
  <c r="JH56" i="6" a="1"/>
  <c r="JH56" i="6" s="1"/>
  <c r="JI56" i="6" s="1"/>
  <c r="KN31" i="6" a="1"/>
  <c r="KN31" i="6" s="1"/>
  <c r="KO31" i="6" s="1"/>
  <c r="LL73" i="6" a="1"/>
  <c r="LL73" i="6" s="1"/>
  <c r="LM73" i="6" s="1"/>
  <c r="KJ75" i="6" a="1"/>
  <c r="KJ75" i="6" s="1"/>
  <c r="KK75" i="6" s="1"/>
  <c r="NH33" i="6" a="1"/>
  <c r="NH33" i="6" s="1"/>
  <c r="LH58" i="6" a="1"/>
  <c r="LH58" i="6" s="1"/>
  <c r="LI58" i="6" s="1"/>
  <c r="KZ33" i="6" a="1"/>
  <c r="KZ33" i="6" s="1"/>
  <c r="JL93" i="6" a="1"/>
  <c r="JL93" i="6" s="1"/>
  <c r="JM93" i="6" s="1"/>
  <c r="MV58" i="6" a="1"/>
  <c r="MV58" i="6" s="1"/>
  <c r="MW58" i="6" s="1"/>
  <c r="MB25" i="6" a="1"/>
  <c r="MB25" i="6" s="1"/>
  <c r="LX29" i="6" a="1"/>
  <c r="LX29" i="6" s="1"/>
  <c r="KN40" i="6" a="1"/>
  <c r="KN40" i="6" s="1"/>
  <c r="KO40" i="6" s="1"/>
  <c r="LT31" i="6" a="1"/>
  <c r="LT31" i="6" s="1"/>
  <c r="LU31" i="6" s="1"/>
  <c r="NP75" i="6" a="1"/>
  <c r="NP75" i="6" s="1"/>
  <c r="NQ75" i="6" s="1"/>
  <c r="NL51" i="6" a="1"/>
  <c r="NL51" i="6" s="1"/>
  <c r="KJ80" i="6" a="1"/>
  <c r="KJ80" i="6" s="1"/>
  <c r="KK80" i="6" s="1"/>
  <c r="MN59" i="6" a="1"/>
  <c r="MN59" i="6" s="1"/>
  <c r="MO59" i="6" s="1"/>
  <c r="MZ35" i="6" a="1"/>
  <c r="MZ35" i="6" s="1"/>
  <c r="LT70" i="6" a="1"/>
  <c r="LT70" i="6" s="1"/>
  <c r="LU70" i="6" s="1"/>
  <c r="ND9" i="6" a="1"/>
  <c r="ND9" i="6" s="1"/>
  <c r="NE9" i="6" s="1"/>
  <c r="LH63" i="6" a="1"/>
  <c r="LH63" i="6" s="1"/>
  <c r="LI63" i="6" s="1"/>
  <c r="MR76" i="6" a="1"/>
  <c r="MR76" i="6" s="1"/>
  <c r="MS76" i="6" s="1"/>
  <c r="MN85" i="6" a="1"/>
  <c r="MN85" i="6" s="1"/>
  <c r="MO85" i="6" s="1"/>
  <c r="MN47" i="6" a="1"/>
  <c r="MN47" i="6" s="1"/>
  <c r="LD64" i="6" a="1"/>
  <c r="LD64" i="6" s="1"/>
  <c r="LE64" i="6" s="1"/>
  <c r="MR90" i="6" a="1"/>
  <c r="MR90" i="6" s="1"/>
  <c r="MS90" i="6" s="1"/>
  <c r="NP71" i="6" a="1"/>
  <c r="NP71" i="6" s="1"/>
  <c r="NQ71" i="6" s="1"/>
  <c r="MF86" i="6" a="1"/>
  <c r="MF86" i="6" s="1"/>
  <c r="MG86" i="6" s="1"/>
  <c r="NH56" i="6" a="1"/>
  <c r="NH56" i="6" s="1"/>
  <c r="NI56" i="6" s="1"/>
  <c r="MV69" i="6" a="1"/>
  <c r="MV69" i="6" s="1"/>
  <c r="MW69" i="6" s="1"/>
  <c r="MV31" i="6" a="1"/>
  <c r="MV31" i="6" s="1"/>
  <c r="MW31" i="6" s="1"/>
  <c r="LP88" i="6" a="1"/>
  <c r="LP88" i="6" s="1"/>
  <c r="LQ88" i="6" s="1"/>
  <c r="NP56" i="6" a="1"/>
  <c r="NP56" i="6" s="1"/>
  <c r="NQ56" i="6" s="1"/>
  <c r="NH90" i="6" a="1"/>
  <c r="NH90" i="6" s="1"/>
  <c r="NI90" i="6" s="1"/>
  <c r="JP78" i="6" a="1"/>
  <c r="JP78" i="6" s="1"/>
  <c r="JQ78" i="6" s="1"/>
  <c r="LD49" i="6" a="1"/>
  <c r="LD49" i="6" s="1"/>
  <c r="KZ60" i="6" a="1"/>
  <c r="KZ60" i="6" s="1"/>
  <c r="LA60" i="6" s="1"/>
  <c r="KZ10" i="6" a="1"/>
  <c r="KZ10" i="6" s="1"/>
  <c r="LA10" i="6" s="1"/>
  <c r="MR67" i="6" a="1"/>
  <c r="MR67" i="6" s="1"/>
  <c r="MS67" i="6" s="1"/>
  <c r="NT62" i="6" a="1"/>
  <c r="NT62" i="6" s="1"/>
  <c r="NU62" i="6" s="1"/>
  <c r="MZ50" i="6" a="1"/>
  <c r="MZ50" i="6" s="1"/>
  <c r="KV51" i="6" a="1"/>
  <c r="KV51" i="6" s="1"/>
  <c r="KV93" i="6" a="1"/>
  <c r="KV93" i="6" s="1"/>
  <c r="KW93" i="6" s="1"/>
  <c r="MZ48" i="6" a="1"/>
  <c r="MZ48" i="6" s="1"/>
  <c r="LH59" i="6" a="1"/>
  <c r="LH59" i="6" s="1"/>
  <c r="LI59" i="6" s="1"/>
  <c r="MZ56" i="6" a="1"/>
  <c r="MZ56" i="6" s="1"/>
  <c r="NA56" i="6" s="1"/>
  <c r="MB27" i="6" a="1"/>
  <c r="MB27" i="6" s="1"/>
  <c r="MC27" i="6" s="1"/>
  <c r="NH34" i="6" a="1"/>
  <c r="NH34" i="6" s="1"/>
  <c r="JX86" i="6" a="1"/>
  <c r="JX86" i="6" s="1"/>
  <c r="JY86" i="6" s="1"/>
  <c r="LD77" i="6" a="1"/>
  <c r="LD77" i="6" s="1"/>
  <c r="LE77" i="6" s="1"/>
  <c r="MB53" i="6" a="1"/>
  <c r="MB53" i="6" s="1"/>
  <c r="MF58" i="6" a="1"/>
  <c r="MF58" i="6" s="1"/>
  <c r="MG58" i="6" s="1"/>
  <c r="NH50" i="6" a="1"/>
  <c r="NH50" i="6" s="1"/>
  <c r="MN91" i="6" a="1"/>
  <c r="MN91" i="6" s="1"/>
  <c r="MO91" i="6" s="1"/>
  <c r="NL40" i="6" a="1"/>
  <c r="NL40" i="6" s="1"/>
  <c r="NM40" i="6" s="1"/>
  <c r="KZ30" i="6" a="1"/>
  <c r="KZ30" i="6" s="1"/>
  <c r="KV85" i="6" a="1"/>
  <c r="KV85" i="6" s="1"/>
  <c r="KW85" i="6" s="1"/>
  <c r="LT80" i="6" a="1"/>
  <c r="LT80" i="6" s="1"/>
  <c r="LU80" i="6" s="1"/>
  <c r="LX84" i="6" a="1"/>
  <c r="LX84" i="6" s="1"/>
  <c r="LY84" i="6" s="1"/>
  <c r="KZ61" i="6" a="1"/>
  <c r="KZ61" i="6" s="1"/>
  <c r="LA61" i="6" s="1"/>
  <c r="MZ59" i="6" a="1"/>
  <c r="MZ59" i="6" s="1"/>
  <c r="NA59" i="6" s="1"/>
  <c r="NP36" i="6" a="1"/>
  <c r="NP36" i="6" s="1"/>
  <c r="LX56" i="6" a="1"/>
  <c r="LX56" i="6" s="1"/>
  <c r="LY56" i="6" s="1"/>
  <c r="MR41" i="6" a="1"/>
  <c r="MR41" i="6" s="1"/>
  <c r="MS41" i="6" s="1"/>
  <c r="MF91" i="6" a="1"/>
  <c r="MF91" i="6" s="1"/>
  <c r="MG91" i="6" s="1"/>
  <c r="LL78" i="6" a="1"/>
  <c r="LL78" i="6" s="1"/>
  <c r="LM78" i="6" s="1"/>
  <c r="KV37" i="6" a="1"/>
  <c r="KV37" i="6" s="1"/>
  <c r="T43" i="6" a="1"/>
  <c r="T43" i="6" s="1"/>
  <c r="IR45" i="6" a="1"/>
  <c r="IR45" i="6" s="1"/>
  <c r="IS45" i="6" s="1"/>
  <c r="ND23" i="6" a="1"/>
  <c r="ND23" i="6" s="1"/>
  <c r="JL23" i="6" a="1"/>
  <c r="JL23" i="6" s="1"/>
  <c r="FH29" i="6" a="1"/>
  <c r="FH29" i="6" s="1"/>
  <c r="HL92" i="6" a="1"/>
  <c r="HL92" i="6" s="1"/>
  <c r="HM92" i="6" s="1"/>
  <c r="GV28" i="6" a="1"/>
  <c r="GV28" i="6" s="1"/>
  <c r="MR59" i="6" a="1"/>
  <c r="MR59" i="6" s="1"/>
  <c r="MS59" i="6" s="1"/>
  <c r="MN39" i="6" a="1"/>
  <c r="MN39" i="6" s="1"/>
  <c r="LL19" i="6" a="1"/>
  <c r="LL19" i="6" s="1"/>
  <c r="ND83" i="6" a="1"/>
  <c r="ND83" i="6" s="1"/>
  <c r="NE83" i="6" s="1"/>
  <c r="MJ61" i="6" a="1"/>
  <c r="MJ61" i="6" s="1"/>
  <c r="MK61" i="6" s="1"/>
  <c r="AN45" i="6" a="1"/>
  <c r="AN45" i="6" s="1"/>
  <c r="AO45" i="6" s="1"/>
  <c r="X27" i="6" a="1"/>
  <c r="X27" i="6" s="1"/>
  <c r="Y27" i="6" s="1"/>
  <c r="BP27" i="6" a="1"/>
  <c r="BP27" i="6" s="1"/>
  <c r="BQ27" i="6" s="1"/>
  <c r="HL9" i="6" a="1"/>
  <c r="HL9" i="6" s="1"/>
  <c r="HM9" i="6" s="1"/>
  <c r="KN47" i="6" a="1"/>
  <c r="KN47" i="6" s="1"/>
  <c r="MZ18" i="6" a="1"/>
  <c r="MZ18" i="6" s="1"/>
  <c r="NT24" i="6" a="1"/>
  <c r="NT24" i="6" s="1"/>
  <c r="JD22" i="6" a="1"/>
  <c r="JD22" i="6" s="1"/>
  <c r="ND8" i="6" a="1"/>
  <c r="ND8" i="6" s="1"/>
  <c r="NE8" i="6" s="1"/>
  <c r="FD43" i="6" a="1"/>
  <c r="FD43" i="6" s="1"/>
  <c r="CZ31" i="6" a="1"/>
  <c r="CZ31" i="6" s="1"/>
  <c r="DA31" i="6" s="1"/>
  <c r="FP89" i="6" a="1"/>
  <c r="FP89" i="6" s="1"/>
  <c r="FQ89" i="6" s="1"/>
  <c r="GN89" i="6" a="1"/>
  <c r="GN89" i="6" s="1"/>
  <c r="GO89" i="6" s="1"/>
  <c r="CV45" i="6" a="1"/>
  <c r="CV45" i="6" s="1"/>
  <c r="CW45" i="6" s="1"/>
  <c r="NH23" i="6" a="1"/>
  <c r="NH23" i="6" s="1"/>
  <c r="MF45" i="6" a="1"/>
  <c r="MF45" i="6" s="1"/>
  <c r="MG45" i="6" s="1"/>
  <c r="JH7" i="6" a="1"/>
  <c r="JH7" i="6" s="1"/>
  <c r="JI7" i="6" s="1"/>
  <c r="JH15" i="6" a="1"/>
  <c r="JH15" i="6" s="1"/>
  <c r="GV43" i="6" a="1"/>
  <c r="GV43" i="6" s="1"/>
  <c r="CJ31" i="6" a="1"/>
  <c r="CJ31" i="6" s="1"/>
  <c r="CK31" i="6" s="1"/>
  <c r="DX92" i="6" a="1"/>
  <c r="DX92" i="6" s="1"/>
  <c r="DY92" i="6" s="1"/>
  <c r="EF84" i="6" a="1"/>
  <c r="EF84" i="6" s="1"/>
  <c r="EG84" i="6" s="1"/>
  <c r="EJ9" i="6" a="1"/>
  <c r="EJ9" i="6" s="1"/>
  <c r="EK9" i="6" s="1"/>
  <c r="MB44" i="6" a="1"/>
  <c r="MB44" i="6" s="1"/>
  <c r="JL22" i="6" a="1"/>
  <c r="JL22" i="6" s="1"/>
  <c r="NP80" i="6" a="1"/>
  <c r="NP80" i="6" s="1"/>
  <c r="NQ80" i="6" s="1"/>
  <c r="KF7" i="6" a="1"/>
  <c r="KF7" i="6" s="1"/>
  <c r="KG7" i="6" s="1"/>
  <c r="NX79" i="6" a="1"/>
  <c r="NX79" i="6" s="1"/>
  <c r="NY79" i="6" s="1"/>
  <c r="MV63" i="6" a="1"/>
  <c r="MV63" i="6" s="1"/>
  <c r="MW63" i="6" s="1"/>
  <c r="GR43" i="6" a="1"/>
  <c r="GR43" i="6" s="1"/>
  <c r="EZ31" i="6" a="1"/>
  <c r="EZ31" i="6" s="1"/>
  <c r="FA31" i="6" s="1"/>
  <c r="BL88" i="6" a="1"/>
  <c r="BL88" i="6" s="1"/>
  <c r="BM88" i="6" s="1"/>
  <c r="H87" i="6" a="1"/>
  <c r="H87" i="6" s="1"/>
  <c r="JL21" i="6" a="1"/>
  <c r="JL21" i="6" s="1"/>
  <c r="MF52" i="6" a="1"/>
  <c r="MF52" i="6" s="1"/>
  <c r="MV83" i="6" a="1"/>
  <c r="MV83" i="6" s="1"/>
  <c r="MW83" i="6" s="1"/>
  <c r="MZ51" i="6" a="1"/>
  <c r="MZ51" i="6" s="1"/>
  <c r="KR25" i="6" a="1"/>
  <c r="KR25" i="6" s="1"/>
  <c r="MB87" i="6" a="1"/>
  <c r="MB87" i="6" s="1"/>
  <c r="MC87" i="6" s="1"/>
  <c r="MZ25" i="6" a="1"/>
  <c r="MZ25" i="6" s="1"/>
  <c r="HP45" i="6" a="1"/>
  <c r="HP45" i="6" s="1"/>
  <c r="HQ45" i="6" s="1"/>
  <c r="DL29" i="6" a="1"/>
  <c r="DL29" i="6" s="1"/>
  <c r="DT27" i="6" a="1"/>
  <c r="DT27" i="6" s="1"/>
  <c r="DU27" i="6" s="1"/>
  <c r="FH27" i="6" a="1"/>
  <c r="FH27" i="6" s="1"/>
  <c r="FI27" i="6" s="1"/>
  <c r="MV7" i="6" a="1"/>
  <c r="MV7" i="6" s="1"/>
  <c r="MW7" i="6" s="1"/>
  <c r="MF28" i="6" a="1"/>
  <c r="MF28" i="6" s="1"/>
  <c r="NH63" i="6" a="1"/>
  <c r="NH63" i="6" s="1"/>
  <c r="NI63" i="6" s="1"/>
  <c r="LD14" i="6" a="1"/>
  <c r="LD14" i="6" s="1"/>
  <c r="NT65" i="6" a="1"/>
  <c r="NT65" i="6" s="1"/>
  <c r="NU65" i="6" s="1"/>
  <c r="LX83" i="6" a="1"/>
  <c r="LX83" i="6" s="1"/>
  <c r="LY83" i="6" s="1"/>
  <c r="JP14" i="6" a="1"/>
  <c r="JP14" i="6" s="1"/>
  <c r="MZ53" i="6" a="1"/>
  <c r="MZ53" i="6" s="1"/>
  <c r="MB26" i="6" a="1"/>
  <c r="MB26" i="6" s="1"/>
  <c r="MC26" i="6" s="1"/>
  <c r="NX67" i="6" a="1"/>
  <c r="NX67" i="6" s="1"/>
  <c r="NY67" i="6" s="1"/>
  <c r="KV23" i="6" a="1"/>
  <c r="KV23" i="6" s="1"/>
  <c r="EJ45" i="6" a="1"/>
  <c r="EJ45" i="6" s="1"/>
  <c r="EK45" i="6" s="1"/>
  <c r="IV85" i="6" a="1"/>
  <c r="IV85" i="6" s="1"/>
  <c r="IW85" i="6" s="1"/>
  <c r="AN10" i="6" a="1"/>
  <c r="AN10" i="6" s="1"/>
  <c r="AO10" i="6" s="1"/>
  <c r="AZ86" i="6" a="1"/>
  <c r="AZ86" i="6" s="1"/>
  <c r="BA86" i="6" s="1"/>
  <c r="AJ9" i="6" a="1"/>
  <c r="AJ9" i="6" s="1"/>
  <c r="AK9" i="6" s="1"/>
  <c r="KR87" i="6" a="1"/>
  <c r="KR87" i="6" s="1"/>
  <c r="KS87" i="6" s="1"/>
  <c r="NP46" i="6" a="1"/>
  <c r="NP46" i="6" s="1"/>
  <c r="MJ85" i="6" a="1"/>
  <c r="MJ85" i="6" s="1"/>
  <c r="MK85" i="6" s="1"/>
  <c r="NP32" i="6" a="1"/>
  <c r="NP32" i="6" s="1"/>
  <c r="ND10" i="6" a="1"/>
  <c r="ND10" i="6" s="1"/>
  <c r="NE10" i="6" s="1"/>
  <c r="MJ48" i="6" a="1"/>
  <c r="MJ48" i="6" s="1"/>
  <c r="LH20" i="6" a="1"/>
  <c r="LH20" i="6" s="1"/>
  <c r="NT14" i="6" a="1"/>
  <c r="NT14" i="6" s="1"/>
  <c r="DT45" i="6" a="1"/>
  <c r="DT45" i="6" s="1"/>
  <c r="DU45" i="6" s="1"/>
  <c r="GZ29" i="6" a="1"/>
  <c r="GZ29" i="6" s="1"/>
  <c r="CZ90" i="6" a="1"/>
  <c r="CZ90" i="6" s="1"/>
  <c r="DA90" i="6" s="1"/>
  <c r="BP89" i="6" a="1"/>
  <c r="BP89" i="6" s="1"/>
  <c r="BQ89" i="6" s="1"/>
  <c r="NH26" i="6" a="1"/>
  <c r="NH26" i="6" s="1"/>
  <c r="NI26" i="6" s="1"/>
  <c r="NT40" i="6" a="1"/>
  <c r="NT40" i="6" s="1"/>
  <c r="NU40" i="6" s="1"/>
  <c r="IF90" i="6" a="1"/>
  <c r="IF90" i="6" s="1"/>
  <c r="IG90" i="6" s="1"/>
  <c r="IB9" i="6" a="1"/>
  <c r="IB9" i="6" s="1"/>
  <c r="IC9" i="6" s="1"/>
  <c r="IB31" i="6" a="1"/>
  <c r="IB31" i="6" s="1"/>
  <c r="IC31" i="6" s="1"/>
  <c r="BL29" i="6" a="1"/>
  <c r="BL29" i="6" s="1"/>
  <c r="DP43" i="6" a="1"/>
  <c r="DP43" i="6" s="1"/>
  <c r="IV90" i="6" a="1"/>
  <c r="IV90" i="6" s="1"/>
  <c r="IW90" i="6" s="1"/>
  <c r="EJ43" i="6" a="1"/>
  <c r="EJ43" i="6" s="1"/>
  <c r="AJ29" i="6" a="1"/>
  <c r="AJ29" i="6" s="1"/>
  <c r="EB29" i="6" a="1"/>
  <c r="EB29" i="6" s="1"/>
  <c r="GJ87" i="6" a="1"/>
  <c r="GJ87" i="6" s="1"/>
  <c r="GK87" i="6" s="1"/>
  <c r="HX43" i="6" a="1"/>
  <c r="HX43" i="6" s="1"/>
  <c r="MF83" i="6" a="1"/>
  <c r="MF83" i="6" s="1"/>
  <c r="MG83" i="6" s="1"/>
  <c r="AF88" i="6" a="1"/>
  <c r="AF88" i="6" s="1"/>
  <c r="AG88" i="6" s="1"/>
  <c r="JD23" i="6" a="1"/>
  <c r="JD23" i="6" s="1"/>
  <c r="MV19" i="6" a="1"/>
  <c r="MV19" i="6" s="1"/>
  <c r="BP10" i="6" a="1"/>
  <c r="BP10" i="6" s="1"/>
  <c r="BQ10" i="6" s="1"/>
  <c r="DL43" i="6" a="1"/>
  <c r="DL43" i="6" s="1"/>
  <c r="NL42" i="6" a="1"/>
  <c r="NL42" i="6" s="1"/>
  <c r="MJ72" i="6" a="1"/>
  <c r="MJ72" i="6" s="1"/>
  <c r="MK72" i="6" s="1"/>
  <c r="NP11" i="6" a="1"/>
  <c r="NP11" i="6" s="1"/>
  <c r="KZ11" i="6" a="1"/>
  <c r="KZ11" i="6" s="1"/>
  <c r="H28" i="6" a="1"/>
  <c r="H28" i="6" s="1"/>
  <c r="BH67" i="6" a="1"/>
  <c r="BH67" i="6" s="1"/>
  <c r="BI67" i="6" s="1"/>
  <c r="FL69" i="6" a="1"/>
  <c r="FL69" i="6" s="1"/>
  <c r="FM69" i="6" s="1"/>
  <c r="HD71" i="6" a="1"/>
  <c r="HD71" i="6" s="1"/>
  <c r="HE71" i="6" s="1"/>
  <c r="BH78" i="6" a="1"/>
  <c r="BH78" i="6" s="1"/>
  <c r="BI78" i="6" s="1"/>
  <c r="DL74" i="6" a="1"/>
  <c r="DL74" i="6" s="1"/>
  <c r="DM74" i="6" s="1"/>
  <c r="HH75" i="6" a="1"/>
  <c r="HH75" i="6" s="1"/>
  <c r="HI75" i="6" s="1"/>
  <c r="HP59" i="6" a="1"/>
  <c r="HP59" i="6" s="1"/>
  <c r="HQ59" i="6" s="1"/>
  <c r="BH57" i="6" a="1"/>
  <c r="BH57" i="6" s="1"/>
  <c r="BI57" i="6" s="1"/>
  <c r="IV77" i="6" a="1"/>
  <c r="IV77" i="6" s="1"/>
  <c r="IW77" i="6" s="1"/>
  <c r="CN72" i="6" a="1"/>
  <c r="CN72" i="6" s="1"/>
  <c r="CO72" i="6" s="1"/>
  <c r="IR67" i="6" a="1"/>
  <c r="IR67" i="6" s="1"/>
  <c r="IS67" i="6" s="1"/>
  <c r="AJ77" i="6" a="1"/>
  <c r="AJ77" i="6" s="1"/>
  <c r="AK77" i="6" s="1"/>
  <c r="DP72" i="6" a="1"/>
  <c r="DP72" i="6" s="1"/>
  <c r="DQ72" i="6" s="1"/>
  <c r="GN78" i="6" a="1"/>
  <c r="GN78" i="6" s="1"/>
  <c r="GO78" i="6" s="1"/>
  <c r="BD79" i="6" a="1"/>
  <c r="BD79" i="6" s="1"/>
  <c r="BE79" i="6" s="1"/>
  <c r="AZ76" i="6" a="1"/>
  <c r="AZ76" i="6" s="1"/>
  <c r="BA76" i="6" s="1"/>
  <c r="EB58" i="6" a="1"/>
  <c r="EB58" i="6" s="1"/>
  <c r="EC58" i="6" s="1"/>
  <c r="FP57" i="6" a="1"/>
  <c r="FP57" i="6" s="1"/>
  <c r="FQ57" i="6" s="1"/>
  <c r="AN74" i="6" a="1"/>
  <c r="AN74" i="6" s="1"/>
  <c r="AO74" i="6" s="1"/>
  <c r="P67" i="6" a="1"/>
  <c r="P67" i="6" s="1"/>
  <c r="BX69" i="6" a="1"/>
  <c r="BX69" i="6" s="1"/>
  <c r="BY69" i="6" s="1"/>
  <c r="EN71" i="6" a="1"/>
  <c r="EN71" i="6" s="1"/>
  <c r="EO71" i="6" s="1"/>
  <c r="GV83" i="6" a="1"/>
  <c r="GV83" i="6" s="1"/>
  <c r="GW83" i="6" s="1"/>
  <c r="AR74" i="6" a="1"/>
  <c r="AR74" i="6" s="1"/>
  <c r="AS74" i="6" s="1"/>
  <c r="BP75" i="6" a="1"/>
  <c r="BP75" i="6" s="1"/>
  <c r="BQ75" i="6" s="1"/>
  <c r="DH59" i="6" a="1"/>
  <c r="DH59" i="6" s="1"/>
  <c r="DI59" i="6" s="1"/>
  <c r="FL73" i="6" a="1"/>
  <c r="FL73" i="6" s="1"/>
  <c r="FM73" i="6" s="1"/>
  <c r="GF80" i="6" a="1"/>
  <c r="GF80" i="6" s="1"/>
  <c r="GG80" i="6" s="1"/>
  <c r="AF72" i="6" a="1"/>
  <c r="AF72" i="6" s="1"/>
  <c r="AG72" i="6" s="1"/>
  <c r="DX62" i="6" a="1"/>
  <c r="DX62" i="6" s="1"/>
  <c r="DY62" i="6" s="1"/>
  <c r="BX77" i="6" a="1"/>
  <c r="BX77" i="6" s="1"/>
  <c r="BY77" i="6" s="1"/>
  <c r="FL72" i="6" a="1"/>
  <c r="FL72" i="6" s="1"/>
  <c r="FM72" i="6" s="1"/>
  <c r="BX82" i="6" a="1"/>
  <c r="BX82" i="6" s="1"/>
  <c r="BY82" i="6" s="1"/>
  <c r="CB79" i="6" a="1"/>
  <c r="CB79" i="6" s="1"/>
  <c r="CC79" i="6" s="1"/>
  <c r="EF76" i="6" a="1"/>
  <c r="EF76" i="6" s="1"/>
  <c r="EG76" i="6" s="1"/>
  <c r="HH58" i="6" a="1"/>
  <c r="HH58" i="6" s="1"/>
  <c r="HI58" i="6" s="1"/>
  <c r="FX80" i="6" a="1"/>
  <c r="FX80" i="6" s="1"/>
  <c r="FY80" i="6" s="1"/>
  <c r="BP58" i="6" a="1"/>
  <c r="BP58" i="6" s="1"/>
  <c r="BQ58" i="6" s="1"/>
  <c r="AB67" i="6" a="1"/>
  <c r="AB67" i="6" s="1"/>
  <c r="AC67" i="6" s="1"/>
  <c r="AJ69" i="6" a="1"/>
  <c r="AJ69" i="6" s="1"/>
  <c r="AK69" i="6" s="1"/>
  <c r="FL71" i="6" a="1"/>
  <c r="FL71" i="6" s="1"/>
  <c r="FM71" i="6" s="1"/>
  <c r="EV83" i="6" a="1"/>
  <c r="EV83" i="6" s="1"/>
  <c r="EW83" i="6" s="1"/>
  <c r="CN74" i="6" a="1"/>
  <c r="CN74" i="6" s="1"/>
  <c r="CO74" i="6" s="1"/>
  <c r="CF75" i="6" a="1"/>
  <c r="CF75" i="6" s="1"/>
  <c r="CG75" i="6" s="1"/>
  <c r="IB59" i="6" a="1"/>
  <c r="IB59" i="6" s="1"/>
  <c r="IC59" i="6" s="1"/>
  <c r="P57" i="6" a="1"/>
  <c r="P57" i="6" s="1"/>
  <c r="BP77" i="6" a="1"/>
  <c r="BP77" i="6" s="1"/>
  <c r="BQ77" i="6" s="1"/>
  <c r="HD75" i="6" a="1"/>
  <c r="HD75" i="6" s="1"/>
  <c r="HE75" i="6" s="1"/>
  <c r="FT62" i="6" a="1"/>
  <c r="FT62" i="6" s="1"/>
  <c r="FU62" i="6" s="1"/>
  <c r="DH71" i="6" a="1"/>
  <c r="DH71" i="6" s="1"/>
  <c r="DI71" i="6" s="1"/>
  <c r="DX83" i="6" a="1"/>
  <c r="DX83" i="6" s="1"/>
  <c r="DY83" i="6" s="1"/>
  <c r="GN82" i="6" a="1"/>
  <c r="GN82" i="6" s="1"/>
  <c r="GO82" i="6" s="1"/>
  <c r="IV79" i="6" a="1"/>
  <c r="IV79" i="6" s="1"/>
  <c r="IW79" i="6" s="1"/>
  <c r="NP24" i="6" a="1"/>
  <c r="NP24" i="6" s="1"/>
  <c r="H29" i="6" a="1"/>
  <c r="H29" i="6" s="1"/>
  <c r="IN31" i="6" a="1"/>
  <c r="IN31" i="6" s="1"/>
  <c r="IO31" i="6" s="1"/>
  <c r="NP73" i="6" a="1"/>
  <c r="NP73" i="6" s="1"/>
  <c r="NQ73" i="6" s="1"/>
  <c r="MR66" i="6" a="1"/>
  <c r="MR66" i="6" s="1"/>
  <c r="MS66" i="6" s="1"/>
  <c r="MZ15" i="6" a="1"/>
  <c r="MZ15" i="6" s="1"/>
  <c r="FT43" i="6" a="1"/>
  <c r="FT43" i="6" s="1"/>
  <c r="FL29" i="6" a="1"/>
  <c r="FL29" i="6" s="1"/>
  <c r="IV10" i="6" a="1"/>
  <c r="IV10" i="6" s="1"/>
  <c r="IW10" i="6" s="1"/>
  <c r="IN89" i="6" a="1"/>
  <c r="IN89" i="6" s="1"/>
  <c r="IO89" i="6" s="1"/>
  <c r="MR65" i="6" a="1"/>
  <c r="MR65" i="6" s="1"/>
  <c r="MS65" i="6" s="1"/>
  <c r="JX22" i="6" a="1"/>
  <c r="JX22" i="6" s="1"/>
  <c r="MF92" i="6" a="1"/>
  <c r="MF92" i="6" s="1"/>
  <c r="MG92" i="6" s="1"/>
  <c r="JL18" i="6" a="1"/>
  <c r="JL18" i="6" s="1"/>
  <c r="MZ7" i="6" a="1"/>
  <c r="MZ7" i="6" s="1"/>
  <c r="NA7" i="6" s="1"/>
  <c r="CV31" i="6" a="1"/>
  <c r="CV31" i="6" s="1"/>
  <c r="CW31" i="6" s="1"/>
  <c r="FT28" i="6" a="1"/>
  <c r="FT28" i="6" s="1"/>
  <c r="DL28" i="6" a="1"/>
  <c r="DL28" i="6" s="1"/>
  <c r="KR21" i="6" a="1"/>
  <c r="KR21" i="6" s="1"/>
  <c r="MJ67" i="6" a="1"/>
  <c r="MJ67" i="6" s="1"/>
  <c r="MK67" i="6" s="1"/>
  <c r="NP60" i="6" a="1"/>
  <c r="NP60" i="6" s="1"/>
  <c r="NQ60" i="6" s="1"/>
  <c r="LX23" i="6" a="1"/>
  <c r="LX23" i="6" s="1"/>
  <c r="NP76" i="6" a="1"/>
  <c r="NP76" i="6" s="1"/>
  <c r="NQ76" i="6" s="1"/>
  <c r="NX80" i="6" a="1"/>
  <c r="NX80" i="6" s="1"/>
  <c r="NY80" i="6" s="1"/>
  <c r="DX43" i="6" a="1"/>
  <c r="DX43" i="6" s="1"/>
  <c r="AV31" i="6" a="1"/>
  <c r="AV31" i="6" s="1"/>
  <c r="AW31" i="6" s="1"/>
  <c r="FX88" i="6" a="1"/>
  <c r="FX88" i="6" s="1"/>
  <c r="FY88" i="6" s="1"/>
  <c r="HH88" i="6" a="1"/>
  <c r="HH88" i="6" s="1"/>
  <c r="HI88" i="6" s="1"/>
  <c r="GB31" i="6" a="1"/>
  <c r="GB31" i="6" s="1"/>
  <c r="GC31" i="6" s="1"/>
  <c r="NP20" i="6" a="1"/>
  <c r="NP20" i="6" s="1"/>
  <c r="MJ74" i="6" a="1"/>
  <c r="MJ74" i="6" s="1"/>
  <c r="MK74" i="6" s="1"/>
  <c r="MZ39" i="6" a="1"/>
  <c r="MZ39" i="6" s="1"/>
  <c r="NL7" i="6" a="1"/>
  <c r="NL7" i="6" s="1"/>
  <c r="NM7" i="6" s="1"/>
  <c r="MZ44" i="6" a="1"/>
  <c r="MZ44" i="6" s="1"/>
  <c r="L45" i="6" a="1"/>
  <c r="L45" i="6" s="1"/>
  <c r="FP31" i="6" a="1"/>
  <c r="FP31" i="6" s="1"/>
  <c r="FQ31" i="6" s="1"/>
  <c r="DL10" i="6" a="1"/>
  <c r="DL10" i="6" s="1"/>
  <c r="DM10" i="6" s="1"/>
  <c r="BX85" i="6" a="1"/>
  <c r="BX85" i="6" s="1"/>
  <c r="BY85" i="6" s="1"/>
  <c r="HH85" i="6" a="1"/>
  <c r="HH85" i="6" s="1"/>
  <c r="HI85" i="6" s="1"/>
  <c r="KZ48" i="6" a="1"/>
  <c r="KZ48" i="6" s="1"/>
  <c r="NP86" i="6" a="1"/>
  <c r="NP86" i="6" s="1"/>
  <c r="NQ86" i="6" s="1"/>
  <c r="LH15" i="6" a="1"/>
  <c r="LH15" i="6" s="1"/>
  <c r="NH15" i="6" a="1"/>
  <c r="NH15" i="6" s="1"/>
  <c r="MZ88" i="6" a="1"/>
  <c r="MZ88" i="6" s="1"/>
  <c r="NA88" i="6" s="1"/>
  <c r="DL45" i="6" a="1"/>
  <c r="DL45" i="6" s="1"/>
  <c r="DM45" i="6" s="1"/>
  <c r="HL31" i="6" a="1"/>
  <c r="HL31" i="6" s="1"/>
  <c r="HM31" i="6" s="1"/>
  <c r="DL90" i="6" a="1"/>
  <c r="DL90" i="6" s="1"/>
  <c r="DM90" i="6" s="1"/>
  <c r="BL90" i="6" a="1"/>
  <c r="BL90" i="6" s="1"/>
  <c r="BM90" i="6" s="1"/>
  <c r="MF21" i="6" a="1"/>
  <c r="MF21" i="6" s="1"/>
  <c r="MN74" i="6" a="1"/>
  <c r="MN74" i="6" s="1"/>
  <c r="MO74" i="6" s="1"/>
  <c r="MZ79" i="6" a="1"/>
  <c r="MZ79" i="6" s="1"/>
  <c r="NA79" i="6" s="1"/>
  <c r="KB22" i="6" a="1"/>
  <c r="KB22" i="6" s="1"/>
  <c r="NH89" i="6" a="1"/>
  <c r="NH89" i="6" s="1"/>
  <c r="NI89" i="6" s="1"/>
  <c r="ND45" i="6" a="1"/>
  <c r="ND45" i="6" s="1"/>
  <c r="NE45" i="6" s="1"/>
  <c r="KJ20" i="6" a="1"/>
  <c r="KJ20" i="6" s="1"/>
  <c r="ER45" i="6" a="1"/>
  <c r="ER45" i="6" s="1"/>
  <c r="ES45" i="6" s="1"/>
  <c r="FT85" i="6" a="1"/>
  <c r="FT85" i="6" s="1"/>
  <c r="FU85" i="6" s="1"/>
  <c r="HL28" i="6" a="1"/>
  <c r="HL28" i="6" s="1"/>
  <c r="GJ28" i="6" a="1"/>
  <c r="GJ28" i="6" s="1"/>
  <c r="KR20" i="6" a="1"/>
  <c r="KR20" i="6" s="1"/>
  <c r="KV42" i="6" a="1"/>
  <c r="KV42" i="6" s="1"/>
  <c r="MV84" i="6" a="1"/>
  <c r="MV84" i="6" s="1"/>
  <c r="MW84" i="6" s="1"/>
  <c r="MR25" i="6" a="1"/>
  <c r="MR25" i="6" s="1"/>
  <c r="ND58" i="6" a="1"/>
  <c r="ND58" i="6" s="1"/>
  <c r="NE58" i="6" s="1"/>
  <c r="MN38" i="6" a="1"/>
  <c r="MN38" i="6" s="1"/>
  <c r="MJ79" i="6" a="1"/>
  <c r="MJ79" i="6" s="1"/>
  <c r="MK79" i="6" s="1"/>
  <c r="NL23" i="6" a="1"/>
  <c r="NL23" i="6" s="1"/>
  <c r="NT35" i="6" a="1"/>
  <c r="NT35" i="6" s="1"/>
  <c r="KN8" i="6" a="1"/>
  <c r="KN8" i="6" s="1"/>
  <c r="KO8" i="6" s="1"/>
  <c r="MZ64" i="6" a="1"/>
  <c r="MZ64" i="6" s="1"/>
  <c r="NA64" i="6" s="1"/>
  <c r="NH20" i="6" a="1"/>
  <c r="NH20" i="6" s="1"/>
  <c r="FT31" i="6" a="1"/>
  <c r="FT31" i="6" s="1"/>
  <c r="FU31" i="6" s="1"/>
  <c r="CZ10" i="6" a="1"/>
  <c r="CZ10" i="6" s="1"/>
  <c r="DA10" i="6" s="1"/>
  <c r="CN86" i="6" a="1"/>
  <c r="CN86" i="6" s="1"/>
  <c r="CO86" i="6" s="1"/>
  <c r="DT87" i="6" a="1"/>
  <c r="DT87" i="6" s="1"/>
  <c r="DU87" i="6" s="1"/>
  <c r="BT92" i="6" a="1"/>
  <c r="BT92" i="6" s="1"/>
  <c r="MV30" i="6" a="1"/>
  <c r="MV30" i="6" s="1"/>
  <c r="MN27" i="6" a="1"/>
  <c r="MN27" i="6" s="1"/>
  <c r="MO27" i="6" s="1"/>
  <c r="KB90" i="6" a="1"/>
  <c r="KB90" i="6" s="1"/>
  <c r="KC90" i="6" s="1"/>
  <c r="JX15" i="6" a="1"/>
  <c r="JX15" i="6" s="1"/>
  <c r="MF69" i="6" a="1"/>
  <c r="MF69" i="6" s="1"/>
  <c r="MG69" i="6" s="1"/>
  <c r="NH84" i="6" a="1"/>
  <c r="NH84" i="6" s="1"/>
  <c r="NI84" i="6" s="1"/>
  <c r="NT20" i="6" a="1"/>
  <c r="NT20" i="6" s="1"/>
  <c r="MZ68" i="6" a="1"/>
  <c r="MZ68" i="6" s="1"/>
  <c r="NA68" i="6" s="1"/>
  <c r="BP43" i="6" a="1"/>
  <c r="BP43" i="6" s="1"/>
  <c r="IR29" i="6" a="1"/>
  <c r="IR29" i="6" s="1"/>
  <c r="EB27" i="6" a="1"/>
  <c r="EB27" i="6" s="1"/>
  <c r="EC27" i="6" s="1"/>
  <c r="EV90" i="6" a="1"/>
  <c r="EV90" i="6" s="1"/>
  <c r="EW90" i="6" s="1"/>
  <c r="JL20" i="6" a="1"/>
  <c r="JL20" i="6" s="1"/>
  <c r="IR28" i="6" a="1"/>
  <c r="IR28" i="6" s="1"/>
  <c r="MZ92" i="6" a="1"/>
  <c r="MZ92" i="6" s="1"/>
  <c r="NA92" i="6" s="1"/>
  <c r="CB31" i="6" a="1"/>
  <c r="CB31" i="6" s="1"/>
  <c r="CC31" i="6" s="1"/>
  <c r="EN92" i="6" a="1"/>
  <c r="EN92" i="6" s="1"/>
  <c r="EO92" i="6" s="1"/>
  <c r="DP29" i="6" a="1"/>
  <c r="DP29" i="6" s="1"/>
  <c r="DH87" i="6" a="1"/>
  <c r="DH87" i="6" s="1"/>
  <c r="DI87" i="6" s="1"/>
  <c r="AV29" i="6" a="1"/>
  <c r="AV29" i="6" s="1"/>
  <c r="HT43" i="6" a="1"/>
  <c r="HT43" i="6" s="1"/>
  <c r="BH31" i="6" a="1"/>
  <c r="BH31" i="6" s="1"/>
  <c r="BI31" i="6" s="1"/>
  <c r="HH92" i="6" a="1"/>
  <c r="HH92" i="6" s="1"/>
  <c r="HI92" i="6" s="1"/>
  <c r="HD31" i="6" a="1"/>
  <c r="HD31" i="6" s="1"/>
  <c r="HE31" i="6" s="1"/>
  <c r="BP9" i="6" a="1"/>
  <c r="BP9" i="6" s="1"/>
  <c r="BQ9" i="6" s="1"/>
  <c r="LH8" i="6" a="1"/>
  <c r="LH8" i="6" s="1"/>
  <c r="LI8" i="6" s="1"/>
  <c r="KF15" i="6" a="1"/>
  <c r="KF15" i="6" s="1"/>
  <c r="GV85" i="6" a="1"/>
  <c r="GV85" i="6" s="1"/>
  <c r="GW85" i="6" s="1"/>
  <c r="AR90" i="6" a="1"/>
  <c r="AR90" i="6" s="1"/>
  <c r="AS90" i="6" s="1"/>
  <c r="NT46" i="6" a="1"/>
  <c r="NT46" i="6" s="1"/>
  <c r="MJ51" i="6" a="1"/>
  <c r="MJ51" i="6" s="1"/>
  <c r="H10" i="6" a="1"/>
  <c r="H10" i="6" s="1"/>
  <c r="KJ11" i="6" a="1"/>
  <c r="KJ11" i="6" s="1"/>
  <c r="EF67" i="6" a="1"/>
  <c r="EF67" i="6" s="1"/>
  <c r="EG67" i="6" s="1"/>
  <c r="DX69" i="6" a="1"/>
  <c r="DX69" i="6" s="1"/>
  <c r="DY69" i="6" s="1"/>
  <c r="HP71" i="6" a="1"/>
  <c r="HP71" i="6" s="1"/>
  <c r="HQ71" i="6" s="1"/>
  <c r="AB78" i="6" a="1"/>
  <c r="AB78" i="6" s="1"/>
  <c r="AC78" i="6" s="1"/>
  <c r="FL74" i="6" a="1"/>
  <c r="FL74" i="6" s="1"/>
  <c r="FM74" i="6" s="1"/>
  <c r="IB75" i="6" a="1"/>
  <c r="IB75" i="6" s="1"/>
  <c r="IC75" i="6" s="1"/>
  <c r="P58" i="6" a="1"/>
  <c r="P58" i="6" s="1"/>
  <c r="BT57" i="6" a="1"/>
  <c r="BT57" i="6" s="1"/>
  <c r="EZ72" i="6" a="1"/>
  <c r="EZ72" i="6" s="1"/>
  <c r="FA72" i="6" s="1"/>
  <c r="EB83" i="6" a="1"/>
  <c r="EB83" i="6" s="1"/>
  <c r="EC83" i="6" s="1"/>
  <c r="DT62" i="6" a="1"/>
  <c r="DT62" i="6" s="1"/>
  <c r="DU62" i="6" s="1"/>
  <c r="AR77" i="6" a="1"/>
  <c r="AR77" i="6" s="1"/>
  <c r="AS77" i="6" s="1"/>
  <c r="GB72" i="6" a="1"/>
  <c r="GB72" i="6" s="1"/>
  <c r="GC72" i="6" s="1"/>
  <c r="HD78" i="6" a="1"/>
  <c r="HD78" i="6" s="1"/>
  <c r="HE78" i="6" s="1"/>
  <c r="CN79" i="6" a="1"/>
  <c r="CN79" i="6" s="1"/>
  <c r="CO79" i="6" s="1"/>
  <c r="CF76" i="6" a="1"/>
  <c r="CF76" i="6" s="1"/>
  <c r="CG76" i="6" s="1"/>
  <c r="GN58" i="6" a="1"/>
  <c r="GN58" i="6" s="1"/>
  <c r="GO58" i="6" s="1"/>
  <c r="GV57" i="6" a="1"/>
  <c r="GV57" i="6" s="1"/>
  <c r="GW57" i="6" s="1"/>
  <c r="BT75" i="6" a="1"/>
  <c r="BT75" i="6" s="1"/>
  <c r="AR67" i="6" a="1"/>
  <c r="AR67" i="6" s="1"/>
  <c r="AS67" i="6" s="1"/>
  <c r="CN69" i="6" a="1"/>
  <c r="CN69" i="6" s="1"/>
  <c r="CO69" i="6" s="1"/>
  <c r="IR71" i="6" a="1"/>
  <c r="IR71" i="6" s="1"/>
  <c r="IS71" i="6" s="1"/>
  <c r="IJ83" i="6" a="1"/>
  <c r="IJ83" i="6" s="1"/>
  <c r="IK83" i="6" s="1"/>
  <c r="AJ74" i="6" a="1"/>
  <c r="AJ74" i="6" s="1"/>
  <c r="AK74" i="6" s="1"/>
  <c r="DP75" i="6" a="1"/>
  <c r="DP75" i="6" s="1"/>
  <c r="DQ75" i="6" s="1"/>
  <c r="EZ59" i="6" a="1"/>
  <c r="EZ59" i="6" s="1"/>
  <c r="FA59" i="6" s="1"/>
  <c r="GZ73" i="6" a="1"/>
  <c r="GZ73" i="6" s="1"/>
  <c r="HA73" i="6" s="1"/>
  <c r="L62" i="6" a="1"/>
  <c r="L62" i="6" s="1"/>
  <c r="AJ78" i="6" a="1"/>
  <c r="AJ78" i="6" s="1"/>
  <c r="AK78" i="6" s="1"/>
  <c r="EF62" i="6" a="1"/>
  <c r="EF62" i="6" s="1"/>
  <c r="EG62" i="6" s="1"/>
  <c r="GF77" i="6" a="1"/>
  <c r="GF77" i="6" s="1"/>
  <c r="GG77" i="6" s="1"/>
  <c r="HT72" i="6" a="1"/>
  <c r="HT72" i="6" s="1"/>
  <c r="HU72" i="6" s="1"/>
  <c r="EN82" i="6" a="1"/>
  <c r="EN82" i="6" s="1"/>
  <c r="EO82" i="6" s="1"/>
  <c r="LL48" i="6" a="1"/>
  <c r="LL48" i="6" s="1"/>
  <c r="CR31" i="6" a="1"/>
  <c r="CR31" i="6" s="1"/>
  <c r="CS31" i="6" s="1"/>
  <c r="NH81" i="6" a="1"/>
  <c r="NH81" i="6" s="1"/>
  <c r="NI81" i="6" s="1"/>
  <c r="MZ28" i="6" a="1"/>
  <c r="MZ28" i="6" s="1"/>
  <c r="MR45" i="6" a="1"/>
  <c r="MR45" i="6" s="1"/>
  <c r="MS45" i="6" s="1"/>
  <c r="FL45" i="6" a="1"/>
  <c r="FL45" i="6" s="1"/>
  <c r="FM45" i="6" s="1"/>
  <c r="IZ29" i="6" a="1"/>
  <c r="IZ29" i="6" s="1"/>
  <c r="BH89" i="6" a="1"/>
  <c r="BH89" i="6" s="1"/>
  <c r="BI89" i="6" s="1"/>
  <c r="EF9" i="6" a="1"/>
  <c r="EF9" i="6" s="1"/>
  <c r="EG9" i="6" s="1"/>
  <c r="NP9" i="6" a="1"/>
  <c r="NP9" i="6" s="1"/>
  <c r="NQ9" i="6" s="1"/>
  <c r="MF25" i="6" a="1"/>
  <c r="MF25" i="6" s="1"/>
  <c r="ND7" i="6" a="1"/>
  <c r="ND7" i="6" s="1"/>
  <c r="NE7" i="6" s="1"/>
  <c r="JP20" i="6" a="1"/>
  <c r="JP20" i="6" s="1"/>
  <c r="MF14" i="6" a="1"/>
  <c r="MF14" i="6" s="1"/>
  <c r="MJ47" i="6" a="1"/>
  <c r="MJ47" i="6" s="1"/>
  <c r="T29" i="6" a="1"/>
  <c r="T29" i="6" s="1"/>
  <c r="GR89" i="6" a="1"/>
  <c r="GR89" i="6" s="1"/>
  <c r="GS89" i="6" s="1"/>
  <c r="GB89" i="6" a="1"/>
  <c r="GB89" i="6" s="1"/>
  <c r="GC89" i="6" s="1"/>
  <c r="LP21" i="6" a="1"/>
  <c r="LP21" i="6" s="1"/>
  <c r="ND93" i="6" a="1"/>
  <c r="ND93" i="6" s="1"/>
  <c r="NE93" i="6" s="1"/>
  <c r="MZ77" i="6" a="1"/>
  <c r="MZ77" i="6" s="1"/>
  <c r="NA77" i="6" s="1"/>
  <c r="MR15" i="6" a="1"/>
  <c r="MR15" i="6" s="1"/>
  <c r="NL41" i="6" a="1"/>
  <c r="NL41" i="6" s="1"/>
  <c r="NM41" i="6" s="1"/>
  <c r="MV85" i="6" a="1"/>
  <c r="MV85" i="6" s="1"/>
  <c r="MW85" i="6" s="1"/>
  <c r="MV8" i="6" a="1"/>
  <c r="MV8" i="6" s="1"/>
  <c r="MW8" i="6" s="1"/>
  <c r="HH43" i="6" a="1"/>
  <c r="HH43" i="6" s="1"/>
  <c r="CR27" i="6" a="1"/>
  <c r="CR27" i="6" s="1"/>
  <c r="CS27" i="6" s="1"/>
  <c r="DX90" i="6" a="1"/>
  <c r="DX90" i="6" s="1"/>
  <c r="DY90" i="6" s="1"/>
  <c r="AJ90" i="6" a="1"/>
  <c r="AJ90" i="6" s="1"/>
  <c r="AK90" i="6" s="1"/>
  <c r="EB85" i="6" a="1"/>
  <c r="EB85" i="6" s="1"/>
  <c r="EC85" i="6" s="1"/>
  <c r="JH25" i="6" a="1"/>
  <c r="JH25" i="6" s="1"/>
  <c r="ND42" i="6" a="1"/>
  <c r="ND42" i="6" s="1"/>
  <c r="NX72" i="6" a="1"/>
  <c r="NX72" i="6" s="1"/>
  <c r="NY72" i="6" s="1"/>
  <c r="MV14" i="6" a="1"/>
  <c r="MV14" i="6" s="1"/>
  <c r="AR43" i="6" a="1"/>
  <c r="AR43" i="6" s="1"/>
  <c r="BH29" i="6" a="1"/>
  <c r="BH29" i="6" s="1"/>
  <c r="FH86" i="6" a="1"/>
  <c r="FH86" i="6" s="1"/>
  <c r="FI86" i="6" s="1"/>
  <c r="FD27" i="6" a="1"/>
  <c r="FD27" i="6" s="1"/>
  <c r="FE27" i="6" s="1"/>
  <c r="HL27" i="6" a="1"/>
  <c r="HL27" i="6" s="1"/>
  <c r="HM27" i="6" s="1"/>
  <c r="KZ45" i="6" a="1"/>
  <c r="KZ45" i="6" s="1"/>
  <c r="LA45" i="6" s="1"/>
  <c r="NH36" i="6" a="1"/>
  <c r="NH36" i="6" s="1"/>
  <c r="LX26" i="6" a="1"/>
  <c r="LX26" i="6" s="1"/>
  <c r="LY26" i="6" s="1"/>
  <c r="NT64" i="6" a="1"/>
  <c r="NT64" i="6" s="1"/>
  <c r="NU64" i="6" s="1"/>
  <c r="KR23" i="6" a="1"/>
  <c r="KR23" i="6" s="1"/>
  <c r="JT22" i="6" a="1"/>
  <c r="JT22" i="6" s="1"/>
  <c r="EZ43" i="6" a="1"/>
  <c r="EZ43" i="6" s="1"/>
  <c r="HH31" i="6" a="1"/>
  <c r="HH31" i="6" s="1"/>
  <c r="HI31" i="6" s="1"/>
  <c r="BH84" i="6" a="1"/>
  <c r="BH84" i="6" s="1"/>
  <c r="BI84" i="6" s="1"/>
  <c r="L84" i="6" a="1"/>
  <c r="L84" i="6" s="1"/>
  <c r="NP15" i="6" a="1"/>
  <c r="NP15" i="6" s="1"/>
  <c r="LX49" i="6" a="1"/>
  <c r="LX49" i="6" s="1"/>
  <c r="MJ46" i="6" a="1"/>
  <c r="MJ46" i="6" s="1"/>
  <c r="MV86" i="6" a="1"/>
  <c r="MV86" i="6" s="1"/>
  <c r="MW86" i="6" s="1"/>
  <c r="MF68" i="6" a="1"/>
  <c r="MF68" i="6" s="1"/>
  <c r="MG68" i="6" s="1"/>
  <c r="LH25" i="6" a="1"/>
  <c r="LH25" i="6" s="1"/>
  <c r="AF31" i="6" a="1"/>
  <c r="AF31" i="6" s="1"/>
  <c r="AG31" i="6" s="1"/>
  <c r="IB27" i="6" a="1"/>
  <c r="IB27" i="6" s="1"/>
  <c r="IC27" i="6" s="1"/>
  <c r="AJ87" i="6" a="1"/>
  <c r="AJ87" i="6" s="1"/>
  <c r="AK87" i="6" s="1"/>
  <c r="T87" i="6" a="1"/>
  <c r="T87" i="6" s="1"/>
  <c r="U87" i="6" s="1"/>
  <c r="MF19" i="6" a="1"/>
  <c r="MF19" i="6" s="1"/>
  <c r="NP88" i="6" a="1"/>
  <c r="NP88" i="6" s="1"/>
  <c r="NQ88" i="6" s="1"/>
  <c r="MJ20" i="6" a="1"/>
  <c r="MJ20" i="6" s="1"/>
  <c r="MJ12" i="6" a="1"/>
  <c r="MJ12" i="6" s="1"/>
  <c r="JX23" i="6" a="1"/>
  <c r="JX23" i="6" s="1"/>
  <c r="JT12" i="6" a="1"/>
  <c r="JT12" i="6" s="1"/>
  <c r="MR39" i="6" a="1"/>
  <c r="MR39" i="6" s="1"/>
  <c r="NP33" i="6" a="1"/>
  <c r="NP33" i="6" s="1"/>
  <c r="MF18" i="6" a="1"/>
  <c r="MF18" i="6" s="1"/>
  <c r="MJ64" i="6" a="1"/>
  <c r="MJ64" i="6" s="1"/>
  <c r="MK64" i="6" s="1"/>
  <c r="JL25" i="6" a="1"/>
  <c r="JL25" i="6" s="1"/>
  <c r="IF31" i="6" a="1"/>
  <c r="IF31" i="6" s="1"/>
  <c r="IG31" i="6" s="1"/>
  <c r="HH86" i="6" a="1"/>
  <c r="HH86" i="6" s="1"/>
  <c r="HI86" i="6" s="1"/>
  <c r="CR87" i="6" a="1"/>
  <c r="CR87" i="6" s="1"/>
  <c r="CS87" i="6" s="1"/>
  <c r="IJ90" i="6" a="1"/>
  <c r="IJ90" i="6" s="1"/>
  <c r="IK90" i="6" s="1"/>
  <c r="DD86" i="6" a="1"/>
  <c r="DD86" i="6" s="1"/>
  <c r="DE86" i="6" s="1"/>
  <c r="MF13" i="6" a="1"/>
  <c r="MF13" i="6" s="1"/>
  <c r="KV49" i="6" a="1"/>
  <c r="KV49" i="6" s="1"/>
  <c r="JP23" i="6" a="1"/>
  <c r="JP23" i="6" s="1"/>
  <c r="LT17" i="6" a="1"/>
  <c r="LT17" i="6" s="1"/>
  <c r="KJ15" i="6" a="1"/>
  <c r="KJ15" i="6" s="1"/>
  <c r="MJ50" i="6" a="1"/>
  <c r="MJ50" i="6" s="1"/>
  <c r="ND31" i="6" a="1"/>
  <c r="ND31" i="6" s="1"/>
  <c r="NE31" i="6" s="1"/>
  <c r="AN43" i="6" a="1"/>
  <c r="AN43" i="6" s="1"/>
  <c r="HX29" i="6" a="1"/>
  <c r="HX29" i="6" s="1"/>
  <c r="FP28" i="6" a="1"/>
  <c r="FP28" i="6" s="1"/>
  <c r="MN21" i="6" a="1"/>
  <c r="MN21" i="6" s="1"/>
  <c r="JP13" i="6" a="1"/>
  <c r="JP13" i="6" s="1"/>
  <c r="MJ62" i="6" a="1"/>
  <c r="MJ62" i="6" s="1"/>
  <c r="MK62" i="6" s="1"/>
  <c r="FT86" i="6" a="1"/>
  <c r="FT86" i="6" s="1"/>
  <c r="FU86" i="6" s="1"/>
  <c r="EV86" i="6" a="1"/>
  <c r="EV86" i="6" s="1"/>
  <c r="EW86" i="6" s="1"/>
  <c r="AZ10" i="6" a="1"/>
  <c r="AZ10" i="6" s="1"/>
  <c r="BA10" i="6" s="1"/>
  <c r="FD29" i="6" a="1"/>
  <c r="FD29" i="6" s="1"/>
  <c r="MJ36" i="6" a="1"/>
  <c r="MJ36" i="6" s="1"/>
  <c r="IF29" i="6" a="1"/>
  <c r="IF29" i="6" s="1"/>
  <c r="IF87" i="6" a="1"/>
  <c r="IF87" i="6" s="1"/>
  <c r="IG87" i="6" s="1"/>
  <c r="FD86" i="6" a="1"/>
  <c r="FD86" i="6" s="1"/>
  <c r="FE86" i="6" s="1"/>
  <c r="T86" i="6" a="1"/>
  <c r="T86" i="6" s="1"/>
  <c r="U86" i="6" s="1"/>
  <c r="GR29" i="6" a="1"/>
  <c r="GR29" i="6" s="1"/>
  <c r="KJ25" i="6" a="1"/>
  <c r="KJ25" i="6" s="1"/>
  <c r="FL10" i="6" a="1"/>
  <c r="FL10" i="6" s="1"/>
  <c r="FM10" i="6" s="1"/>
  <c r="NH12" i="6" a="1"/>
  <c r="NH12" i="6" s="1"/>
  <c r="KJ19" i="6" a="1"/>
  <c r="KJ19" i="6" s="1"/>
  <c r="BX86" i="6" a="1"/>
  <c r="BX86" i="6" s="1"/>
  <c r="BY86" i="6" s="1"/>
  <c r="DD28" i="6" a="1"/>
  <c r="DD28" i="6" s="1"/>
  <c r="IF43" i="6" a="1"/>
  <c r="IF43" i="6" s="1"/>
  <c r="NT39" i="6" a="1"/>
  <c r="NT39" i="6" s="1"/>
  <c r="KB11" i="6" a="1"/>
  <c r="KB11" i="6" s="1"/>
  <c r="H27" i="6" a="1"/>
  <c r="H27" i="6" s="1"/>
  <c r="JX11" i="6" a="1"/>
  <c r="JX11" i="6" s="1"/>
  <c r="ER67" i="6" a="1"/>
  <c r="ER67" i="6" s="1"/>
  <c r="ES67" i="6" s="1"/>
  <c r="HL69" i="6" a="1"/>
  <c r="HL69" i="6" s="1"/>
  <c r="HM69" i="6" s="1"/>
  <c r="BX72" i="6" a="1"/>
  <c r="BX72" i="6" s="1"/>
  <c r="BY72" i="6" s="1"/>
  <c r="CN78" i="6" a="1"/>
  <c r="CN78" i="6" s="1"/>
  <c r="CO78" i="6" s="1"/>
  <c r="HX74" i="6" a="1"/>
  <c r="HX74" i="6" s="1"/>
  <c r="HY74" i="6" s="1"/>
  <c r="AJ76" i="6" a="1"/>
  <c r="AJ76" i="6" s="1"/>
  <c r="AK76" i="6" s="1"/>
  <c r="BX58" i="6" a="1"/>
  <c r="BX58" i="6" s="1"/>
  <c r="BY58" i="6" s="1"/>
  <c r="EN57" i="6" a="1"/>
  <c r="EN57" i="6" s="1"/>
  <c r="EO57" i="6" s="1"/>
  <c r="DD78" i="6" a="1"/>
  <c r="DD78" i="6" s="1"/>
  <c r="DE78" i="6" s="1"/>
  <c r="FT82" i="6" a="1"/>
  <c r="FT82" i="6" s="1"/>
  <c r="FU82" i="6" s="1"/>
  <c r="CF62" i="6" a="1"/>
  <c r="CF62" i="6" s="1"/>
  <c r="CG62" i="6" s="1"/>
  <c r="FD77" i="6" a="1"/>
  <c r="FD77" i="6" s="1"/>
  <c r="FE77" i="6" s="1"/>
  <c r="IN72" i="6" a="1"/>
  <c r="IN72" i="6" s="1"/>
  <c r="IO72" i="6" s="1"/>
  <c r="CV82" i="6" a="1"/>
  <c r="CV82" i="6" s="1"/>
  <c r="CW82" i="6" s="1"/>
  <c r="FL79" i="6" a="1"/>
  <c r="FL79" i="6" s="1"/>
  <c r="FM79" i="6" s="1"/>
  <c r="EV76" i="6" a="1"/>
  <c r="EV76" i="6" s="1"/>
  <c r="EW76" i="6" s="1"/>
  <c r="HT58" i="6" a="1"/>
  <c r="HT58" i="6" s="1"/>
  <c r="HU58" i="6" s="1"/>
  <c r="HL57" i="6" a="1"/>
  <c r="HL57" i="6" s="1"/>
  <c r="HM57" i="6" s="1"/>
  <c r="L59" i="6" a="1"/>
  <c r="L59" i="6" s="1"/>
  <c r="BX67" i="6" a="1"/>
  <c r="BX67" i="6" s="1"/>
  <c r="BY67" i="6" s="1"/>
  <c r="FT69" i="6" a="1"/>
  <c r="FT69" i="6" s="1"/>
  <c r="FU69" i="6" s="1"/>
  <c r="GN71" i="6" a="1"/>
  <c r="GN71" i="6" s="1"/>
  <c r="GO71" i="6" s="1"/>
  <c r="T78" i="6" a="1"/>
  <c r="T78" i="6" s="1"/>
  <c r="U78" i="6" s="1"/>
  <c r="BX74" i="6" a="1"/>
  <c r="BX74" i="6" s="1"/>
  <c r="BY74" i="6" s="1"/>
  <c r="DT75" i="6" a="1"/>
  <c r="DT75" i="6" s="1"/>
  <c r="DU75" i="6" s="1"/>
  <c r="GV59" i="6" a="1"/>
  <c r="GV59" i="6" s="1"/>
  <c r="GW59" i="6" s="1"/>
  <c r="T57" i="6" a="1"/>
  <c r="T57" i="6" s="1"/>
  <c r="U57" i="6" s="1"/>
  <c r="L77" i="6" a="1"/>
  <c r="L77" i="6" s="1"/>
  <c r="H74" i="6" a="1"/>
  <c r="H74" i="6" s="1"/>
  <c r="GR62" i="6" a="1"/>
  <c r="GR62" i="6" s="1"/>
  <c r="GS62" i="6" s="1"/>
  <c r="KB73" i="6" a="1"/>
  <c r="KB73" i="6" s="1"/>
  <c r="KC73" i="6" s="1"/>
  <c r="AF28" i="6" a="1"/>
  <c r="AF28" i="6" s="1"/>
  <c r="LL62" i="6" a="1"/>
  <c r="LL62" i="6" s="1"/>
  <c r="LM62" i="6" s="1"/>
  <c r="JX13" i="6" a="1"/>
  <c r="JX13" i="6" s="1"/>
  <c r="NL27" i="6" a="1"/>
  <c r="NL27" i="6" s="1"/>
  <c r="NM27" i="6" s="1"/>
  <c r="MJ25" i="6" a="1"/>
  <c r="MJ25" i="6" s="1"/>
  <c r="FP45" i="6" a="1"/>
  <c r="FP45" i="6" s="1"/>
  <c r="FQ45" i="6" s="1"/>
  <c r="AN29" i="6" a="1"/>
  <c r="AN29" i="6" s="1"/>
  <c r="BT88" i="6" a="1"/>
  <c r="BT88" i="6" s="1"/>
  <c r="KJ21" i="6" a="1"/>
  <c r="KJ21" i="6" s="1"/>
  <c r="MV88" i="6" a="1"/>
  <c r="MV88" i="6" s="1"/>
  <c r="MW88" i="6" s="1"/>
  <c r="NX61" i="6" a="1"/>
  <c r="NX61" i="6" s="1"/>
  <c r="NY61" i="6" s="1"/>
  <c r="NH76" i="6" a="1"/>
  <c r="NH76" i="6" s="1"/>
  <c r="NI76" i="6" s="1"/>
  <c r="KN15" i="6" a="1"/>
  <c r="KN15" i="6" s="1"/>
  <c r="GZ43" i="6" a="1"/>
  <c r="GZ43" i="6" s="1"/>
  <c r="HT29" i="6" a="1"/>
  <c r="HT29" i="6" s="1"/>
  <c r="DH9" i="6" a="1"/>
  <c r="DH9" i="6" s="1"/>
  <c r="DI9" i="6" s="1"/>
  <c r="GJ88" i="6" a="1"/>
  <c r="GJ88" i="6" s="1"/>
  <c r="GK88" i="6" s="1"/>
  <c r="LL21" i="6" a="1"/>
  <c r="LL21" i="6" s="1"/>
  <c r="MR78" i="6" a="1"/>
  <c r="MR78" i="6" s="1"/>
  <c r="MS78" i="6" s="1"/>
  <c r="KZ22" i="6" a="1"/>
  <c r="KZ22" i="6" s="1"/>
  <c r="KV22" i="6" a="1"/>
  <c r="KV22" i="6" s="1"/>
  <c r="MN64" i="6" a="1"/>
  <c r="MN64" i="6" s="1"/>
  <c r="MO64" i="6" s="1"/>
  <c r="KN22" i="6" a="1"/>
  <c r="KN22" i="6" s="1"/>
  <c r="MZ12" i="6" a="1"/>
  <c r="MZ12" i="6" s="1"/>
  <c r="GJ31" i="6" a="1"/>
  <c r="GJ31" i="6" s="1"/>
  <c r="GK31" i="6" s="1"/>
  <c r="HP28" i="6" a="1"/>
  <c r="HP28" i="6" s="1"/>
  <c r="CF9" i="6" a="1"/>
  <c r="CF9" i="6" s="1"/>
  <c r="CG9" i="6" s="1"/>
  <c r="BH85" i="6" a="1"/>
  <c r="BH85" i="6" s="1"/>
  <c r="BI85" i="6" s="1"/>
  <c r="LX31" i="6" a="1"/>
  <c r="LX31" i="6" s="1"/>
  <c r="LY31" i="6" s="1"/>
  <c r="MF23" i="6" a="1"/>
  <c r="MF23" i="6" s="1"/>
  <c r="KF23" i="6" a="1"/>
  <c r="KF23" i="6" s="1"/>
  <c r="LH12" i="6" a="1"/>
  <c r="LH12" i="6" s="1"/>
  <c r="NL29" i="6" a="1"/>
  <c r="NL29" i="6" s="1"/>
  <c r="GN45" i="6" a="1"/>
  <c r="GN45" i="6" s="1"/>
  <c r="GO45" i="6" s="1"/>
  <c r="EJ29" i="6" a="1"/>
  <c r="EJ29" i="6" s="1"/>
  <c r="AV88" i="6" a="1"/>
  <c r="AV88" i="6" s="1"/>
  <c r="AW88" i="6" s="1"/>
  <c r="FX28" i="6" a="1"/>
  <c r="FX28" i="6" s="1"/>
  <c r="AJ86" i="6" a="1"/>
  <c r="AJ86" i="6" s="1"/>
  <c r="AK86" i="6" s="1"/>
  <c r="MZ84" i="6" a="1"/>
  <c r="MZ84" i="6" s="1"/>
  <c r="NA84" i="6" s="1"/>
  <c r="JP15" i="6" a="1"/>
  <c r="JP15" i="6" s="1"/>
  <c r="NH8" i="6" a="1"/>
  <c r="NH8" i="6" s="1"/>
  <c r="NI8" i="6" s="1"/>
  <c r="MR69" i="6" a="1"/>
  <c r="MR69" i="6" s="1"/>
  <c r="MS69" i="6" s="1"/>
  <c r="LL26" i="6" a="1"/>
  <c r="LL26" i="6" s="1"/>
  <c r="LM26" i="6" s="1"/>
  <c r="CZ43" i="6" a="1"/>
  <c r="CZ43" i="6" s="1"/>
  <c r="IZ31" i="6" a="1"/>
  <c r="IZ31" i="6" s="1"/>
  <c r="JA31" i="6" s="1"/>
  <c r="CJ85" i="6" a="1"/>
  <c r="CJ85" i="6" s="1"/>
  <c r="CK85" i="6" s="1"/>
  <c r="T85" i="6" a="1"/>
  <c r="T85" i="6" s="1"/>
  <c r="U85" i="6" s="1"/>
  <c r="EB45" i="6" a="1"/>
  <c r="EB45" i="6" s="1"/>
  <c r="EC45" i="6" s="1"/>
  <c r="LX9" i="6" a="1"/>
  <c r="LX9" i="6" s="1"/>
  <c r="LY9" i="6" s="1"/>
  <c r="KF12" i="6" a="1"/>
  <c r="KF12" i="6" s="1"/>
  <c r="KV8" i="6" a="1"/>
  <c r="KV8" i="6" s="1"/>
  <c r="KW8" i="6" s="1"/>
  <c r="NT84" i="6" a="1"/>
  <c r="NT84" i="6" s="1"/>
  <c r="NU84" i="6" s="1"/>
  <c r="LD13" i="6" a="1"/>
  <c r="LD13" i="6" s="1"/>
  <c r="NX28" i="6" a="1"/>
  <c r="NX28" i="6" s="1"/>
  <c r="HP31" i="6" a="1"/>
  <c r="HP31" i="6" s="1"/>
  <c r="HQ31" i="6" s="1"/>
  <c r="ER86" i="6" a="1"/>
  <c r="ER86" i="6" s="1"/>
  <c r="ES86" i="6" s="1"/>
  <c r="FX90" i="6" a="1"/>
  <c r="FX90" i="6" s="1"/>
  <c r="FY90" i="6" s="1"/>
  <c r="ER90" i="6" a="1"/>
  <c r="ER90" i="6" s="1"/>
  <c r="ES90" i="6" s="1"/>
  <c r="DD43" i="6" a="1"/>
  <c r="DD43" i="6" s="1"/>
  <c r="JT18" i="6" a="1"/>
  <c r="JT18" i="6" s="1"/>
  <c r="MV68" i="6" a="1"/>
  <c r="MV68" i="6" s="1"/>
  <c r="MW68" i="6" s="1"/>
  <c r="JX26" i="6" a="1"/>
  <c r="JX26" i="6" s="1"/>
  <c r="JY26" i="6" s="1"/>
  <c r="MN8" i="6" a="1"/>
  <c r="MN8" i="6" s="1"/>
  <c r="MO8" i="6" s="1"/>
  <c r="LP50" i="6" a="1"/>
  <c r="LP50" i="6" s="1"/>
  <c r="NP92" i="6" a="1"/>
  <c r="NP92" i="6" s="1"/>
  <c r="NQ92" i="6" s="1"/>
  <c r="KB12" i="6" a="1"/>
  <c r="KB12" i="6" s="1"/>
  <c r="KR7" i="6" a="1"/>
  <c r="KR7" i="6" s="1"/>
  <c r="KS7" i="6" s="1"/>
  <c r="L43" i="6" a="1"/>
  <c r="L43" i="6" s="1"/>
  <c r="BX29" i="6" a="1"/>
  <c r="BX29" i="6" s="1"/>
  <c r="EF88" i="6" a="1"/>
  <c r="EF88" i="6" s="1"/>
  <c r="EG88" i="6" s="1"/>
  <c r="HH9" i="6" a="1"/>
  <c r="HH9" i="6" s="1"/>
  <c r="HI9" i="6" s="1"/>
  <c r="CZ92" i="6" a="1"/>
  <c r="CZ92" i="6" s="1"/>
  <c r="DA92" i="6" s="1"/>
  <c r="IB87" i="6" a="1"/>
  <c r="IB87" i="6" s="1"/>
  <c r="IC87" i="6" s="1"/>
  <c r="MZ71" i="6" a="1"/>
  <c r="MZ71" i="6" s="1"/>
  <c r="NA71" i="6" s="1"/>
  <c r="NH29" i="6" a="1"/>
  <c r="NH29" i="6" s="1"/>
  <c r="LX36" i="6" a="1"/>
  <c r="LX36" i="6" s="1"/>
  <c r="NP72" i="6" a="1"/>
  <c r="NP72" i="6" s="1"/>
  <c r="NQ72" i="6" s="1"/>
  <c r="MR14" i="6" a="1"/>
  <c r="MR14" i="6" s="1"/>
  <c r="MB18" i="6" a="1"/>
  <c r="MB18" i="6" s="1"/>
  <c r="NP82" i="6" a="1"/>
  <c r="NP82" i="6" s="1"/>
  <c r="NQ82" i="6" s="1"/>
  <c r="KB14" i="6" a="1"/>
  <c r="KB14" i="6" s="1"/>
  <c r="FX45" i="6" a="1"/>
  <c r="FX45" i="6" s="1"/>
  <c r="FY45" i="6" s="1"/>
  <c r="GV29" i="6" a="1"/>
  <c r="GV29" i="6" s="1"/>
  <c r="HX89" i="6" a="1"/>
  <c r="HX89" i="6" s="1"/>
  <c r="HY89" i="6" s="1"/>
  <c r="KB52" i="6" a="1"/>
  <c r="KB52" i="6" s="1"/>
  <c r="KZ23" i="6" a="1"/>
  <c r="KZ23" i="6" s="1"/>
  <c r="NH72" i="6" a="1"/>
  <c r="NH72" i="6" s="1"/>
  <c r="NI72" i="6" s="1"/>
  <c r="AN9" i="6" a="1"/>
  <c r="AN9" i="6" s="1"/>
  <c r="AO9" i="6" s="1"/>
  <c r="LL61" i="6" a="1"/>
  <c r="LL61" i="6" s="1"/>
  <c r="LM61" i="6" s="1"/>
  <c r="CB89" i="6" a="1"/>
  <c r="CB89" i="6" s="1"/>
  <c r="CC89" i="6" s="1"/>
  <c r="EZ28" i="6" a="1"/>
  <c r="EZ28" i="6" s="1"/>
  <c r="GR10" i="6" a="1"/>
  <c r="GR10" i="6" s="1"/>
  <c r="GS10" i="6" s="1"/>
  <c r="HL90" i="6" a="1"/>
  <c r="HL90" i="6" s="1"/>
  <c r="HM90" i="6" s="1"/>
  <c r="HX10" i="6" a="1"/>
  <c r="HX10" i="6" s="1"/>
  <c r="HY10" i="6" s="1"/>
  <c r="MF71" i="6" a="1"/>
  <c r="MF71" i="6" s="1"/>
  <c r="MG71" i="6" s="1"/>
  <c r="AB9" i="6" a="1"/>
  <c r="AB9" i="6" s="1"/>
  <c r="AC9" i="6" s="1"/>
  <c r="MF41" i="6" a="1"/>
  <c r="MF41" i="6" s="1"/>
  <c r="MG41" i="6" s="1"/>
  <c r="AB89" i="6" a="1"/>
  <c r="AB89" i="6" s="1"/>
  <c r="AC89" i="6" s="1"/>
  <c r="LH22" i="6" a="1"/>
  <c r="LH22" i="6" s="1"/>
  <c r="HD92" i="6" a="1"/>
  <c r="HD92" i="6" s="1"/>
  <c r="HE92" i="6" s="1"/>
  <c r="MN66" i="6" a="1"/>
  <c r="MN66" i="6" s="1"/>
  <c r="MO66" i="6" s="1"/>
  <c r="MV22" i="6" a="1"/>
  <c r="MV22" i="6" s="1"/>
  <c r="HH90" i="6" a="1"/>
  <c r="HH90" i="6" s="1"/>
  <c r="HI90" i="6" s="1"/>
  <c r="LT14" i="6" a="1"/>
  <c r="LT14" i="6" s="1"/>
  <c r="CR43" i="6" a="1"/>
  <c r="CR43" i="6" s="1"/>
  <c r="AB45" i="6" a="1"/>
  <c r="AB45" i="6" s="1"/>
  <c r="AC45" i="6" s="1"/>
  <c r="H93" i="6" a="1"/>
  <c r="H93" i="6" s="1"/>
  <c r="I93" i="6" s="1"/>
  <c r="KN11" i="6" a="1"/>
  <c r="KN11" i="6" s="1"/>
  <c r="LD11" i="6" a="1"/>
  <c r="LD11" i="6" s="1"/>
  <c r="IF67" i="6" a="1"/>
  <c r="IF67" i="6" s="1"/>
  <c r="IG67" i="6" s="1"/>
  <c r="X77" i="6" a="1"/>
  <c r="X77" i="6" s="1"/>
  <c r="Y77" i="6" s="1"/>
  <c r="CR72" i="6" a="1"/>
  <c r="CR72" i="6" s="1"/>
  <c r="CS72" i="6" s="1"/>
  <c r="EF78" i="6" a="1"/>
  <c r="EF78" i="6" s="1"/>
  <c r="EG78" i="6" s="1"/>
  <c r="IV74" i="6" a="1"/>
  <c r="IV74" i="6" s="1"/>
  <c r="IW74" i="6" s="1"/>
  <c r="CB76" i="6" a="1"/>
  <c r="CB76" i="6" s="1"/>
  <c r="CC76" i="6" s="1"/>
  <c r="CZ58" i="6" a="1"/>
  <c r="CZ58" i="6" s="1"/>
  <c r="DA58" i="6" s="1"/>
  <c r="FL57" i="6" a="1"/>
  <c r="FL57" i="6" s="1"/>
  <c r="FM57" i="6" s="1"/>
  <c r="CR82" i="6" a="1"/>
  <c r="CR82" i="6" s="1"/>
  <c r="CS82" i="6" s="1"/>
  <c r="GF74" i="6" a="1"/>
  <c r="GF74" i="6" s="1"/>
  <c r="GG74" i="6" s="1"/>
  <c r="EZ62" i="6" a="1"/>
  <c r="EZ62" i="6" s="1"/>
  <c r="FA62" i="6" s="1"/>
  <c r="GB77" i="6" a="1"/>
  <c r="GB77" i="6" s="1"/>
  <c r="GC77" i="6" s="1"/>
  <c r="AR83" i="6" a="1"/>
  <c r="AR83" i="6" s="1"/>
  <c r="AS83" i="6" s="1"/>
  <c r="CN82" i="6" a="1"/>
  <c r="CN82" i="6" s="1"/>
  <c r="CO82" i="6" s="1"/>
  <c r="GZ79" i="6" a="1"/>
  <c r="GZ79" i="6" s="1"/>
  <c r="HA79" i="6" s="1"/>
  <c r="FX76" i="6" a="1"/>
  <c r="FX76" i="6" s="1"/>
  <c r="FY76" i="6" s="1"/>
  <c r="IR58" i="6" a="1"/>
  <c r="IR58" i="6" s="1"/>
  <c r="IS58" i="6" s="1"/>
  <c r="IF80" i="6" a="1"/>
  <c r="IF80" i="6" s="1"/>
  <c r="IG80" i="6" s="1"/>
  <c r="EJ73" i="6" a="1"/>
  <c r="EJ73" i="6" s="1"/>
  <c r="EK73" i="6" s="1"/>
  <c r="GF67" i="6" a="1"/>
  <c r="GF67" i="6" s="1"/>
  <c r="GG67" i="6" s="1"/>
  <c r="GR69" i="6" a="1"/>
  <c r="GR69" i="6" s="1"/>
  <c r="GS69" i="6" s="1"/>
  <c r="AB72" i="6" a="1"/>
  <c r="AB72" i="6" s="1"/>
  <c r="AC72" i="6" s="1"/>
  <c r="EB78" i="6" a="1"/>
  <c r="EB78" i="6" s="1"/>
  <c r="EC78" i="6" s="1"/>
  <c r="DD74" i="6" a="1"/>
  <c r="DD74" i="6" s="1"/>
  <c r="DE74" i="6" s="1"/>
  <c r="HL75" i="6" a="1"/>
  <c r="HL75" i="6" s="1"/>
  <c r="HM75" i="6" s="1"/>
  <c r="IR59" i="6" a="1"/>
  <c r="IR59" i="6" s="1"/>
  <c r="IS59" i="6" s="1"/>
  <c r="CF57" i="6" a="1"/>
  <c r="CF57" i="6" s="1"/>
  <c r="CG57" i="6" s="1"/>
  <c r="IB71" i="6" a="1"/>
  <c r="IB71" i="6" s="1"/>
  <c r="IC71" i="6" s="1"/>
  <c r="DD75" i="6" a="1"/>
  <c r="DD75" i="6" s="1"/>
  <c r="DE75" i="6" s="1"/>
  <c r="IZ62" i="6" a="1"/>
  <c r="IZ62" i="6" s="1"/>
  <c r="JA62" i="6" s="1"/>
  <c r="NL47" i="6" a="1"/>
  <c r="NL47" i="6" s="1"/>
  <c r="HP88" i="6" a="1"/>
  <c r="HP88" i="6" s="1"/>
  <c r="HQ88" i="6" s="1"/>
  <c r="MF93" i="6" a="1"/>
  <c r="MF93" i="6" s="1"/>
  <c r="MG93" i="6" s="1"/>
  <c r="MN12" i="6" a="1"/>
  <c r="MN12" i="6" s="1"/>
  <c r="KR13" i="6" a="1"/>
  <c r="KR13" i="6" s="1"/>
  <c r="KV15" i="6" a="1"/>
  <c r="KV15" i="6" s="1"/>
  <c r="X45" i="6" a="1"/>
  <c r="X45" i="6" s="1"/>
  <c r="Y45" i="6" s="1"/>
  <c r="AZ29" i="6" a="1"/>
  <c r="AZ29" i="6" s="1"/>
  <c r="IN92" i="6" a="1"/>
  <c r="IN92" i="6" s="1"/>
  <c r="IO92" i="6" s="1"/>
  <c r="JT21" i="6" a="1"/>
  <c r="JT21" i="6" s="1"/>
  <c r="LT19" i="6" a="1"/>
  <c r="LT19" i="6" s="1"/>
  <c r="NH49" i="6" a="1"/>
  <c r="NH49" i="6" s="1"/>
  <c r="MF43" i="6" a="1"/>
  <c r="MF43" i="6" s="1"/>
  <c r="MV17" i="6" a="1"/>
  <c r="MV17" i="6" s="1"/>
  <c r="MB61" i="6" a="1"/>
  <c r="MB61" i="6" s="1"/>
  <c r="MC61" i="6" s="1"/>
  <c r="EZ45" i="6" a="1"/>
  <c r="EZ45" i="6" s="1"/>
  <c r="FA45" i="6" s="1"/>
  <c r="X29" i="6" a="1"/>
  <c r="X29" i="6" s="1"/>
  <c r="IJ85" i="6" a="1"/>
  <c r="IJ85" i="6" s="1"/>
  <c r="IK85" i="6" s="1"/>
  <c r="IV92" i="6" a="1"/>
  <c r="IV92" i="6" s="1"/>
  <c r="IW92" i="6" s="1"/>
  <c r="GF45" i="6" a="1"/>
  <c r="GF45" i="6" s="1"/>
  <c r="GG45" i="6" s="1"/>
  <c r="NP18" i="6" a="1"/>
  <c r="NP18" i="6" s="1"/>
  <c r="KR12" i="6" a="1"/>
  <c r="KR12" i="6" s="1"/>
  <c r="KV25" i="6" a="1"/>
  <c r="KV25" i="6" s="1"/>
  <c r="NT15" i="6" a="1"/>
  <c r="NT15" i="6" s="1"/>
  <c r="H43" i="6" a="1"/>
  <c r="H43" i="6" s="1"/>
  <c r="P87" i="6" a="1"/>
  <c r="P87" i="6" s="1"/>
  <c r="H85" i="6" a="1"/>
  <c r="H85" i="6" s="1"/>
  <c r="GF27" i="6" a="1"/>
  <c r="GF27" i="6" s="1"/>
  <c r="GG27" i="6" s="1"/>
  <c r="MZ13" i="6" a="1"/>
  <c r="MZ13" i="6" s="1"/>
  <c r="MZ83" i="6" a="1"/>
  <c r="MZ83" i="6" s="1"/>
  <c r="NA83" i="6" s="1"/>
  <c r="ND12" i="6" a="1"/>
  <c r="ND12" i="6" s="1"/>
  <c r="MN50" i="6" a="1"/>
  <c r="MN50" i="6" s="1"/>
  <c r="MF56" i="6" a="1"/>
  <c r="MF56" i="6" s="1"/>
  <c r="MG56" i="6" s="1"/>
  <c r="FH45" i="6" a="1"/>
  <c r="FH45" i="6" s="1"/>
  <c r="FI45" i="6" s="1"/>
  <c r="HT31" i="6" a="1"/>
  <c r="HT31" i="6" s="1"/>
  <c r="HU31" i="6" s="1"/>
  <c r="DD90" i="6" a="1"/>
  <c r="DD90" i="6" s="1"/>
  <c r="DE90" i="6" s="1"/>
  <c r="IJ89" i="6" a="1"/>
  <c r="IJ89" i="6" s="1"/>
  <c r="IK89" i="6" s="1"/>
  <c r="FH87" i="6" a="1"/>
  <c r="FH87" i="6" s="1"/>
  <c r="FI87" i="6" s="1"/>
  <c r="MJ9" i="6" a="1"/>
  <c r="MJ9" i="6" s="1"/>
  <c r="MK9" i="6" s="1"/>
  <c r="JT8" i="6" a="1"/>
  <c r="JT8" i="6" s="1"/>
  <c r="JU8" i="6" s="1"/>
  <c r="NP10" i="6" a="1"/>
  <c r="NP10" i="6" s="1"/>
  <c r="NQ10" i="6" s="1"/>
  <c r="LH18" i="6" a="1"/>
  <c r="LH18" i="6" s="1"/>
  <c r="LD39" i="6" a="1"/>
  <c r="LD39" i="6" s="1"/>
  <c r="NT13" i="6" a="1"/>
  <c r="NT13" i="6" s="1"/>
  <c r="AZ43" i="6" a="1"/>
  <c r="AZ43" i="6" s="1"/>
  <c r="P29" i="6" a="1"/>
  <c r="P29" i="6" s="1"/>
  <c r="EZ27" i="6" a="1"/>
  <c r="EZ27" i="6" s="1"/>
  <c r="FA27" i="6" s="1"/>
  <c r="AZ27" i="6" a="1"/>
  <c r="AZ27" i="6" s="1"/>
  <c r="BA27" i="6" s="1"/>
  <c r="HP29" i="6" a="1"/>
  <c r="HP29" i="6" s="1"/>
  <c r="NX56" i="6" a="1"/>
  <c r="NX56" i="6" s="1"/>
  <c r="NY56" i="6" s="1"/>
  <c r="MJ15" i="6" a="1"/>
  <c r="MJ15" i="6" s="1"/>
  <c r="KN9" i="6" a="1"/>
  <c r="KN9" i="6" s="1"/>
  <c r="KO9" i="6" s="1"/>
  <c r="JD19" i="6" a="1"/>
  <c r="JD19" i="6" s="1"/>
  <c r="LP20" i="6" a="1"/>
  <c r="LP20" i="6" s="1"/>
  <c r="DP45" i="6" a="1"/>
  <c r="DP45" i="6" s="1"/>
  <c r="DQ45" i="6" s="1"/>
  <c r="IV31" i="6" a="1"/>
  <c r="IV31" i="6" s="1"/>
  <c r="IW31" i="6" s="1"/>
  <c r="EB87" i="6" a="1"/>
  <c r="EB87" i="6" s="1"/>
  <c r="EC87" i="6" s="1"/>
  <c r="IR84" i="6" a="1"/>
  <c r="IR84" i="6" s="1"/>
  <c r="IS84" i="6" s="1"/>
  <c r="IZ85" i="6" a="1"/>
  <c r="IZ85" i="6" s="1"/>
  <c r="JA85" i="6" s="1"/>
  <c r="BH45" i="6" a="1"/>
  <c r="BH45" i="6" s="1"/>
  <c r="BI45" i="6" s="1"/>
  <c r="NP84" i="6" a="1"/>
  <c r="NP84" i="6" s="1"/>
  <c r="NQ84" i="6" s="1"/>
  <c r="MF46" i="6" a="1"/>
  <c r="MF46" i="6" s="1"/>
  <c r="NL79" i="6" a="1"/>
  <c r="NL79" i="6" s="1"/>
  <c r="NM79" i="6" s="1"/>
  <c r="LL25" i="6" a="1"/>
  <c r="LL25" i="6" s="1"/>
  <c r="ND13" i="6" a="1"/>
  <c r="ND13" i="6" s="1"/>
  <c r="MB33" i="6" a="1"/>
  <c r="MB33" i="6" s="1"/>
  <c r="KB7" i="6" a="1"/>
  <c r="KB7" i="6" s="1"/>
  <c r="KC7" i="6" s="1"/>
  <c r="JX7" i="6" a="1"/>
  <c r="JX7" i="6" s="1"/>
  <c r="JY7" i="6" s="1"/>
  <c r="KV14" i="6" a="1"/>
  <c r="KV14" i="6" s="1"/>
  <c r="NP12" i="6" a="1"/>
  <c r="NP12" i="6" s="1"/>
  <c r="CV43" i="6" a="1"/>
  <c r="CV43" i="6" s="1"/>
  <c r="BP29" i="6" a="1"/>
  <c r="BP29" i="6" s="1"/>
  <c r="FH90" i="6" a="1"/>
  <c r="FH90" i="6" s="1"/>
  <c r="FI90" i="6" s="1"/>
  <c r="IB85" i="6" a="1"/>
  <c r="IB85" i="6" s="1"/>
  <c r="IC85" i="6" s="1"/>
  <c r="GJ10" i="6" a="1"/>
  <c r="GJ10" i="6" s="1"/>
  <c r="GK10" i="6" s="1"/>
  <c r="CV10" i="6" a="1"/>
  <c r="CV10" i="6" s="1"/>
  <c r="CW10" i="6" s="1"/>
  <c r="MR61" i="6" a="1"/>
  <c r="MR61" i="6" s="1"/>
  <c r="MS61" i="6" s="1"/>
  <c r="MV60" i="6" a="1"/>
  <c r="MV60" i="6" s="1"/>
  <c r="MW60" i="6" s="1"/>
  <c r="KR49" i="6" a="1"/>
  <c r="KR49" i="6" s="1"/>
  <c r="NH61" i="6" a="1"/>
  <c r="NH61" i="6" s="1"/>
  <c r="NI61" i="6" s="1"/>
  <c r="JX19" i="6" a="1"/>
  <c r="JX19" i="6" s="1"/>
  <c r="ND38" i="6" a="1"/>
  <c r="ND38" i="6" s="1"/>
  <c r="KN12" i="6" a="1"/>
  <c r="KN12" i="6" s="1"/>
  <c r="MR8" i="6" a="1"/>
  <c r="MR8" i="6" s="1"/>
  <c r="MS8" i="6" s="1"/>
  <c r="CF45" i="6" a="1"/>
  <c r="CF45" i="6" s="1"/>
  <c r="CG45" i="6" s="1"/>
  <c r="X31" i="6" a="1"/>
  <c r="X31" i="6" s="1"/>
  <c r="Y31" i="6" s="1"/>
  <c r="IB88" i="6" a="1"/>
  <c r="IB88" i="6" s="1"/>
  <c r="IC88" i="6" s="1"/>
  <c r="LL77" i="6" a="1"/>
  <c r="LL77" i="6" s="1"/>
  <c r="LM77" i="6" s="1"/>
  <c r="NT63" i="6" a="1"/>
  <c r="NT63" i="6" s="1"/>
  <c r="NU63" i="6" s="1"/>
  <c r="NL92" i="6" a="1"/>
  <c r="NL92" i="6" s="1"/>
  <c r="NM92" i="6" s="1"/>
  <c r="EJ10" i="6" a="1"/>
  <c r="EJ10" i="6" s="1"/>
  <c r="EK10" i="6" s="1"/>
  <c r="NL43" i="6" a="1"/>
  <c r="NL43" i="6" s="1"/>
  <c r="HH84" i="6" a="1"/>
  <c r="HH84" i="6" s="1"/>
  <c r="HI84" i="6" s="1"/>
  <c r="MZ81" i="6" a="1"/>
  <c r="MZ81" i="6" s="1"/>
  <c r="NA81" i="6" s="1"/>
  <c r="GZ89" i="6" a="1"/>
  <c r="GZ89" i="6" s="1"/>
  <c r="HA89" i="6" s="1"/>
  <c r="NH53" i="6" a="1"/>
  <c r="NH53" i="6" s="1"/>
  <c r="X87" i="6" a="1"/>
  <c r="X87" i="6" s="1"/>
  <c r="Y87" i="6" s="1"/>
  <c r="KJ14" i="6" a="1"/>
  <c r="KJ14" i="6" s="1"/>
  <c r="DX88" i="6" a="1"/>
  <c r="DX88" i="6" s="1"/>
  <c r="DY88" i="6" s="1"/>
  <c r="LH13" i="6" a="1"/>
  <c r="LH13" i="6" s="1"/>
  <c r="EF85" i="6" a="1"/>
  <c r="EF85" i="6" s="1"/>
  <c r="EG85" i="6" s="1"/>
  <c r="NH7" i="6" a="1"/>
  <c r="NH7" i="6" s="1"/>
  <c r="NI7" i="6" s="1"/>
  <c r="GN29" i="6" a="1"/>
  <c r="GN29" i="6" s="1"/>
  <c r="DH43" i="6" a="1"/>
  <c r="DH43" i="6" s="1"/>
  <c r="NL76" i="6" a="1"/>
  <c r="NL76" i="6" s="1"/>
  <c r="NM76" i="6" s="1"/>
  <c r="EB10" i="6" a="1"/>
  <c r="EB10" i="6" s="1"/>
  <c r="EC10" i="6" s="1"/>
  <c r="BH92" i="6" a="1"/>
  <c r="BH92" i="6" s="1"/>
  <c r="BI92" i="6" s="1"/>
  <c r="GF31" i="6" a="1"/>
  <c r="GF31" i="6" s="1"/>
  <c r="GG31" i="6" s="1"/>
  <c r="FT29" i="6" a="1"/>
  <c r="FT29" i="6" s="1"/>
  <c r="MR11" i="6" a="1"/>
  <c r="MR11" i="6" s="1"/>
  <c r="NL11" i="6" a="1"/>
  <c r="NL11" i="6" s="1"/>
  <c r="MN11" i="6" a="1"/>
  <c r="MN11" i="6" s="1"/>
  <c r="AN62" i="6" a="1"/>
  <c r="AN62" i="6" s="1"/>
  <c r="AO62" i="6" s="1"/>
  <c r="AF77" i="6" a="1"/>
  <c r="AF77" i="6" s="1"/>
  <c r="AG77" i="6" s="1"/>
  <c r="DD72" i="6" a="1"/>
  <c r="DD72" i="6" s="1"/>
  <c r="DE72" i="6" s="1"/>
  <c r="GR78" i="6" a="1"/>
  <c r="GR78" i="6" s="1"/>
  <c r="GS78" i="6" s="1"/>
  <c r="X79" i="6" a="1"/>
  <c r="X79" i="6" s="1"/>
  <c r="Y79" i="6" s="1"/>
  <c r="BT76" i="6" a="1"/>
  <c r="BT76" i="6" s="1"/>
  <c r="GJ58" i="6" a="1"/>
  <c r="GJ58" i="6" s="1"/>
  <c r="GK58" i="6" s="1"/>
  <c r="IN57" i="6" a="1"/>
  <c r="IN57" i="6" s="1"/>
  <c r="IO57" i="6" s="1"/>
  <c r="HT74" i="6" a="1"/>
  <c r="HT74" i="6" s="1"/>
  <c r="HU74" i="6" s="1"/>
  <c r="FP75" i="6" a="1"/>
  <c r="FP75" i="6" s="1"/>
  <c r="FQ75" i="6" s="1"/>
  <c r="GJ62" i="6" a="1"/>
  <c r="GJ62" i="6" s="1"/>
  <c r="GK62" i="6" s="1"/>
  <c r="HL77" i="6" a="1"/>
  <c r="HL77" i="6" s="1"/>
  <c r="HM77" i="6" s="1"/>
  <c r="P83" i="6" a="1"/>
  <c r="P83" i="6" s="1"/>
  <c r="DT82" i="6" a="1"/>
  <c r="DT82" i="6" s="1"/>
  <c r="DU82" i="6" s="1"/>
  <c r="IB79" i="6" a="1"/>
  <c r="IB79" i="6" s="1"/>
  <c r="IC79" i="6" s="1"/>
  <c r="IZ76" i="6" a="1"/>
  <c r="IZ76" i="6" s="1"/>
  <c r="JA76" i="6" s="1"/>
  <c r="T73" i="6" a="1"/>
  <c r="T73" i="6" s="1"/>
  <c r="U73" i="6" s="1"/>
  <c r="AR80" i="6" a="1"/>
  <c r="AR80" i="6" s="1"/>
  <c r="AS80" i="6" s="1"/>
  <c r="DH62" i="6" a="1"/>
  <c r="DH62" i="6" s="1"/>
  <c r="DI62" i="6" s="1"/>
  <c r="FP67" i="6" a="1"/>
  <c r="FP67" i="6" s="1"/>
  <c r="FQ67" i="6" s="1"/>
  <c r="IJ69" i="6" a="1"/>
  <c r="IJ69" i="6" s="1"/>
  <c r="IK69" i="6" s="1"/>
  <c r="CV72" i="6" a="1"/>
  <c r="CV72" i="6" s="1"/>
  <c r="CW72" i="6" s="1"/>
  <c r="EV78" i="6" a="1"/>
  <c r="EV78" i="6" s="1"/>
  <c r="EW78" i="6" s="1"/>
  <c r="GN74" i="6" a="1"/>
  <c r="GN74" i="6" s="1"/>
  <c r="GO74" i="6" s="1"/>
  <c r="IN75" i="6" a="1"/>
  <c r="IN75" i="6" s="1"/>
  <c r="IO75" i="6" s="1"/>
  <c r="AZ58" i="6" a="1"/>
  <c r="AZ58" i="6" s="1"/>
  <c r="BA58" i="6" s="1"/>
  <c r="DP57" i="6" a="1"/>
  <c r="DP57" i="6" s="1"/>
  <c r="DQ57" i="6" s="1"/>
  <c r="ER83" i="6" a="1"/>
  <c r="ER83" i="6" s="1"/>
  <c r="ES83" i="6" s="1"/>
  <c r="CN59" i="6" a="1"/>
  <c r="CN59" i="6" s="1"/>
  <c r="CO59" i="6" s="1"/>
  <c r="P69" i="6" a="1"/>
  <c r="P69" i="6" s="1"/>
  <c r="AR71" i="6" a="1"/>
  <c r="AR71" i="6" s="1"/>
  <c r="AS71" i="6" s="1"/>
  <c r="EZ83" i="6" a="1"/>
  <c r="EZ83" i="6" s="1"/>
  <c r="FA83" i="6" s="1"/>
  <c r="HP82" i="6" a="1"/>
  <c r="HP82" i="6" s="1"/>
  <c r="HQ82" i="6" s="1"/>
  <c r="X75" i="6" a="1"/>
  <c r="X75" i="6" s="1"/>
  <c r="Y75" i="6" s="1"/>
  <c r="BT59" i="6" a="1"/>
  <c r="BT59" i="6" s="1"/>
  <c r="HD73" i="6" a="1"/>
  <c r="HD73" i="6" s="1"/>
  <c r="HE73" i="6" s="1"/>
  <c r="DX80" i="6" a="1"/>
  <c r="DX80" i="6" s="1"/>
  <c r="DY80" i="6" s="1"/>
  <c r="CR71" i="6" a="1"/>
  <c r="CR71" i="6" s="1"/>
  <c r="CS71" i="6" s="1"/>
  <c r="HL67" i="6" a="1"/>
  <c r="HL67" i="6" s="1"/>
  <c r="HM67" i="6" s="1"/>
  <c r="AV77" i="6" a="1"/>
  <c r="AV77" i="6" s="1"/>
  <c r="AW77" i="6" s="1"/>
  <c r="DL72" i="6" a="1"/>
  <c r="DL72" i="6" s="1"/>
  <c r="DM72" i="6" s="1"/>
  <c r="FP78" i="6" a="1"/>
  <c r="FP78" i="6" s="1"/>
  <c r="FQ78" i="6" s="1"/>
  <c r="HL74" i="6" a="1"/>
  <c r="HL74" i="6" s="1"/>
  <c r="HM74" i="6" s="1"/>
  <c r="BP76" i="6" a="1"/>
  <c r="BP76" i="6" s="1"/>
  <c r="BQ76" i="6" s="1"/>
  <c r="EV58" i="6" a="1"/>
  <c r="EV58" i="6" s="1"/>
  <c r="EW58" i="6" s="1"/>
  <c r="GZ57" i="6" a="1"/>
  <c r="GZ57" i="6" s="1"/>
  <c r="HA57" i="6" s="1"/>
  <c r="CJ75" i="6" a="1"/>
  <c r="CJ75" i="6" s="1"/>
  <c r="CK75" i="6" s="1"/>
  <c r="DL67" i="6" a="1"/>
  <c r="DL67" i="6" s="1"/>
  <c r="DM67" i="6" s="1"/>
  <c r="DP69" i="6" a="1"/>
  <c r="DP69" i="6" s="1"/>
  <c r="DQ69" i="6" s="1"/>
  <c r="IV71" i="6" a="1"/>
  <c r="IV71" i="6" s="1"/>
  <c r="IW71" i="6" s="1"/>
  <c r="BX78" i="6" a="1"/>
  <c r="BX78" i="6" s="1"/>
  <c r="BY78" i="6" s="1"/>
  <c r="FP74" i="6" a="1"/>
  <c r="FP74" i="6" s="1"/>
  <c r="FQ74" i="6" s="1"/>
  <c r="EB75" i="6" a="1"/>
  <c r="EB75" i="6" s="1"/>
  <c r="EC75" i="6" s="1"/>
  <c r="KV18" i="6" a="1"/>
  <c r="KV18" i="6" s="1"/>
  <c r="GF92" i="6" a="1"/>
  <c r="GF92" i="6" s="1"/>
  <c r="GG92" i="6" s="1"/>
  <c r="KZ15" i="6" a="1"/>
  <c r="KZ15" i="6" s="1"/>
  <c r="MN7" i="6" a="1"/>
  <c r="MN7" i="6" s="1"/>
  <c r="MO7" i="6" s="1"/>
  <c r="LT20" i="6" a="1"/>
  <c r="LT20" i="6" s="1"/>
  <c r="FT45" i="6" a="1"/>
  <c r="FT45" i="6" s="1"/>
  <c r="FU45" i="6" s="1"/>
  <c r="DX31" i="6" a="1"/>
  <c r="DX31" i="6" s="1"/>
  <c r="DY31" i="6" s="1"/>
  <c r="DP28" i="6" a="1"/>
  <c r="DP28" i="6" s="1"/>
  <c r="ND21" i="6" a="1"/>
  <c r="ND21" i="6" s="1"/>
  <c r="JT14" i="6" a="1"/>
  <c r="JT14" i="6" s="1"/>
  <c r="MJ34" i="6" a="1"/>
  <c r="MJ34" i="6" s="1"/>
  <c r="ND17" i="6" a="1"/>
  <c r="ND17" i="6" s="1"/>
  <c r="KR39" i="6" a="1"/>
  <c r="KR39" i="6" s="1"/>
  <c r="BT45" i="6" a="1"/>
  <c r="BT45" i="6" s="1"/>
  <c r="BD29" i="6" a="1"/>
  <c r="BD29" i="6" s="1"/>
  <c r="CR10" i="6" a="1"/>
  <c r="CR10" i="6" s="1"/>
  <c r="CS10" i="6" s="1"/>
  <c r="AJ28" i="6" a="1"/>
  <c r="AJ28" i="6" s="1"/>
  <c r="GJ29" i="6" a="1"/>
  <c r="GJ29" i="6" s="1"/>
  <c r="NP25" i="6" a="1"/>
  <c r="NP25" i="6" s="1"/>
  <c r="NH79" i="6" a="1"/>
  <c r="NH79" i="6" s="1"/>
  <c r="NI79" i="6" s="1"/>
  <c r="NT88" i="6" a="1"/>
  <c r="NT88" i="6" s="1"/>
  <c r="NU88" i="6" s="1"/>
  <c r="LT23" i="6" a="1"/>
  <c r="LT23" i="6" s="1"/>
  <c r="BL43" i="6" a="1"/>
  <c r="BL43" i="6" s="1"/>
  <c r="HH29" i="6" a="1"/>
  <c r="HH29" i="6" s="1"/>
  <c r="HP9" i="6" a="1"/>
  <c r="HP9" i="6" s="1"/>
  <c r="HQ9" i="6" s="1"/>
  <c r="CF27" i="6" a="1"/>
  <c r="CF27" i="6" s="1"/>
  <c r="CG27" i="6" s="1"/>
  <c r="AR86" i="6" a="1"/>
  <c r="AR86" i="6" s="1"/>
  <c r="AS86" i="6" s="1"/>
  <c r="LX24" i="6" a="1"/>
  <c r="LX24" i="6" s="1"/>
  <c r="MZ66" i="6" a="1"/>
  <c r="MZ66" i="6" s="1"/>
  <c r="NA66" i="6" s="1"/>
  <c r="NL14" i="6" a="1"/>
  <c r="NL14" i="6" s="1"/>
  <c r="NH64" i="6" a="1"/>
  <c r="NH64" i="6" s="1"/>
  <c r="NI64" i="6" s="1"/>
  <c r="JP19" i="6" a="1"/>
  <c r="JP19" i="6" s="1"/>
  <c r="KR14" i="6" a="1"/>
  <c r="KR14" i="6" s="1"/>
  <c r="EF45" i="6" a="1"/>
  <c r="EF45" i="6" s="1"/>
  <c r="EG45" i="6" s="1"/>
  <c r="FH31" i="6" a="1"/>
  <c r="FH31" i="6" s="1"/>
  <c r="FI31" i="6" s="1"/>
  <c r="FH9" i="6" a="1"/>
  <c r="FH9" i="6" s="1"/>
  <c r="FI9" i="6" s="1"/>
  <c r="EN90" i="6" a="1"/>
  <c r="EN90" i="6" s="1"/>
  <c r="EO90" i="6" s="1"/>
  <c r="NL21" i="6" a="1"/>
  <c r="NL21" i="6" s="1"/>
  <c r="LP87" i="6" a="1"/>
  <c r="LP87" i="6" s="1"/>
  <c r="LQ87" i="6" s="1"/>
  <c r="NT12" i="6" a="1"/>
  <c r="NT12" i="6" s="1"/>
  <c r="MR93" i="6" a="1"/>
  <c r="MR93" i="6" s="1"/>
  <c r="MS93" i="6" s="1"/>
  <c r="MN93" i="6" a="1"/>
  <c r="MN93" i="6" s="1"/>
  <c r="MO93" i="6" s="1"/>
  <c r="MV87" i="6" a="1"/>
  <c r="MV87" i="6" s="1"/>
  <c r="MW87" i="6" s="1"/>
  <c r="MV20" i="6" a="1"/>
  <c r="MV20" i="6" s="1"/>
  <c r="BD43" i="6" a="1"/>
  <c r="BD43" i="6" s="1"/>
  <c r="AV85" i="6" a="1"/>
  <c r="AV85" i="6" s="1"/>
  <c r="AW85" i="6" s="1"/>
  <c r="FL28" i="6" a="1"/>
  <c r="FL28" i="6" s="1"/>
  <c r="ER28" i="6" a="1"/>
  <c r="ER28" i="6" s="1"/>
  <c r="CF31" i="6" a="1"/>
  <c r="CF31" i="6" s="1"/>
  <c r="CG31" i="6" s="1"/>
  <c r="MN30" i="6" a="1"/>
  <c r="MN30" i="6" s="1"/>
  <c r="NP85" i="6" a="1"/>
  <c r="NP85" i="6" s="1"/>
  <c r="NQ85" i="6" s="1"/>
  <c r="MZ41" i="6" a="1"/>
  <c r="MZ41" i="6" s="1"/>
  <c r="NA41" i="6" s="1"/>
  <c r="LD18" i="6" a="1"/>
  <c r="LD18" i="6" s="1"/>
  <c r="ND26" i="6" a="1"/>
  <c r="ND26" i="6" s="1"/>
  <c r="NE26" i="6" s="1"/>
  <c r="CB43" i="6" a="1"/>
  <c r="CB43" i="6" s="1"/>
  <c r="GF29" i="6" a="1"/>
  <c r="GF29" i="6" s="1"/>
  <c r="FL92" i="6" a="1"/>
  <c r="FL92" i="6" s="1"/>
  <c r="FM92" i="6" s="1"/>
  <c r="DX85" i="6" a="1"/>
  <c r="DX85" i="6" s="1"/>
  <c r="DY85" i="6" s="1"/>
  <c r="DH10" i="6" a="1"/>
  <c r="DH10" i="6" s="1"/>
  <c r="DI10" i="6" s="1"/>
  <c r="CV29" i="6" a="1"/>
  <c r="CV29" i="6" s="1"/>
  <c r="LD12" i="6" a="1"/>
  <c r="LD12" i="6" s="1"/>
  <c r="NL90" i="6" a="1"/>
  <c r="NL90" i="6" s="1"/>
  <c r="NM90" i="6" s="1"/>
  <c r="MN88" i="6" a="1"/>
  <c r="MN88" i="6" s="1"/>
  <c r="MO88" i="6" s="1"/>
  <c r="NT23" i="6" a="1"/>
  <c r="NT23" i="6" s="1"/>
  <c r="MZ26" i="6" a="1"/>
  <c r="MZ26" i="6" s="1"/>
  <c r="NA26" i="6" s="1"/>
  <c r="MV47" i="6" a="1"/>
  <c r="MV47" i="6" s="1"/>
  <c r="KR18" i="6" a="1"/>
  <c r="KR18" i="6" s="1"/>
  <c r="NP87" i="6" a="1"/>
  <c r="NP87" i="6" s="1"/>
  <c r="NQ87" i="6" s="1"/>
  <c r="JX20" i="6" a="1"/>
  <c r="JX20" i="6" s="1"/>
  <c r="MN56" i="6" a="1"/>
  <c r="MN56" i="6" s="1"/>
  <c r="MO56" i="6" s="1"/>
  <c r="GF43" i="6" a="1"/>
  <c r="GF43" i="6" s="1"/>
  <c r="IR31" i="6" a="1"/>
  <c r="IR31" i="6" s="1"/>
  <c r="IS31" i="6" s="1"/>
  <c r="CZ27" i="6" a="1"/>
  <c r="CZ27" i="6" s="1"/>
  <c r="DA27" i="6" s="1"/>
  <c r="CF10" i="6" a="1"/>
  <c r="CF10" i="6" s="1"/>
  <c r="CG10" i="6" s="1"/>
  <c r="X89" i="6" a="1"/>
  <c r="X89" i="6" s="1"/>
  <c r="Y89" i="6" s="1"/>
  <c r="X86" i="6" a="1"/>
  <c r="X86" i="6" s="1"/>
  <c r="Y86" i="6" s="1"/>
  <c r="LT18" i="6" a="1"/>
  <c r="LT18" i="6" s="1"/>
  <c r="MB8" i="6" a="1"/>
  <c r="MB8" i="6" s="1"/>
  <c r="MC8" i="6" s="1"/>
  <c r="KV58" i="6" a="1"/>
  <c r="KV58" i="6" s="1"/>
  <c r="KW58" i="6" s="1"/>
  <c r="MN25" i="6" a="1"/>
  <c r="MN25" i="6" s="1"/>
  <c r="MJ30" i="6" a="1"/>
  <c r="MJ30" i="6" s="1"/>
  <c r="NL53" i="6" a="1"/>
  <c r="NL53" i="6" s="1"/>
  <c r="KZ18" i="6" a="1"/>
  <c r="KZ18" i="6" s="1"/>
  <c r="MZ17" i="6" a="1"/>
  <c r="MZ17" i="6" s="1"/>
  <c r="P45" i="6" a="1"/>
  <c r="P45" i="6" s="1"/>
  <c r="DH31" i="6" a="1"/>
  <c r="DH31" i="6" s="1"/>
  <c r="DI31" i="6" s="1"/>
  <c r="IJ9" i="6" a="1"/>
  <c r="IJ9" i="6" s="1"/>
  <c r="IK9" i="6" s="1"/>
  <c r="MB52" i="6" a="1"/>
  <c r="MB52" i="6" s="1"/>
  <c r="JD8" i="6" a="1"/>
  <c r="JD8" i="6" s="1"/>
  <c r="JE8" i="6" s="1"/>
  <c r="NH86" i="6" a="1"/>
  <c r="NH86" i="6" s="1"/>
  <c r="NI86" i="6" s="1"/>
  <c r="AZ88" i="6" a="1"/>
  <c r="AZ88" i="6" s="1"/>
  <c r="BA88" i="6" s="1"/>
  <c r="ND30" i="6" a="1"/>
  <c r="ND30" i="6" s="1"/>
  <c r="DL87" i="6" a="1"/>
  <c r="DL87" i="6" s="1"/>
  <c r="DM87" i="6" s="1"/>
  <c r="NH24" i="6" a="1"/>
  <c r="NH24" i="6" s="1"/>
  <c r="IJ87" i="6" a="1"/>
  <c r="IJ87" i="6" s="1"/>
  <c r="IK87" i="6" s="1"/>
  <c r="JH17" i="6" a="1"/>
  <c r="JH17" i="6" s="1"/>
  <c r="T88" i="6" a="1"/>
  <c r="T88" i="6" s="1"/>
  <c r="U88" i="6" s="1"/>
  <c r="MZ8" i="6" a="1"/>
  <c r="MZ8" i="6" s="1"/>
  <c r="NA8" i="6" s="1"/>
  <c r="EZ85" i="6" a="1"/>
  <c r="EZ85" i="6" s="1"/>
  <c r="FA85" i="6" s="1"/>
  <c r="AJ92" i="6" a="1"/>
  <c r="AJ92" i="6" s="1"/>
  <c r="AK92" i="6" s="1"/>
  <c r="GZ45" i="6" a="1"/>
  <c r="GZ45" i="6" s="1"/>
  <c r="HA45" i="6" s="1"/>
  <c r="IJ28" i="6" a="1"/>
  <c r="IJ28" i="6" s="1"/>
  <c r="DX45" i="6" a="1"/>
  <c r="DX45" i="6" s="1"/>
  <c r="DY45" i="6" s="1"/>
  <c r="FL43" i="6" a="1"/>
  <c r="FL43" i="6" s="1"/>
  <c r="DP86" i="6" a="1"/>
  <c r="DP86" i="6" s="1"/>
  <c r="DQ86" i="6" s="1"/>
  <c r="EB9" i="6" a="1"/>
  <c r="EB9" i="6" s="1"/>
  <c r="EC9" i="6" s="1"/>
  <c r="BD31" i="6" a="1"/>
  <c r="BD31" i="6" s="1"/>
  <c r="BE31" i="6" s="1"/>
  <c r="KB19" i="6" a="1"/>
  <c r="KB19" i="6" s="1"/>
  <c r="JT11" i="6" a="1"/>
  <c r="JT11" i="6" s="1"/>
  <c r="LL11" i="6" a="1"/>
  <c r="LL11" i="6" s="1"/>
  <c r="H84" i="6" a="1"/>
  <c r="H84" i="6" s="1"/>
  <c r="BT62" i="6" a="1"/>
  <c r="BT62" i="6" s="1"/>
  <c r="EZ77" i="6" a="1"/>
  <c r="EZ77" i="6" s="1"/>
  <c r="FA77" i="6" s="1"/>
  <c r="EJ72" i="6" a="1"/>
  <c r="EJ72" i="6" s="1"/>
  <c r="EK72" i="6" s="1"/>
  <c r="AJ82" i="6" a="1"/>
  <c r="AJ82" i="6" s="1"/>
  <c r="AK82" i="6" s="1"/>
  <c r="BT79" i="6" a="1"/>
  <c r="BT79" i="6" s="1"/>
  <c r="FP76" i="6" a="1"/>
  <c r="FP76" i="6" s="1"/>
  <c r="FQ76" i="6" s="1"/>
  <c r="GR58" i="6" a="1"/>
  <c r="GR58" i="6" s="1"/>
  <c r="GS58" i="6" s="1"/>
  <c r="IZ80" i="6" a="1"/>
  <c r="IZ80" i="6" s="1"/>
  <c r="JA80" i="6" s="1"/>
  <c r="HX75" i="6" a="1"/>
  <c r="HX75" i="6" s="1"/>
  <c r="HY75" i="6" s="1"/>
  <c r="AR59" i="6" a="1"/>
  <c r="AR59" i="6" s="1"/>
  <c r="AS59" i="6" s="1"/>
  <c r="IB62" i="6" a="1"/>
  <c r="IB62" i="6" s="1"/>
  <c r="IC62" i="6" s="1"/>
  <c r="BL71" i="6" a="1"/>
  <c r="BL71" i="6" s="1"/>
  <c r="BM71" i="6" s="1"/>
  <c r="CR83" i="6" a="1"/>
  <c r="CR83" i="6" s="1"/>
  <c r="CS83" i="6" s="1"/>
  <c r="GR82" i="6" a="1"/>
  <c r="GR82" i="6" s="1"/>
  <c r="GS82" i="6" s="1"/>
  <c r="L75" i="6" a="1"/>
  <c r="L75" i="6" s="1"/>
  <c r="AF59" i="6" a="1"/>
  <c r="AF59" i="6" s="1"/>
  <c r="AG59" i="6" s="1"/>
  <c r="AN73" i="6" a="1"/>
  <c r="AN73" i="6" s="1"/>
  <c r="AO73" i="6" s="1"/>
  <c r="EJ80" i="6" a="1"/>
  <c r="EJ80" i="6" s="1"/>
  <c r="EK80" i="6" s="1"/>
  <c r="GN77" i="6" a="1"/>
  <c r="GN77" i="6" s="1"/>
  <c r="GO77" i="6" s="1"/>
  <c r="IV67" i="6" a="1"/>
  <c r="IV67" i="6" s="1"/>
  <c r="IW67" i="6" s="1"/>
  <c r="DT72" i="6" a="1"/>
  <c r="DT72" i="6" s="1"/>
  <c r="DU72" i="6" s="1"/>
  <c r="HH78" i="6" a="1"/>
  <c r="HH78" i="6" s="1"/>
  <c r="HI78" i="6" s="1"/>
  <c r="AN79" i="6" a="1"/>
  <c r="AN79" i="6" s="1"/>
  <c r="AO79" i="6" s="1"/>
  <c r="H76" i="6" a="1"/>
  <c r="H76" i="6" s="1"/>
  <c r="AF58" i="6" a="1"/>
  <c r="AF58" i="6" s="1"/>
  <c r="AG58" i="6" s="1"/>
  <c r="GF57" i="6" a="1"/>
  <c r="GF57" i="6" s="1"/>
  <c r="GG57" i="6" s="1"/>
  <c r="GV82" i="6" a="1"/>
  <c r="GV82" i="6" s="1"/>
  <c r="GW82" i="6" s="1"/>
  <c r="AV73" i="6" a="1"/>
  <c r="AV73" i="6" s="1"/>
  <c r="AW73" i="6" s="1"/>
  <c r="X69" i="6" a="1"/>
  <c r="X69" i="6" s="1"/>
  <c r="Y69" i="6" s="1"/>
  <c r="FP71" i="6" a="1"/>
  <c r="FP71" i="6" s="1"/>
  <c r="FQ71" i="6" s="1"/>
  <c r="IF83" i="6" a="1"/>
  <c r="IF83" i="6" s="1"/>
  <c r="IG83" i="6" s="1"/>
  <c r="AZ74" i="6" a="1"/>
  <c r="AZ74" i="6" s="1"/>
  <c r="BA74" i="6" s="1"/>
  <c r="AB75" i="6" a="1"/>
  <c r="AB75" i="6" s="1"/>
  <c r="AC75" i="6" s="1"/>
  <c r="GJ59" i="6" a="1"/>
  <c r="GJ59" i="6" s="1"/>
  <c r="GK59" i="6" s="1"/>
  <c r="HH73" i="6" a="1"/>
  <c r="HH73" i="6" s="1"/>
  <c r="HI73" i="6" s="1"/>
  <c r="CB67" i="6" a="1"/>
  <c r="CB67" i="6" s="1"/>
  <c r="CC67" i="6" s="1"/>
  <c r="DH83" i="6" a="1"/>
  <c r="DH83" i="6" s="1"/>
  <c r="DI83" i="6" s="1"/>
  <c r="AZ62" i="6" a="1"/>
  <c r="AZ62" i="6" s="1"/>
  <c r="BA62" i="6" s="1"/>
  <c r="CZ77" i="6" a="1"/>
  <c r="CZ77" i="6" s="1"/>
  <c r="DA77" i="6" s="1"/>
  <c r="EF72" i="6" a="1"/>
  <c r="EF72" i="6" s="1"/>
  <c r="EG72" i="6" s="1"/>
  <c r="EZ78" i="6" a="1"/>
  <c r="EZ78" i="6" s="1"/>
  <c r="FA78" i="6" s="1"/>
  <c r="DT79" i="6" a="1"/>
  <c r="DT79" i="6" s="1"/>
  <c r="DU79" i="6" s="1"/>
  <c r="CJ76" i="6" a="1"/>
  <c r="CJ76" i="6" s="1"/>
  <c r="CK76" i="6" s="1"/>
  <c r="DX58" i="6" a="1"/>
  <c r="DX58" i="6" s="1"/>
  <c r="DY58" i="6" s="1"/>
  <c r="IV57" i="6" a="1"/>
  <c r="IV57" i="6" s="1"/>
  <c r="IW57" i="6" s="1"/>
  <c r="CF59" i="6" a="1"/>
  <c r="CF59" i="6" s="1"/>
  <c r="CG59" i="6" s="1"/>
  <c r="DT67" i="6" a="1"/>
  <c r="DT67" i="6" s="1"/>
  <c r="DU67" i="6" s="1"/>
  <c r="FP69" i="6" a="1"/>
  <c r="FP69" i="6" s="1"/>
  <c r="FQ69" i="6" s="1"/>
  <c r="AZ72" i="6" a="1"/>
  <c r="AZ72" i="6" s="1"/>
  <c r="BA72" i="6" s="1"/>
  <c r="GF78" i="6" a="1"/>
  <c r="GF78" i="6" s="1"/>
  <c r="GG78" i="6" s="1"/>
  <c r="FD74" i="6" a="1"/>
  <c r="FD74" i="6" s="1"/>
  <c r="FE74" i="6" s="1"/>
  <c r="FX75" i="6" a="1"/>
  <c r="FX75" i="6" s="1"/>
  <c r="FY75" i="6" s="1"/>
  <c r="BL58" i="6" a="1"/>
  <c r="BL58" i="6" s="1"/>
  <c r="BM58" i="6" s="1"/>
  <c r="BP57" i="6" a="1"/>
  <c r="BP57" i="6" s="1"/>
  <c r="BQ57" i="6" s="1"/>
  <c r="NX59" i="6" a="1"/>
  <c r="NX59" i="6" s="1"/>
  <c r="NY59" i="6" s="1"/>
  <c r="AB88" i="6" a="1"/>
  <c r="AB88" i="6" s="1"/>
  <c r="AC88" i="6" s="1"/>
  <c r="LT35" i="6" a="1"/>
  <c r="LT35" i="6" s="1"/>
  <c r="NT25" i="6" a="1"/>
  <c r="NT25" i="6" s="1"/>
  <c r="NL13" i="6" a="1"/>
  <c r="NL13" i="6" s="1"/>
  <c r="NH19" i="6" a="1"/>
  <c r="NH19" i="6" s="1"/>
  <c r="IJ45" i="6" a="1"/>
  <c r="IJ45" i="6" s="1"/>
  <c r="IK45" i="6" s="1"/>
  <c r="GN92" i="6" a="1"/>
  <c r="GN92" i="6" s="1"/>
  <c r="GO92" i="6" s="1"/>
  <c r="CF89" i="6" a="1"/>
  <c r="CF89" i="6" s="1"/>
  <c r="CG89" i="6" s="1"/>
  <c r="IZ45" i="6" a="1"/>
  <c r="IZ45" i="6" s="1"/>
  <c r="JA45" i="6" s="1"/>
  <c r="KZ72" i="6" a="1"/>
  <c r="KZ72" i="6" s="1"/>
  <c r="LA72" i="6" s="1"/>
  <c r="LL8" i="6" a="1"/>
  <c r="LL8" i="6" s="1"/>
  <c r="LM8" i="6" s="1"/>
  <c r="MR13" i="6" a="1"/>
  <c r="MR13" i="6" s="1"/>
  <c r="MR33" i="6" a="1"/>
  <c r="MR33" i="6" s="1"/>
  <c r="ND14" i="6" a="1"/>
  <c r="ND14" i="6" s="1"/>
  <c r="BH43" i="6" a="1"/>
  <c r="BH43" i="6" s="1"/>
  <c r="BP31" i="6" a="1"/>
  <c r="BP31" i="6" s="1"/>
  <c r="BQ31" i="6" s="1"/>
  <c r="DT86" i="6" a="1"/>
  <c r="DT86" i="6" s="1"/>
  <c r="DU86" i="6" s="1"/>
  <c r="EB89" i="6" a="1"/>
  <c r="EB89" i="6" s="1"/>
  <c r="EC89" i="6" s="1"/>
  <c r="DT31" i="6" a="1"/>
  <c r="DT31" i="6" s="1"/>
  <c r="DU31" i="6" s="1"/>
  <c r="NT87" i="6" a="1"/>
  <c r="NT87" i="6" s="1"/>
  <c r="NU87" i="6" s="1"/>
  <c r="MR81" i="6" a="1"/>
  <c r="MR81" i="6" s="1"/>
  <c r="MS81" i="6" s="1"/>
  <c r="NL20" i="6" a="1"/>
  <c r="NL20" i="6" s="1"/>
  <c r="MJ17" i="6" a="1"/>
  <c r="MJ17" i="6" s="1"/>
  <c r="IZ43" i="6" a="1"/>
  <c r="IZ43" i="6" s="1"/>
  <c r="AZ31" i="6" a="1"/>
  <c r="AZ31" i="6" s="1"/>
  <c r="BA31" i="6" s="1"/>
  <c r="P92" i="6" a="1"/>
  <c r="P92" i="6" s="1"/>
  <c r="FD28" i="6" a="1"/>
  <c r="FD28" i="6" s="1"/>
  <c r="BT87" i="6" a="1"/>
  <c r="BT87" i="6" s="1"/>
  <c r="LL71" i="6" a="1"/>
  <c r="LL71" i="6" s="1"/>
  <c r="LM71" i="6" s="1"/>
  <c r="JD25" i="6" a="1"/>
  <c r="JD25" i="6" s="1"/>
  <c r="NH88" i="6" a="1"/>
  <c r="NH88" i="6" s="1"/>
  <c r="NI88" i="6" s="1"/>
  <c r="MF31" i="6" a="1"/>
  <c r="MF31" i="6" s="1"/>
  <c r="MG31" i="6" s="1"/>
  <c r="JD14" i="6" a="1"/>
  <c r="JD14" i="6" s="1"/>
  <c r="LP8" i="6" a="1"/>
  <c r="LP8" i="6" s="1"/>
  <c r="LQ8" i="6" s="1"/>
  <c r="CN45" i="6" a="1"/>
  <c r="CN45" i="6" s="1"/>
  <c r="CO45" i="6" s="1"/>
  <c r="P31" i="6" a="1"/>
  <c r="P31" i="6" s="1"/>
  <c r="BL85" i="6" a="1"/>
  <c r="BL85" i="6" s="1"/>
  <c r="BM85" i="6" s="1"/>
  <c r="FL9" i="6" a="1"/>
  <c r="FL9" i="6" s="1"/>
  <c r="FM9" i="6" s="1"/>
  <c r="NH21" i="6" a="1"/>
  <c r="NH21" i="6" s="1"/>
  <c r="LL35" i="6" a="1"/>
  <c r="LL35" i="6" s="1"/>
  <c r="MN41" i="6" a="1"/>
  <c r="MN41" i="6" s="1"/>
  <c r="MO41" i="6" s="1"/>
  <c r="JP12" i="6" a="1"/>
  <c r="JP12" i="6" s="1"/>
  <c r="MJ24" i="6" a="1"/>
  <c r="MJ24" i="6" s="1"/>
  <c r="NP81" i="6" a="1"/>
  <c r="NP81" i="6" s="1"/>
  <c r="NQ81" i="6" s="1"/>
  <c r="NP8" i="6" a="1"/>
  <c r="NP8" i="6" s="1"/>
  <c r="NQ8" i="6" s="1"/>
  <c r="BX43" i="6" a="1"/>
  <c r="BX43" i="6" s="1"/>
  <c r="FT27" i="6" a="1"/>
  <c r="FT27" i="6" s="1"/>
  <c r="FU27" i="6" s="1"/>
  <c r="HP89" i="6" a="1"/>
  <c r="HP89" i="6" s="1"/>
  <c r="HQ89" i="6" s="1"/>
  <c r="IV89" i="6" a="1"/>
  <c r="IV89" i="6" s="1"/>
  <c r="IW89" i="6" s="1"/>
  <c r="EJ87" i="6" a="1"/>
  <c r="EJ87" i="6" s="1"/>
  <c r="EK87" i="6" s="1"/>
  <c r="KB8" i="6" a="1"/>
  <c r="KB8" i="6" s="1"/>
  <c r="KC8" i="6" s="1"/>
  <c r="MZ40" i="6" a="1"/>
  <c r="MZ40" i="6" s="1"/>
  <c r="NA40" i="6" s="1"/>
  <c r="MB38" i="6" a="1"/>
  <c r="MB38" i="6" s="1"/>
  <c r="NL93" i="6" a="1"/>
  <c r="NL93" i="6" s="1"/>
  <c r="NM93" i="6" s="1"/>
  <c r="HD45" i="6" a="1"/>
  <c r="HD45" i="6" s="1"/>
  <c r="HE45" i="6" s="1"/>
  <c r="DH29" i="6" a="1"/>
  <c r="DH29" i="6" s="1"/>
  <c r="IJ10" i="6" a="1"/>
  <c r="IJ10" i="6" s="1"/>
  <c r="IK10" i="6" s="1"/>
  <c r="GJ27" i="6" a="1"/>
  <c r="GJ27" i="6" s="1"/>
  <c r="GK27" i="6" s="1"/>
  <c r="EB86" i="6" a="1"/>
  <c r="EB86" i="6" s="1"/>
  <c r="EC86" i="6" s="1"/>
  <c r="KR43" i="6" a="1"/>
  <c r="KR43" i="6" s="1"/>
  <c r="LP18" i="6" a="1"/>
  <c r="LP18" i="6" s="1"/>
  <c r="JL13" i="6" a="1"/>
  <c r="JL13" i="6" s="1"/>
  <c r="KN20" i="6" a="1"/>
  <c r="KN20" i="6" s="1"/>
  <c r="NH77" i="6" a="1"/>
  <c r="NH77" i="6" s="1"/>
  <c r="NI77" i="6" s="1"/>
  <c r="JL19" i="6" a="1"/>
  <c r="JL19" i="6" s="1"/>
  <c r="MZ78" i="6" a="1"/>
  <c r="MZ78" i="6" s="1"/>
  <c r="NA78" i="6" s="1"/>
  <c r="MR46" i="6" a="1"/>
  <c r="MR46" i="6" s="1"/>
  <c r="NT49" i="6" a="1"/>
  <c r="NT49" i="6" s="1"/>
  <c r="NL25" i="6" a="1"/>
  <c r="NL25" i="6" s="1"/>
  <c r="MJ49" i="6" a="1"/>
  <c r="MJ49" i="6" s="1"/>
  <c r="BP45" i="6" a="1"/>
  <c r="BP45" i="6" s="1"/>
  <c r="BQ45" i="6" s="1"/>
  <c r="ER31" i="6" a="1"/>
  <c r="ER31" i="6" s="1"/>
  <c r="ES31" i="6" s="1"/>
  <c r="CJ28" i="6" a="1"/>
  <c r="CJ28" i="6" s="1"/>
  <c r="BL86" i="6" a="1"/>
  <c r="BL86" i="6" s="1"/>
  <c r="BM86" i="6" s="1"/>
  <c r="BX88" i="6" a="1"/>
  <c r="BX88" i="6" s="1"/>
  <c r="BY88" i="6" s="1"/>
  <c r="BD9" i="6" a="1"/>
  <c r="BD9" i="6" s="1"/>
  <c r="BE9" i="6" s="1"/>
  <c r="MF15" i="6" a="1"/>
  <c r="MF15" i="6" s="1"/>
  <c r="NP26" i="6" a="1"/>
  <c r="NP26" i="6" s="1"/>
  <c r="NQ26" i="6" s="1"/>
  <c r="NL72" i="6" a="1"/>
  <c r="NL72" i="6" s="1"/>
  <c r="NM72" i="6" s="1"/>
  <c r="KN14" i="6" a="1"/>
  <c r="KN14" i="6" s="1"/>
  <c r="NH37" i="6" a="1"/>
  <c r="NH37" i="6" s="1"/>
  <c r="MN76" i="6" a="1"/>
  <c r="MN76" i="6" s="1"/>
  <c r="MO76" i="6" s="1"/>
  <c r="JX8" i="6" a="1"/>
  <c r="JX8" i="6" s="1"/>
  <c r="JY8" i="6" s="1"/>
  <c r="NT22" i="6" a="1"/>
  <c r="NT22" i="6" s="1"/>
  <c r="AV45" i="6" a="1"/>
  <c r="AV45" i="6" s="1"/>
  <c r="AW45" i="6" s="1"/>
  <c r="CF29" i="6" a="1"/>
  <c r="CF29" i="6" s="1"/>
  <c r="HP85" i="6" a="1"/>
  <c r="HP85" i="6" s="1"/>
  <c r="HQ85" i="6" s="1"/>
  <c r="NP78" i="6" a="1"/>
  <c r="NP78" i="6" s="1"/>
  <c r="NQ78" i="6" s="1"/>
  <c r="ND73" i="6" a="1"/>
  <c r="ND73" i="6" s="1"/>
  <c r="NE73" i="6" s="1"/>
  <c r="JL12" i="6" a="1"/>
  <c r="JL12" i="6" s="1"/>
  <c r="EN89" i="6" a="1"/>
  <c r="EN89" i="6" s="1"/>
  <c r="EO89" i="6" s="1"/>
  <c r="KN19" i="6" a="1"/>
  <c r="KN19" i="6" s="1"/>
  <c r="EZ9" i="6" a="1"/>
  <c r="EZ9" i="6" s="1"/>
  <c r="FA9" i="6" s="1"/>
  <c r="CB86" i="6" a="1"/>
  <c r="CB86" i="6" s="1"/>
  <c r="CC86" i="6" s="1"/>
  <c r="KF19" i="6" a="1"/>
  <c r="KF19" i="6" s="1"/>
  <c r="GF86" i="6" a="1"/>
  <c r="GF86" i="6" s="1"/>
  <c r="GG86" i="6" s="1"/>
  <c r="IV86" i="6" a="1"/>
  <c r="IV86" i="6" s="1"/>
  <c r="IW86" i="6" s="1"/>
  <c r="NT89" i="6" a="1"/>
  <c r="NT89" i="6" s="1"/>
  <c r="NU89" i="6" s="1"/>
  <c r="CN10" i="6" a="1"/>
  <c r="CN10" i="6" s="1"/>
  <c r="CO10" i="6" s="1"/>
  <c r="CZ45" i="6" a="1"/>
  <c r="CZ45" i="6" s="1"/>
  <c r="DA45" i="6" s="1"/>
  <c r="MV48" i="6" a="1"/>
  <c r="MV48" i="6" s="1"/>
  <c r="IJ92" i="6" a="1"/>
  <c r="IJ92" i="6" s="1"/>
  <c r="IK92" i="6" s="1"/>
  <c r="AV43" i="6" a="1"/>
  <c r="AV43" i="6" s="1"/>
  <c r="CF28" i="6" a="1"/>
  <c r="CF28" i="6" s="1"/>
  <c r="MR50" i="6" a="1"/>
  <c r="MR50" i="6" s="1"/>
  <c r="EZ88" i="6" a="1"/>
  <c r="EZ88" i="6" s="1"/>
  <c r="FA88" i="6" s="1"/>
  <c r="AR31" i="6" a="1"/>
  <c r="AR31" i="6" s="1"/>
  <c r="AS31" i="6" s="1"/>
  <c r="JP11" i="6" a="1"/>
  <c r="JP11" i="6" s="1"/>
  <c r="ND11" i="6" a="1"/>
  <c r="ND11" i="6" s="1"/>
  <c r="JL11" i="6" a="1"/>
  <c r="JL11" i="6" s="1"/>
  <c r="FD62" i="6" a="1"/>
  <c r="FD62" i="6" s="1"/>
  <c r="FE62" i="6" s="1"/>
  <c r="GZ77" i="6" a="1"/>
  <c r="GZ77" i="6" s="1"/>
  <c r="HA77" i="6" s="1"/>
  <c r="IF72" i="6" a="1"/>
  <c r="IF72" i="6" s="1"/>
  <c r="IG72" i="6" s="1"/>
  <c r="CB82" i="6" a="1"/>
  <c r="CB82" i="6" s="1"/>
  <c r="CC82" i="6" s="1"/>
  <c r="DD79" i="6" a="1"/>
  <c r="DD79" i="6" s="1"/>
  <c r="DE79" i="6" s="1"/>
  <c r="FL76" i="6" a="1"/>
  <c r="FL76" i="6" s="1"/>
  <c r="FM76" i="6" s="1"/>
  <c r="IZ58" i="6" a="1"/>
  <c r="IZ58" i="6" s="1"/>
  <c r="JA58" i="6" s="1"/>
  <c r="CB80" i="6" a="1"/>
  <c r="CB80" i="6" s="1"/>
  <c r="CC80" i="6" s="1"/>
  <c r="CB59" i="6" a="1"/>
  <c r="CB59" i="6" s="1"/>
  <c r="CC59" i="6" s="1"/>
  <c r="CB58" i="6" a="1"/>
  <c r="CB58" i="6" s="1"/>
  <c r="CC58" i="6" s="1"/>
  <c r="AR69" i="6" a="1"/>
  <c r="AR69" i="6" s="1"/>
  <c r="AS69" i="6" s="1"/>
  <c r="DX71" i="6" a="1"/>
  <c r="DX71" i="6" s="1"/>
  <c r="DY71" i="6" s="1"/>
  <c r="GB83" i="6" a="1"/>
  <c r="GB83" i="6" s="1"/>
  <c r="GC83" i="6" s="1"/>
  <c r="IJ82" i="6" a="1"/>
  <c r="IJ82" i="6" s="1"/>
  <c r="IK82" i="6" s="1"/>
  <c r="CN75" i="6" a="1"/>
  <c r="CN75" i="6" s="1"/>
  <c r="CO75" i="6" s="1"/>
  <c r="CJ59" i="6" a="1"/>
  <c r="CJ59" i="6" s="1"/>
  <c r="CK59" i="6" s="1"/>
  <c r="BT73" i="6" a="1"/>
  <c r="BT73" i="6" s="1"/>
  <c r="CV80" i="6" a="1"/>
  <c r="CV80" i="6" s="1"/>
  <c r="CW80" i="6" s="1"/>
  <c r="FX72" i="6" a="1"/>
  <c r="FX72" i="6" s="1"/>
  <c r="FY72" i="6" s="1"/>
  <c r="CZ62" i="6" a="1"/>
  <c r="CZ62" i="6" s="1"/>
  <c r="DA62" i="6" s="1"/>
  <c r="CF77" i="6" a="1"/>
  <c r="CF77" i="6" s="1"/>
  <c r="CG77" i="6" s="1"/>
  <c r="EN72" i="6" a="1"/>
  <c r="EN72" i="6" s="1"/>
  <c r="EO72" i="6" s="1"/>
  <c r="HT78" i="6" a="1"/>
  <c r="HT78" i="6" s="1"/>
  <c r="HU78" i="6" s="1"/>
  <c r="BH79" i="6" a="1"/>
  <c r="BH79" i="6" s="1"/>
  <c r="BI79" i="6" s="1"/>
  <c r="CV76" i="6" a="1"/>
  <c r="CV76" i="6" s="1"/>
  <c r="CW76" i="6" s="1"/>
  <c r="GF58" i="6" a="1"/>
  <c r="GF58" i="6" s="1"/>
  <c r="GG58" i="6" s="1"/>
  <c r="HD57" i="6" a="1"/>
  <c r="HD57" i="6" s="1"/>
  <c r="HE57" i="6" s="1"/>
  <c r="GN79" i="6" a="1"/>
  <c r="GN79" i="6" s="1"/>
  <c r="GO79" i="6" s="1"/>
  <c r="AN67" i="6" a="1"/>
  <c r="AN67" i="6" s="1"/>
  <c r="AO67" i="6" s="1"/>
  <c r="CZ69" i="6" a="1"/>
  <c r="CZ69" i="6" s="1"/>
  <c r="DA69" i="6" s="1"/>
  <c r="GJ71" i="6" a="1"/>
  <c r="GJ71" i="6" s="1"/>
  <c r="GK71" i="6" s="1"/>
  <c r="IV83" i="6" a="1"/>
  <c r="IV83" i="6" s="1"/>
  <c r="IW83" i="6" s="1"/>
  <c r="CZ74" i="6" a="1"/>
  <c r="CZ74" i="6" s="1"/>
  <c r="DA74" i="6" s="1"/>
  <c r="EV75" i="6" a="1"/>
  <c r="EV75" i="6" s="1"/>
  <c r="EW75" i="6" s="1"/>
  <c r="HD59" i="6" a="1"/>
  <c r="HD59" i="6" s="1"/>
  <c r="HE59" i="6" s="1"/>
  <c r="AN57" i="6" a="1"/>
  <c r="AN57" i="6" s="1"/>
  <c r="AO57" i="6" s="1"/>
  <c r="AF69" i="6" a="1"/>
  <c r="AF69" i="6" s="1"/>
  <c r="AG69" i="6" s="1"/>
  <c r="DP82" i="6" a="1"/>
  <c r="DP82" i="6" s="1"/>
  <c r="DQ82" i="6" s="1"/>
  <c r="BD62" i="6" a="1"/>
  <c r="BD62" i="6" s="1"/>
  <c r="BE62" i="6" s="1"/>
  <c r="CJ77" i="6" a="1"/>
  <c r="CJ77" i="6" s="1"/>
  <c r="CK77" i="6" s="1"/>
  <c r="HD72" i="6" a="1"/>
  <c r="HD72" i="6" s="1"/>
  <c r="HE72" i="6" s="1"/>
  <c r="IR78" i="6" a="1"/>
  <c r="IR78" i="6" s="1"/>
  <c r="IS78" i="6" s="1"/>
  <c r="EZ79" i="6" a="1"/>
  <c r="EZ79" i="6" s="1"/>
  <c r="FA79" i="6" s="1"/>
  <c r="DL76" i="6" a="1"/>
  <c r="DL76" i="6" s="1"/>
  <c r="DM76" i="6" s="1"/>
  <c r="IF58" i="6" a="1"/>
  <c r="IF58" i="6" s="1"/>
  <c r="IG58" i="6" s="1"/>
  <c r="BL80" i="6" a="1"/>
  <c r="BL80" i="6" s="1"/>
  <c r="BM80" i="6" s="1"/>
  <c r="FH73" i="6" a="1"/>
  <c r="FH73" i="6" s="1"/>
  <c r="FI73" i="6" s="1"/>
  <c r="DH67" i="6" a="1"/>
  <c r="DH67" i="6" s="1"/>
  <c r="DI67" i="6" s="1"/>
  <c r="IB69" i="6" a="1"/>
  <c r="IB69" i="6" s="1"/>
  <c r="IC69" i="6" s="1"/>
  <c r="L72" i="6" a="1"/>
  <c r="L72" i="6" s="1"/>
  <c r="FL78" i="6" a="1"/>
  <c r="FL78" i="6" s="1"/>
  <c r="FM78" i="6" s="1"/>
  <c r="HP74" i="6" a="1"/>
  <c r="HP74" i="6" s="1"/>
  <c r="HQ74" i="6" s="1"/>
  <c r="AF76" i="6" a="1"/>
  <c r="AF76" i="6" s="1"/>
  <c r="AG76" i="6" s="1"/>
  <c r="DD58" i="6" a="1"/>
  <c r="DD58" i="6" s="1"/>
  <c r="DE58" i="6" s="1"/>
  <c r="HP57" i="6" a="1"/>
  <c r="HP57" i="6" s="1"/>
  <c r="HQ57" i="6" s="1"/>
  <c r="LH17" i="6" a="1"/>
  <c r="LH17" i="6" s="1"/>
  <c r="IZ10" i="6" a="1"/>
  <c r="IZ10" i="6" s="1"/>
  <c r="JA10" i="6" s="1"/>
  <c r="ND68" i="6" a="1"/>
  <c r="ND68" i="6" s="1"/>
  <c r="NE68" i="6" s="1"/>
  <c r="MV64" i="6" a="1"/>
  <c r="MV64" i="6" s="1"/>
  <c r="MW64" i="6" s="1"/>
  <c r="MJ87" i="6" a="1"/>
  <c r="MJ87" i="6" s="1"/>
  <c r="MK87" i="6" s="1"/>
  <c r="MZ38" i="6" a="1"/>
  <c r="MZ38" i="6" s="1"/>
  <c r="GB43" i="6" a="1"/>
  <c r="GB43" i="6" s="1"/>
  <c r="BX28" i="6" a="1"/>
  <c r="BX28" i="6" s="1"/>
  <c r="FP88" i="6" a="1"/>
  <c r="FP88" i="6" s="1"/>
  <c r="FQ88" i="6" s="1"/>
  <c r="BX31" i="6" a="1"/>
  <c r="BX31" i="6" s="1"/>
  <c r="BY31" i="6" s="1"/>
  <c r="NP45" i="6" a="1"/>
  <c r="NP45" i="6" s="1"/>
  <c r="NQ45" i="6" s="1"/>
  <c r="MN19" i="6" a="1"/>
  <c r="MN19" i="6" s="1"/>
  <c r="MR7" i="6" a="1"/>
  <c r="MR7" i="6" s="1"/>
  <c r="MS7" i="6" s="1"/>
  <c r="NP93" i="6" a="1"/>
  <c r="NP93" i="6" s="1"/>
  <c r="NQ93" i="6" s="1"/>
  <c r="ND15" i="6" a="1"/>
  <c r="ND15" i="6" s="1"/>
  <c r="CJ43" i="6" a="1"/>
  <c r="CJ43" i="6" s="1"/>
  <c r="IJ29" i="6" a="1"/>
  <c r="IJ29" i="6" s="1"/>
  <c r="EN87" i="6" a="1"/>
  <c r="EN87" i="6" s="1"/>
  <c r="EO87" i="6" s="1"/>
  <c r="EB88" i="6" a="1"/>
  <c r="EB88" i="6" s="1"/>
  <c r="EC88" i="6" s="1"/>
  <c r="ND40" i="6" a="1"/>
  <c r="ND40" i="6" s="1"/>
  <c r="NE40" i="6" s="1"/>
  <c r="LD19" i="6" a="1"/>
  <c r="LD19" i="6" s="1"/>
  <c r="MV72" i="6" a="1"/>
  <c r="MV72" i="6" s="1"/>
  <c r="MW72" i="6" s="1"/>
  <c r="KF14" i="6" a="1"/>
  <c r="KF14" i="6" s="1"/>
  <c r="LP13" i="6" a="1"/>
  <c r="LP13" i="6" s="1"/>
  <c r="MV18" i="6" a="1"/>
  <c r="MV18" i="6" s="1"/>
  <c r="AJ43" i="6" a="1"/>
  <c r="AJ43" i="6" s="1"/>
  <c r="EF31" i="6" a="1"/>
  <c r="EF31" i="6" s="1"/>
  <c r="EG31" i="6" s="1"/>
  <c r="BD10" i="6" a="1"/>
  <c r="BD10" i="6" s="1"/>
  <c r="BE10" i="6" s="1"/>
  <c r="EF89" i="6" a="1"/>
  <c r="EF89" i="6" s="1"/>
  <c r="EG89" i="6" s="1"/>
  <c r="GB9" i="6" a="1"/>
  <c r="GB9" i="6" s="1"/>
  <c r="GC9" i="6" s="1"/>
  <c r="NT52" i="6" a="1"/>
  <c r="NT52" i="6" s="1"/>
  <c r="LT13" i="6" a="1"/>
  <c r="LT13" i="6" s="1"/>
  <c r="MF57" i="6" a="1"/>
  <c r="MF57" i="6" s="1"/>
  <c r="MG57" i="6" s="1"/>
  <c r="KJ18" i="6" a="1"/>
  <c r="KJ18" i="6" s="1"/>
  <c r="NT8" i="6" a="1"/>
  <c r="NT8" i="6" s="1"/>
  <c r="NU8" i="6" s="1"/>
  <c r="EB43" i="6" a="1"/>
  <c r="EB43" i="6" s="1"/>
  <c r="BL31" i="6" a="1"/>
  <c r="BL31" i="6" s="1"/>
  <c r="BM31" i="6" s="1"/>
  <c r="BD27" i="6" a="1"/>
  <c r="BD27" i="6" s="1"/>
  <c r="BE27" i="6" s="1"/>
  <c r="BT27" i="6" a="1"/>
  <c r="BT27" i="6" s="1"/>
  <c r="BU27" i="6" s="1"/>
  <c r="LT21" i="6" a="1"/>
  <c r="LT21" i="6" s="1"/>
  <c r="LD57" i="6" a="1"/>
  <c r="LD57" i="6" s="1"/>
  <c r="LE57" i="6" s="1"/>
  <c r="NT85" i="6" a="1"/>
  <c r="NT85" i="6" s="1"/>
  <c r="NU85" i="6" s="1"/>
  <c r="NH46" i="6" a="1"/>
  <c r="NH46" i="6" s="1"/>
  <c r="MN14" i="6" a="1"/>
  <c r="MN14" i="6" s="1"/>
  <c r="NP19" i="6" a="1"/>
  <c r="NP19" i="6" s="1"/>
  <c r="IN29" i="6" a="1"/>
  <c r="IN29" i="6" s="1"/>
  <c r="CZ86" i="6" a="1"/>
  <c r="CZ86" i="6" s="1"/>
  <c r="DA86" i="6" s="1"/>
  <c r="GF90" i="6" a="1"/>
  <c r="GF90" i="6" s="1"/>
  <c r="GG90" i="6" s="1"/>
  <c r="BX90" i="6" a="1"/>
  <c r="BX90" i="6" s="1"/>
  <c r="BY90" i="6" s="1"/>
  <c r="LD92" i="6" a="1"/>
  <c r="LD92" i="6" s="1"/>
  <c r="LE92" i="6" s="1"/>
  <c r="KN26" i="6" a="1"/>
  <c r="KN26" i="6" s="1"/>
  <c r="KO26" i="6" s="1"/>
  <c r="MN22" i="6" a="1"/>
  <c r="MN22" i="6" s="1"/>
  <c r="JH12" i="6" a="1"/>
  <c r="JH12" i="6" s="1"/>
  <c r="MN69" i="6" a="1"/>
  <c r="MN69" i="6" s="1"/>
  <c r="MO69" i="6" s="1"/>
  <c r="NL12" i="6" a="1"/>
  <c r="NL12" i="6" s="1"/>
  <c r="HX45" i="6" a="1"/>
  <c r="HX45" i="6" s="1"/>
  <c r="HY45" i="6" s="1"/>
  <c r="H31" i="6" a="1"/>
  <c r="H31" i="6" s="1"/>
  <c r="I31" i="6" s="1"/>
  <c r="BD89" i="6" a="1"/>
  <c r="BD89" i="6" s="1"/>
  <c r="BE89" i="6" s="1"/>
  <c r="AF86" i="6" a="1"/>
  <c r="AF86" i="6" s="1"/>
  <c r="AG86" i="6" s="1"/>
  <c r="HT87" i="6" a="1"/>
  <c r="HT87" i="6" s="1"/>
  <c r="HU87" i="6" s="1"/>
  <c r="NL86" i="6" a="1"/>
  <c r="NL86" i="6" s="1"/>
  <c r="NM86" i="6" s="1"/>
  <c r="KN18" i="6" a="1"/>
  <c r="KN18" i="6" s="1"/>
  <c r="MR23" i="6" a="1"/>
  <c r="MR23" i="6" s="1"/>
  <c r="MV74" i="6" a="1"/>
  <c r="MV74" i="6" s="1"/>
  <c r="MW74" i="6" s="1"/>
  <c r="ER43" i="6" a="1"/>
  <c r="ER43" i="6" s="1"/>
  <c r="NT48" i="6" a="1"/>
  <c r="NT48" i="6" s="1"/>
  <c r="MV46" i="6" a="1"/>
  <c r="MV46" i="6" s="1"/>
  <c r="NT51" i="6" a="1"/>
  <c r="NT51" i="6" s="1"/>
  <c r="KF8" i="6" a="1"/>
  <c r="KF8" i="6" s="1"/>
  <c r="KG8" i="6" s="1"/>
  <c r="CJ45" i="6" a="1"/>
  <c r="CJ45" i="6" s="1"/>
  <c r="CK45" i="6" s="1"/>
  <c r="BT31" i="6" a="1"/>
  <c r="BT31" i="6" s="1"/>
  <c r="EJ89" i="6" a="1"/>
  <c r="EJ89" i="6" s="1"/>
  <c r="EK89" i="6" s="1"/>
  <c r="GF87" i="6" a="1"/>
  <c r="GF87" i="6" s="1"/>
  <c r="GG87" i="6" s="1"/>
  <c r="CJ90" i="6" a="1"/>
  <c r="CJ90" i="6" s="1"/>
  <c r="CK90" i="6" s="1"/>
  <c r="EB92" i="6" a="1"/>
  <c r="EB92" i="6" s="1"/>
  <c r="EC92" i="6" s="1"/>
  <c r="NX18" i="6" a="1"/>
  <c r="NX18" i="6" s="1"/>
  <c r="MR32" i="6" a="1"/>
  <c r="MR32" i="6" s="1"/>
  <c r="MF47" i="6" a="1"/>
  <c r="MF47" i="6" s="1"/>
  <c r="MZ33" i="6" a="1"/>
  <c r="MZ33" i="6" s="1"/>
  <c r="MJ10" i="6" a="1"/>
  <c r="MJ10" i="6" s="1"/>
  <c r="MK10" i="6" s="1"/>
  <c r="MN43" i="6" a="1"/>
  <c r="MN43" i="6" s="1"/>
  <c r="MV24" i="6" a="1"/>
  <c r="MV24" i="6" s="1"/>
  <c r="FD45" i="6" a="1"/>
  <c r="FD45" i="6" s="1"/>
  <c r="FE45" i="6" s="1"/>
  <c r="IJ31" i="6" a="1"/>
  <c r="IJ31" i="6" s="1"/>
  <c r="IK31" i="6" s="1"/>
  <c r="EJ86" i="6" a="1"/>
  <c r="EJ86" i="6" s="1"/>
  <c r="EK86" i="6" s="1"/>
  <c r="NT31" i="6" a="1"/>
  <c r="NT31" i="6" s="1"/>
  <c r="NU31" i="6" s="1"/>
  <c r="NP42" i="6" a="1"/>
  <c r="NP42" i="6" s="1"/>
  <c r="KZ25" i="6" a="1"/>
  <c r="KZ25" i="6" s="1"/>
  <c r="MJ21" i="6" a="1"/>
  <c r="MJ21" i="6" s="1"/>
  <c r="FT10" i="6" a="1"/>
  <c r="FT10" i="6" s="1"/>
  <c r="FU10" i="6" s="1"/>
  <c r="NT38" i="6" a="1"/>
  <c r="NT38" i="6" s="1"/>
  <c r="IN85" i="6" a="1"/>
  <c r="IN85" i="6" s="1"/>
  <c r="IO85" i="6" s="1"/>
  <c r="MR57" i="6" a="1"/>
  <c r="MR57" i="6" s="1"/>
  <c r="MS57" i="6" s="1"/>
  <c r="AF92" i="6" a="1"/>
  <c r="AF92" i="6" s="1"/>
  <c r="AG92" i="6" s="1"/>
  <c r="JH14" i="6" a="1"/>
  <c r="JH14" i="6" s="1"/>
  <c r="GJ90" i="6" a="1"/>
  <c r="GJ90" i="6" s="1"/>
  <c r="GK90" i="6" s="1"/>
  <c r="JX25" i="6" a="1"/>
  <c r="JX25" i="6" s="1"/>
  <c r="JD21" i="6" a="1"/>
  <c r="JD21" i="6" s="1"/>
  <c r="H45" i="6" a="1"/>
  <c r="H45" i="6" s="1"/>
  <c r="I45" i="6" s="1"/>
  <c r="AB10" i="6" a="1"/>
  <c r="AB10" i="6" s="1"/>
  <c r="AC10" i="6" s="1"/>
  <c r="FP84" i="6" a="1"/>
  <c r="FP84" i="6" s="1"/>
  <c r="FQ84" i="6" s="1"/>
  <c r="AJ31" i="6" a="1"/>
  <c r="AJ31" i="6" s="1"/>
  <c r="AK31" i="6" s="1"/>
  <c r="LL15" i="6" a="1"/>
  <c r="LL15" i="6" s="1"/>
  <c r="GR86" i="6" a="1"/>
  <c r="GR86" i="6" s="1"/>
  <c r="GS86" i="6" s="1"/>
  <c r="MF81" i="6" a="1"/>
  <c r="MF81" i="6" s="1"/>
  <c r="MG81" i="6" s="1"/>
  <c r="MJ23" i="6" a="1"/>
  <c r="MJ23" i="6" s="1"/>
  <c r="LD25" i="6" a="1"/>
  <c r="LD25" i="6" s="1"/>
  <c r="KV26" i="6" a="1"/>
  <c r="KV26" i="6" s="1"/>
  <c r="KW26" i="6" s="1"/>
  <c r="HP43" i="6" a="1"/>
  <c r="HP43" i="6" s="1"/>
  <c r="FD89" i="6" a="1"/>
  <c r="FD89" i="6" s="1"/>
  <c r="FE89" i="6" s="1"/>
  <c r="IR10" i="6" a="1"/>
  <c r="IR10" i="6" s="1"/>
  <c r="IS10" i="6" s="1"/>
  <c r="JX57" i="6" a="1"/>
  <c r="JX57" i="6" s="1"/>
  <c r="JY57" i="6" s="1"/>
  <c r="NX15" i="6" a="1"/>
  <c r="NX15" i="6" s="1"/>
  <c r="NL17" i="6" a="1"/>
  <c r="NL17" i="6" s="1"/>
  <c r="MJ88" i="6" a="1"/>
  <c r="MJ88" i="6" s="1"/>
  <c r="MK88" i="6" s="1"/>
  <c r="JP8" i="6" a="1"/>
  <c r="JP8" i="6" s="1"/>
  <c r="JQ8" i="6" s="1"/>
  <c r="NP83" i="6" a="1"/>
  <c r="NP83" i="6" s="1"/>
  <c r="NQ83" i="6" s="1"/>
  <c r="EF43" i="6" a="1"/>
  <c r="EF43" i="6" s="1"/>
  <c r="AB29" i="6" a="1"/>
  <c r="AB29" i="6" s="1"/>
  <c r="HX92" i="6" a="1"/>
  <c r="HX92" i="6" s="1"/>
  <c r="HY92" i="6" s="1"/>
  <c r="AB85" i="6" a="1"/>
  <c r="AB85" i="6" s="1"/>
  <c r="AC85" i="6" s="1"/>
  <c r="LD9" i="6" a="1"/>
  <c r="LD9" i="6" s="1"/>
  <c r="LE9" i="6" s="1"/>
  <c r="ND51" i="6" a="1"/>
  <c r="ND51" i="6" s="1"/>
  <c r="MJ8" i="6" a="1"/>
  <c r="MJ8" i="6" s="1"/>
  <c r="MK8" i="6" s="1"/>
  <c r="KF20" i="6" a="1"/>
  <c r="KF20" i="6" s="1"/>
  <c r="ND59" i="6" a="1"/>
  <c r="ND59" i="6" s="1"/>
  <c r="NE59" i="6" s="1"/>
  <c r="ND22" i="6" a="1"/>
  <c r="ND22" i="6" s="1"/>
  <c r="GJ43" i="6" a="1"/>
  <c r="GJ43" i="6" s="1"/>
  <c r="CN31" i="6" a="1"/>
  <c r="CN31" i="6" s="1"/>
  <c r="CO31" i="6" s="1"/>
  <c r="GJ86" i="6" a="1"/>
  <c r="GJ86" i="6" s="1"/>
  <c r="GK86" i="6" s="1"/>
  <c r="IZ88" i="6" a="1"/>
  <c r="IZ88" i="6" s="1"/>
  <c r="JA88" i="6" s="1"/>
  <c r="NP21" i="6" a="1"/>
  <c r="NP21" i="6" s="1"/>
  <c r="LL85" i="6" a="1"/>
  <c r="LL85" i="6" s="1"/>
  <c r="LM85" i="6" s="1"/>
  <c r="NH25" i="6" a="1"/>
  <c r="NH25" i="6" s="1"/>
  <c r="MR17" i="6" a="1"/>
  <c r="MR17" i="6" s="1"/>
  <c r="NX83" i="6" a="1"/>
  <c r="NX83" i="6" s="1"/>
  <c r="NY83" i="6" s="1"/>
  <c r="MJ75" i="6" a="1"/>
  <c r="MJ75" i="6" s="1"/>
  <c r="MK75" i="6" s="1"/>
  <c r="MV12" i="6" a="1"/>
  <c r="MV12" i="6" s="1"/>
  <c r="IR43" i="6" a="1"/>
  <c r="IR43" i="6" s="1"/>
  <c r="AR85" i="6" a="1"/>
  <c r="AR85" i="6" s="1"/>
  <c r="AS85" i="6" s="1"/>
  <c r="EB28" i="6" a="1"/>
  <c r="EB28" i="6" s="1"/>
  <c r="EN28" i="6" a="1"/>
  <c r="EN28" i="6" s="1"/>
  <c r="LH53" i="6" a="1"/>
  <c r="LH53" i="6" s="1"/>
  <c r="MN13" i="6" a="1"/>
  <c r="MN13" i="6" s="1"/>
  <c r="KB25" i="6" a="1"/>
  <c r="KB25" i="6" s="1"/>
  <c r="KN7" i="6" a="1"/>
  <c r="KN7" i="6" s="1"/>
  <c r="KO7" i="6" s="1"/>
  <c r="GN43" i="6" a="1"/>
  <c r="GN43" i="6" s="1"/>
  <c r="DT29" i="6" a="1"/>
  <c r="DT29" i="6" s="1"/>
  <c r="GN87" i="6" a="1"/>
  <c r="GN87" i="6" s="1"/>
  <c r="GO87" i="6" s="1"/>
  <c r="ER84" i="6" a="1"/>
  <c r="ER84" i="6" s="1"/>
  <c r="ES84" i="6" s="1"/>
  <c r="IF85" i="6" a="1"/>
  <c r="IF85" i="6" s="1"/>
  <c r="IG85" i="6" s="1"/>
  <c r="JX42" i="6" a="1"/>
  <c r="JX42" i="6" s="1"/>
  <c r="JY42" i="6" s="1"/>
  <c r="NL57" i="6" a="1"/>
  <c r="NL57" i="6" s="1"/>
  <c r="NM57" i="6" s="1"/>
  <c r="JP18" i="6" a="1"/>
  <c r="JP18" i="6" s="1"/>
  <c r="LP19" i="6" a="1"/>
  <c r="LP19" i="6" s="1"/>
  <c r="MN90" i="6" a="1"/>
  <c r="MN90" i="6" s="1"/>
  <c r="MO90" i="6" s="1"/>
  <c r="NP69" i="6" a="1"/>
  <c r="NP69" i="6" s="1"/>
  <c r="NQ69" i="6" s="1"/>
  <c r="AJ45" i="6" a="1"/>
  <c r="AJ45" i="6" s="1"/>
  <c r="AK45" i="6" s="1"/>
  <c r="CB29" i="6" a="1"/>
  <c r="CB29" i="6" s="1"/>
  <c r="BH88" i="6" a="1"/>
  <c r="BH88" i="6" s="1"/>
  <c r="BI88" i="6" s="1"/>
  <c r="CZ87" i="6" a="1"/>
  <c r="CZ87" i="6" s="1"/>
  <c r="DA87" i="6" s="1"/>
  <c r="H90" i="6" a="1"/>
  <c r="H90" i="6" s="1"/>
  <c r="NT90" i="6" a="1"/>
  <c r="NT90" i="6" s="1"/>
  <c r="NU90" i="6" s="1"/>
  <c r="MN51" i="6" a="1"/>
  <c r="MN51" i="6" s="1"/>
  <c r="JL8" i="6" a="1"/>
  <c r="JL8" i="6" s="1"/>
  <c r="JM8" i="6" s="1"/>
  <c r="LX86" i="6" a="1"/>
  <c r="LX86" i="6" s="1"/>
  <c r="LY86" i="6" s="1"/>
  <c r="NT72" i="6" a="1"/>
  <c r="NT72" i="6" s="1"/>
  <c r="NU72" i="6" s="1"/>
  <c r="JH89" i="6" a="1"/>
  <c r="JH89" i="6" s="1"/>
  <c r="JI89" i="6" s="1"/>
  <c r="JD12" i="6" a="1"/>
  <c r="JD12" i="6" s="1"/>
  <c r="ND32" i="6" a="1"/>
  <c r="ND32" i="6" s="1"/>
  <c r="KJ22" i="6" a="1"/>
  <c r="KJ22" i="6" s="1"/>
  <c r="GB45" i="6" a="1"/>
  <c r="GB45" i="6" s="1"/>
  <c r="GC45" i="6" s="1"/>
  <c r="EV31" i="6" a="1"/>
  <c r="EV31" i="6" s="1"/>
  <c r="EW31" i="6" s="1"/>
  <c r="FL88" i="6" a="1"/>
  <c r="FL88" i="6" s="1"/>
  <c r="FM88" i="6" s="1"/>
  <c r="HX90" i="6" a="1"/>
  <c r="HX90" i="6" s="1"/>
  <c r="HY90" i="6" s="1"/>
  <c r="KN21" i="6" a="1"/>
  <c r="KN21" i="6" s="1"/>
  <c r="IN10" i="6" a="1"/>
  <c r="IN10" i="6" s="1"/>
  <c r="IO10" i="6" s="1"/>
  <c r="NP31" i="6" a="1"/>
  <c r="NP31" i="6" s="1"/>
  <c r="NQ31" i="6" s="1"/>
  <c r="LL7" i="6" a="1"/>
  <c r="LL7" i="6" s="1"/>
  <c r="LM7" i="6" s="1"/>
  <c r="MJ53" i="6" a="1"/>
  <c r="MJ53" i="6" s="1"/>
  <c r="MR70" i="6" a="1"/>
  <c r="MR70" i="6" s="1"/>
  <c r="MS70" i="6" s="1"/>
  <c r="KF25" i="6" a="1"/>
  <c r="KF25" i="6" s="1"/>
  <c r="MV38" i="6" a="1"/>
  <c r="MV38" i="6" s="1"/>
  <c r="MN78" i="6" a="1"/>
  <c r="MN78" i="6" s="1"/>
  <c r="MO78" i="6" s="1"/>
  <c r="EN43" i="6" a="1"/>
  <c r="EN43" i="6" s="1"/>
  <c r="T92" i="6" a="1"/>
  <c r="T92" i="6" s="1"/>
  <c r="U92" i="6" s="1"/>
  <c r="CB10" i="6" a="1"/>
  <c r="CB10" i="6" s="1"/>
  <c r="CC10" i="6" s="1"/>
  <c r="MN65" i="6" a="1"/>
  <c r="MN65" i="6" s="1"/>
  <c r="MO65" i="6" s="1"/>
  <c r="KN25" i="6" a="1"/>
  <c r="KN25" i="6" s="1"/>
  <c r="HH45" i="6" a="1"/>
  <c r="HH45" i="6" s="1"/>
  <c r="HI45" i="6" s="1"/>
  <c r="DP87" i="6" a="1"/>
  <c r="DP87" i="6" s="1"/>
  <c r="DQ87" i="6" s="1"/>
  <c r="NT60" i="6" a="1"/>
  <c r="NT60" i="6" s="1"/>
  <c r="NU60" i="6" s="1"/>
  <c r="GN85" i="6" a="1"/>
  <c r="GN85" i="6" s="1"/>
  <c r="GO85" i="6" s="1"/>
  <c r="MJ73" i="6" a="1"/>
  <c r="MJ73" i="6" s="1"/>
  <c r="MK73" i="6" s="1"/>
  <c r="L88" i="6" a="1"/>
  <c r="L88" i="6" s="1"/>
  <c r="MV23" i="6" a="1"/>
  <c r="MV23" i="6" s="1"/>
  <c r="EN88" i="6" a="1"/>
  <c r="EN88" i="6" s="1"/>
  <c r="EO88" i="6" s="1"/>
  <c r="JD18" i="6" a="1"/>
  <c r="JD18" i="6" s="1"/>
  <c r="GB27" i="6" a="1"/>
  <c r="GB27" i="6" s="1"/>
  <c r="GC27" i="6" s="1"/>
  <c r="AR28" i="6" a="1"/>
  <c r="AR28" i="6" s="1"/>
  <c r="FP29" i="6" a="1"/>
  <c r="FP29" i="6" s="1"/>
  <c r="LT39" i="6" a="1"/>
  <c r="LT39" i="6" s="1"/>
  <c r="CN43" i="6" a="1"/>
  <c r="CN43" i="6" s="1"/>
  <c r="GR31" i="6" a="1"/>
  <c r="GR31" i="6" s="1"/>
  <c r="GS31" i="6" s="1"/>
  <c r="MF7" i="6" a="1"/>
  <c r="MF7" i="6" s="1"/>
  <c r="MG7" i="6" s="1"/>
  <c r="JX12" i="6" a="1"/>
  <c r="JX12" i="6" s="1"/>
  <c r="L9" i="6" a="1"/>
  <c r="L9" i="6" s="1"/>
  <c r="M9" i="6" s="1"/>
  <c r="H86" i="6" a="1"/>
  <c r="H86" i="6" s="1"/>
  <c r="KV11" i="6" a="1"/>
  <c r="KV11" i="6" s="1"/>
  <c r="KF11" i="6" a="1"/>
  <c r="KF11" i="6" s="1"/>
  <c r="HP62" i="6" a="1"/>
  <c r="HP62" i="6" s="1"/>
  <c r="HQ62" i="6" s="1"/>
  <c r="IR77" i="6" a="1"/>
  <c r="IR77" i="6" s="1"/>
  <c r="IS77" i="6" s="1"/>
  <c r="BH83" i="6" a="1"/>
  <c r="BH83" i="6" s="1"/>
  <c r="BI83" i="6" s="1"/>
  <c r="GZ82" i="6" a="1"/>
  <c r="GZ82" i="6" s="1"/>
  <c r="HA82" i="6" s="1"/>
  <c r="HH79" i="6" a="1"/>
  <c r="HH79" i="6" s="1"/>
  <c r="HI79" i="6" s="1"/>
  <c r="BX59" i="6" a="1"/>
  <c r="BX59" i="6" s="1"/>
  <c r="BY59" i="6" s="1"/>
  <c r="AB73" i="6" a="1"/>
  <c r="AB73" i="6" s="1"/>
  <c r="AC73" i="6" s="1"/>
  <c r="DL80" i="6" a="1"/>
  <c r="DL80" i="6" s="1"/>
  <c r="DM80" i="6" s="1"/>
  <c r="IB73" i="6" a="1"/>
  <c r="IB73" i="6" s="1"/>
  <c r="IC73" i="6" s="1"/>
  <c r="EJ57" i="6" a="1"/>
  <c r="EJ57" i="6" s="1"/>
  <c r="EK57" i="6" s="1"/>
  <c r="CB69" i="6" a="1"/>
  <c r="CB69" i="6" s="1"/>
  <c r="CC69" i="6" s="1"/>
  <c r="HH71" i="6" a="1"/>
  <c r="HH71" i="6" s="1"/>
  <c r="HI71" i="6" s="1"/>
  <c r="HT83" i="6" a="1"/>
  <c r="HT83" i="6" s="1"/>
  <c r="HU83" i="6" s="1"/>
  <c r="X74" i="6" a="1"/>
  <c r="X74" i="6" s="1"/>
  <c r="Y74" i="6" s="1"/>
  <c r="FH75" i="6" a="1"/>
  <c r="FH75" i="6" s="1"/>
  <c r="FI75" i="6" s="1"/>
  <c r="IN59" i="6" a="1"/>
  <c r="IN59" i="6" s="1"/>
  <c r="IO59" i="6" s="1"/>
  <c r="HX73" i="6" a="1"/>
  <c r="HX73" i="6" s="1"/>
  <c r="HY73" i="6" s="1"/>
  <c r="GV62" i="6" a="1"/>
  <c r="GV62" i="6" s="1"/>
  <c r="GW62" i="6" s="1"/>
  <c r="ER74" i="6" a="1"/>
  <c r="ER74" i="6" s="1"/>
  <c r="ES74" i="6" s="1"/>
  <c r="FX62" i="6" a="1"/>
  <c r="FX62" i="6" s="1"/>
  <c r="FY62" i="6" s="1"/>
  <c r="FP77" i="6" a="1"/>
  <c r="FP77" i="6" s="1"/>
  <c r="FQ77" i="6" s="1"/>
  <c r="X83" i="6" a="1"/>
  <c r="X83" i="6" s="1"/>
  <c r="Y83" i="6" s="1"/>
  <c r="CZ82" i="6" a="1"/>
  <c r="CZ82" i="6" s="1"/>
  <c r="DA82" i="6" s="1"/>
  <c r="EV79" i="6" a="1"/>
  <c r="EV79" i="6" s="1"/>
  <c r="EW79" i="6" s="1"/>
  <c r="EB76" i="6" a="1"/>
  <c r="EB76" i="6" s="1"/>
  <c r="EC76" i="6" s="1"/>
  <c r="GV58" i="6" a="1"/>
  <c r="GV58" i="6" s="1"/>
  <c r="GW58" i="6" s="1"/>
  <c r="FP80" i="6" a="1"/>
  <c r="FP80" i="6" s="1"/>
  <c r="FQ80" i="6" s="1"/>
  <c r="FP58" i="6" a="1"/>
  <c r="FP58" i="6" s="1"/>
  <c r="FQ58" i="6" s="1"/>
  <c r="CJ67" i="6" a="1"/>
  <c r="CJ67" i="6" s="1"/>
  <c r="CK67" i="6" s="1"/>
  <c r="HD69" i="6" a="1"/>
  <c r="HD69" i="6" s="1"/>
  <c r="HE69" i="6" s="1"/>
  <c r="ND81" i="6" a="1"/>
  <c r="ND81" i="6" s="1"/>
  <c r="NE81" i="6" s="1"/>
  <c r="BD88" i="6" a="1"/>
  <c r="BD88" i="6" s="1"/>
  <c r="BE88" i="6" s="1"/>
  <c r="MR26" i="6" a="1"/>
  <c r="MR26" i="6" s="1"/>
  <c r="MS26" i="6" s="1"/>
  <c r="JD17" i="6" a="1"/>
  <c r="JD17" i="6" s="1"/>
  <c r="KJ12" i="6" a="1"/>
  <c r="KJ12" i="6" s="1"/>
  <c r="MJ14" i="6" a="1"/>
  <c r="MJ14" i="6" s="1"/>
  <c r="CJ29" i="6" a="1"/>
  <c r="CJ29" i="6" s="1"/>
  <c r="FX9" i="6" a="1"/>
  <c r="FX9" i="6" s="1"/>
  <c r="FY9" i="6" s="1"/>
  <c r="DH89" i="6" a="1"/>
  <c r="DH89" i="6" s="1"/>
  <c r="DI89" i="6" s="1"/>
  <c r="NP64" i="6" a="1"/>
  <c r="NP64" i="6" s="1"/>
  <c r="NQ64" i="6" s="1"/>
  <c r="KJ26" i="6" a="1"/>
  <c r="KJ26" i="6" s="1"/>
  <c r="KK26" i="6" s="1"/>
  <c r="MF34" i="6" a="1"/>
  <c r="MF34" i="6" s="1"/>
  <c r="NL28" i="6" a="1"/>
  <c r="NL28" i="6" s="1"/>
  <c r="MN20" i="6" a="1"/>
  <c r="MN20" i="6" s="1"/>
  <c r="LP14" i="6" a="1"/>
  <c r="LP14" i="6" s="1"/>
  <c r="AF43" i="6" a="1"/>
  <c r="AF43" i="6" s="1"/>
  <c r="CR29" i="6" a="1"/>
  <c r="CR29" i="6" s="1"/>
  <c r="DX28" i="6" a="1"/>
  <c r="DX28" i="6" s="1"/>
  <c r="DX27" i="6" a="1"/>
  <c r="DX27" i="6" s="1"/>
  <c r="DY27" i="6" s="1"/>
  <c r="NP14" i="6" a="1"/>
  <c r="NP14" i="6" s="1"/>
  <c r="MF80" i="6" a="1"/>
  <c r="MF80" i="6" s="1"/>
  <c r="MG80" i="6" s="1"/>
  <c r="ND33" i="6" a="1"/>
  <c r="ND33" i="6" s="1"/>
  <c r="IJ43" i="6" a="1"/>
  <c r="IJ43" i="6" s="1"/>
  <c r="AB31" i="6" a="1"/>
  <c r="AB31" i="6" s="1"/>
  <c r="AC31" i="6" s="1"/>
  <c r="HH87" i="6" a="1"/>
  <c r="HH87" i="6" s="1"/>
  <c r="HI87" i="6" s="1"/>
  <c r="X90" i="6" a="1"/>
  <c r="X90" i="6" s="1"/>
  <c r="Y90" i="6" s="1"/>
  <c r="MV21" i="6" a="1"/>
  <c r="MV21" i="6" s="1"/>
  <c r="KZ79" i="6" a="1"/>
  <c r="KZ79" i="6" s="1"/>
  <c r="LA79" i="6" s="1"/>
  <c r="NX91" i="6" a="1"/>
  <c r="NX91" i="6" s="1"/>
  <c r="NY91" i="6" s="1"/>
  <c r="ND43" i="6" a="1"/>
  <c r="ND43" i="6" s="1"/>
  <c r="LH19" i="6" a="1"/>
  <c r="LH19" i="6" s="1"/>
  <c r="GV45" i="6" a="1"/>
  <c r="GV45" i="6" s="1"/>
  <c r="GW45" i="6" s="1"/>
  <c r="DL27" i="6" a="1"/>
  <c r="DL27" i="6" s="1"/>
  <c r="DM27" i="6" s="1"/>
  <c r="DT89" i="6" a="1"/>
  <c r="DT89" i="6" s="1"/>
  <c r="DU89" i="6" s="1"/>
  <c r="FL89" i="6" a="1"/>
  <c r="FL89" i="6" s="1"/>
  <c r="FM89" i="6" s="1"/>
  <c r="BX45" i="6" a="1"/>
  <c r="BX45" i="6" s="1"/>
  <c r="BY45" i="6" s="1"/>
  <c r="MZ42" i="6" a="1"/>
  <c r="MZ42" i="6" s="1"/>
  <c r="JT7" i="6" a="1"/>
  <c r="JT7" i="6" s="1"/>
  <c r="JU7" i="6" s="1"/>
  <c r="MR83" i="6" a="1"/>
  <c r="MR83" i="6" s="1"/>
  <c r="MS83" i="6" s="1"/>
  <c r="KF18" i="6" a="1"/>
  <c r="KF18" i="6" s="1"/>
  <c r="KJ7" i="6" a="1"/>
  <c r="KJ7" i="6" s="1"/>
  <c r="KK7" i="6" s="1"/>
  <c r="BD45" i="6" a="1"/>
  <c r="BD45" i="6" s="1"/>
  <c r="BE45" i="6" s="1"/>
  <c r="FX29" i="6" a="1"/>
  <c r="FX29" i="6" s="1"/>
  <c r="DD92" i="6" a="1"/>
  <c r="DD92" i="6" s="1"/>
  <c r="DE92" i="6" s="1"/>
  <c r="FD85" i="6" a="1"/>
  <c r="FD85" i="6" s="1"/>
  <c r="FE85" i="6" s="1"/>
  <c r="AV10" i="6" a="1"/>
  <c r="AV10" i="6" s="1"/>
  <c r="AW10" i="6" s="1"/>
  <c r="NH80" i="6" a="1"/>
  <c r="NH80" i="6" s="1"/>
  <c r="NI80" i="6" s="1"/>
  <c r="NT86" i="6" a="1"/>
  <c r="NT86" i="6" s="1"/>
  <c r="NU86" i="6" s="1"/>
  <c r="JP25" i="6" a="1"/>
  <c r="JP25" i="6" s="1"/>
  <c r="NL18" i="6" a="1"/>
  <c r="NL18" i="6" s="1"/>
  <c r="NH10" i="6" a="1"/>
  <c r="NH10" i="6" s="1"/>
  <c r="NI10" i="6" s="1"/>
  <c r="CB45" i="6" a="1"/>
  <c r="CB45" i="6" s="1"/>
  <c r="CC45" i="6" s="1"/>
  <c r="FX31" i="6" a="1"/>
  <c r="FX31" i="6" s="1"/>
  <c r="FY31" i="6" s="1"/>
  <c r="GB90" i="6" a="1"/>
  <c r="GB90" i="6" s="1"/>
  <c r="GC90" i="6" s="1"/>
  <c r="GN90" i="6" a="1"/>
  <c r="GN90" i="6" s="1"/>
  <c r="GO90" i="6" s="1"/>
  <c r="LH21" i="6" a="1"/>
  <c r="LH21" i="6" s="1"/>
  <c r="NL70" i="6" a="1"/>
  <c r="NL70" i="6" s="1"/>
  <c r="NM70" i="6" s="1"/>
  <c r="LX22" i="6" a="1"/>
  <c r="LX22" i="6" s="1"/>
  <c r="KR90" i="6" a="1"/>
  <c r="KR90" i="6" s="1"/>
  <c r="KS90" i="6" s="1"/>
  <c r="MR71" i="6" a="1"/>
  <c r="MR71" i="6" s="1"/>
  <c r="MS71" i="6" s="1"/>
  <c r="JH23" i="6" a="1"/>
  <c r="JH23" i="6" s="1"/>
  <c r="KN64" i="6" a="1"/>
  <c r="KN64" i="6" s="1"/>
  <c r="KO64" i="6" s="1"/>
  <c r="MR84" i="6" a="1"/>
  <c r="MR84" i="6" s="1"/>
  <c r="MS84" i="6" s="1"/>
  <c r="LL18" i="6" a="1"/>
  <c r="LL18" i="6" s="1"/>
  <c r="KZ26" i="6" a="1"/>
  <c r="KZ26" i="6" s="1"/>
  <c r="LA26" i="6" s="1"/>
  <c r="KB15" i="6" a="1"/>
  <c r="KB15" i="6" s="1"/>
  <c r="NH17" i="6" a="1"/>
  <c r="NH17" i="6" s="1"/>
  <c r="IN43" i="6" a="1"/>
  <c r="IN43" i="6" s="1"/>
  <c r="GB29" i="6" a="1"/>
  <c r="GB29" i="6" s="1"/>
  <c r="IR90" i="6" a="1"/>
  <c r="IR90" i="6" s="1"/>
  <c r="IS90" i="6" s="1"/>
  <c r="GZ84" i="6" a="1"/>
  <c r="GZ84" i="6" s="1"/>
  <c r="HA84" i="6" s="1"/>
  <c r="NT21" i="6" a="1"/>
  <c r="NT21" i="6" s="1"/>
  <c r="DP88" i="6" a="1"/>
  <c r="DP88" i="6" s="1"/>
  <c r="DQ88" i="6" s="1"/>
  <c r="NP37" i="6" a="1"/>
  <c r="NP37" i="6" s="1"/>
  <c r="ND77" i="6" a="1"/>
  <c r="ND77" i="6" s="1"/>
  <c r="NE77" i="6" s="1"/>
  <c r="LP22" i="6" a="1"/>
  <c r="LP22" i="6" s="1"/>
  <c r="LD8" i="6" a="1"/>
  <c r="LD8" i="6" s="1"/>
  <c r="LE8" i="6" s="1"/>
  <c r="NX66" i="6" a="1"/>
  <c r="NX66" i="6" s="1"/>
  <c r="NY66" i="6" s="1"/>
  <c r="NL88" i="6" a="1"/>
  <c r="NL88" i="6" s="1"/>
  <c r="NM88" i="6" s="1"/>
  <c r="NP58" i="6" a="1"/>
  <c r="NP58" i="6" s="1"/>
  <c r="NQ58" i="6" s="1"/>
  <c r="BT29" i="6" a="1"/>
  <c r="BT29" i="6" s="1"/>
  <c r="EZ10" i="6" a="1"/>
  <c r="EZ10" i="6" s="1"/>
  <c r="FA10" i="6" s="1"/>
  <c r="DX9" i="6" a="1"/>
  <c r="DX9" i="6" s="1"/>
  <c r="DY9" i="6" s="1"/>
  <c r="KR15" i="6" a="1"/>
  <c r="KR15" i="6" s="1"/>
  <c r="NT37" i="6" a="1"/>
  <c r="NT37" i="6" s="1"/>
  <c r="CF43" i="6" a="1"/>
  <c r="CF43" i="6" s="1"/>
  <c r="KB21" i="6" a="1"/>
  <c r="KB21" i="6" s="1"/>
  <c r="MF8" i="6" a="1"/>
  <c r="MF8" i="6" s="1"/>
  <c r="MG8" i="6" s="1"/>
  <c r="GF89" i="6" a="1"/>
  <c r="GF89" i="6" s="1"/>
  <c r="GG89" i="6" s="1"/>
  <c r="KJ23" i="6" a="1"/>
  <c r="KJ23" i="6" s="1"/>
  <c r="JP21" i="6" a="1"/>
  <c r="JP21" i="6" s="1"/>
  <c r="LX19" i="6" a="1"/>
  <c r="LX19" i="6" s="1"/>
  <c r="AF9" i="6" a="1"/>
  <c r="AF9" i="6" s="1"/>
  <c r="AG9" i="6" s="1"/>
  <c r="MV25" i="6" a="1"/>
  <c r="MV25" i="6" s="1"/>
  <c r="GZ88" i="6" a="1"/>
  <c r="GZ88" i="6" s="1"/>
  <c r="HA88" i="6" s="1"/>
  <c r="JH18" i="6" a="1"/>
  <c r="JH18" i="6" s="1"/>
  <c r="LX7" i="6" a="1"/>
  <c r="LX7" i="6" s="1"/>
  <c r="LY7" i="6" s="1"/>
  <c r="DD89" i="6" a="1"/>
  <c r="DD89" i="6" s="1"/>
  <c r="DE89" i="6" s="1"/>
  <c r="KF22" i="6" a="1"/>
  <c r="KF22" i="6" s="1"/>
  <c r="KR66" i="6" a="1"/>
  <c r="KR66" i="6" s="1"/>
  <c r="KS66" i="6" s="1"/>
  <c r="EV88" i="6" a="1"/>
  <c r="EV88" i="6" s="1"/>
  <c r="EW88" i="6" s="1"/>
  <c r="NL8" i="6" a="1"/>
  <c r="NL8" i="6" s="1"/>
  <c r="NM8" i="6" s="1"/>
  <c r="DX10" i="6" a="1"/>
  <c r="DX10" i="6" s="1"/>
  <c r="DY10" i="6" s="1"/>
  <c r="MJ11" i="6" a="1"/>
  <c r="MJ11" i="6" s="1"/>
  <c r="NT11" i="6" a="1"/>
  <c r="NT11" i="6" s="1"/>
  <c r="LH11" i="6" a="1"/>
  <c r="LH11" i="6" s="1"/>
  <c r="KR11" i="6" a="1"/>
  <c r="KR11" i="6" s="1"/>
  <c r="T69" i="6" a="1"/>
  <c r="T69" i="6" s="1"/>
  <c r="U69" i="6" s="1"/>
  <c r="BH71" i="6" a="1"/>
  <c r="BH71" i="6" s="1"/>
  <c r="BI71" i="6" s="1"/>
  <c r="EN83" i="6" a="1"/>
  <c r="EN83" i="6" s="1"/>
  <c r="EO83" i="6" s="1"/>
  <c r="HX82" i="6" a="1"/>
  <c r="HX82" i="6" s="1"/>
  <c r="HY82" i="6" s="1"/>
  <c r="AJ75" i="6" a="1"/>
  <c r="AJ75" i="6" s="1"/>
  <c r="AK75" i="6" s="1"/>
  <c r="DT59" i="6" a="1"/>
  <c r="DT59" i="6" s="1"/>
  <c r="DU59" i="6" s="1"/>
  <c r="BH73" i="6" a="1"/>
  <c r="BH73" i="6" s="1"/>
  <c r="BI73" i="6" s="1"/>
  <c r="CJ80" i="6" a="1"/>
  <c r="CJ80" i="6" s="1"/>
  <c r="CK80" i="6" s="1"/>
  <c r="DP67" i="6" a="1"/>
  <c r="DP67" i="6" s="1"/>
  <c r="DQ67" i="6" s="1"/>
  <c r="AF67" i="6" a="1"/>
  <c r="AF67" i="6" s="1"/>
  <c r="AG67" i="6" s="1"/>
  <c r="GN69" i="6" a="1"/>
  <c r="GN69" i="6" s="1"/>
  <c r="GO69" i="6" s="1"/>
  <c r="HL71" i="6" a="1"/>
  <c r="HL71" i="6" s="1"/>
  <c r="HM71" i="6" s="1"/>
  <c r="CR78" i="6" a="1"/>
  <c r="CR78" i="6" s="1"/>
  <c r="CS78" i="6" s="1"/>
  <c r="BL74" i="6" a="1"/>
  <c r="BL74" i="6" s="1"/>
  <c r="BM74" i="6" s="1"/>
  <c r="GZ75" i="6" a="1"/>
  <c r="GZ75" i="6" s="1"/>
  <c r="HA75" i="6" s="1"/>
  <c r="IF59" i="6" a="1"/>
  <c r="IF59" i="6" s="1"/>
  <c r="IG59" i="6" s="1"/>
  <c r="AF57" i="6" a="1"/>
  <c r="AF57" i="6" s="1"/>
  <c r="AG57" i="6" s="1"/>
  <c r="EB77" i="6" a="1"/>
  <c r="EB77" i="6" s="1"/>
  <c r="EC77" i="6" s="1"/>
  <c r="GV75" i="6" a="1"/>
  <c r="GV75" i="6" s="1"/>
  <c r="GW75" i="6" s="1"/>
  <c r="HX62" i="6" a="1"/>
  <c r="HX62" i="6" s="1"/>
  <c r="HY62" i="6" s="1"/>
  <c r="HP77" i="6" a="1"/>
  <c r="HP77" i="6" s="1"/>
  <c r="HQ77" i="6" s="1"/>
  <c r="DT83" i="6" a="1"/>
  <c r="DT83" i="6" s="1"/>
  <c r="DU83" i="6" s="1"/>
  <c r="FH82" i="6" a="1"/>
  <c r="FH82" i="6" s="1"/>
  <c r="FI82" i="6" s="1"/>
  <c r="IN79" i="6" a="1"/>
  <c r="IN79" i="6" s="1"/>
  <c r="IO79" i="6" s="1"/>
  <c r="GJ76" i="6" a="1"/>
  <c r="GJ76" i="6" s="1"/>
  <c r="GK76" i="6" s="1"/>
  <c r="AZ73" i="6" a="1"/>
  <c r="AZ73" i="6" s="1"/>
  <c r="BA73" i="6" s="1"/>
  <c r="X80" i="6" a="1"/>
  <c r="X80" i="6" s="1"/>
  <c r="Y80" i="6" s="1"/>
  <c r="IR57" i="6" a="1"/>
  <c r="IR57" i="6" s="1"/>
  <c r="IS57" i="6" s="1"/>
  <c r="GJ67" i="6" a="1"/>
  <c r="GJ67" i="6" s="1"/>
  <c r="GK67" i="6" s="1"/>
  <c r="IV69" i="6" a="1"/>
  <c r="IV69" i="6" s="1"/>
  <c r="IW69" i="6" s="1"/>
  <c r="KZ12" i="6" a="1"/>
  <c r="KZ12" i="6" s="1"/>
  <c r="FH28" i="6" a="1"/>
  <c r="FH28" i="6" s="1"/>
  <c r="LP26" i="6" a="1"/>
  <c r="LP26" i="6" s="1"/>
  <c r="LQ26" i="6" s="1"/>
  <c r="NT77" i="6" a="1"/>
  <c r="NT77" i="6" s="1"/>
  <c r="NU77" i="6" s="1"/>
  <c r="ND25" i="6" a="1"/>
  <c r="ND25" i="6" s="1"/>
  <c r="MV15" i="6" a="1"/>
  <c r="MV15" i="6" s="1"/>
  <c r="EN29" i="6" a="1"/>
  <c r="EN29" i="6" s="1"/>
  <c r="P10" i="6" a="1"/>
  <c r="P10" i="6" s="1"/>
  <c r="Q10" i="6" s="1"/>
  <c r="AF85" i="6" a="1"/>
  <c r="AF85" i="6" s="1"/>
  <c r="AG85" i="6" s="1"/>
  <c r="KJ43" i="6" a="1"/>
  <c r="KJ43" i="6" s="1"/>
  <c r="MZ19" i="6" a="1"/>
  <c r="MZ19" i="6" s="1"/>
  <c r="NL78" i="6" a="1"/>
  <c r="NL78" i="6" s="1"/>
  <c r="NM78" i="6" s="1"/>
  <c r="JT17" i="6" a="1"/>
  <c r="JT17" i="6" s="1"/>
  <c r="NP23" i="6" a="1"/>
  <c r="NP23" i="6" s="1"/>
  <c r="MF12" i="6" a="1"/>
  <c r="MF12" i="6" s="1"/>
  <c r="IV45" i="6" a="1"/>
  <c r="IV45" i="6" s="1"/>
  <c r="IW45" i="6" s="1"/>
  <c r="DL31" i="6" a="1"/>
  <c r="DL31" i="6" s="1"/>
  <c r="DM31" i="6" s="1"/>
  <c r="CR89" i="6" a="1"/>
  <c r="CR89" i="6" s="1"/>
  <c r="CS89" i="6" s="1"/>
  <c r="IV28" i="6" a="1"/>
  <c r="IV28" i="6" s="1"/>
  <c r="KR37" i="6" a="1"/>
  <c r="KR37" i="6" s="1"/>
  <c r="MV26" i="6" a="1"/>
  <c r="MV26" i="6" s="1"/>
  <c r="MW26" i="6" s="1"/>
  <c r="ND19" i="6" a="1"/>
  <c r="ND19" i="6" s="1"/>
  <c r="MV50" i="6" a="1"/>
  <c r="MV50" i="6" s="1"/>
  <c r="LX8" i="6" a="1"/>
  <c r="LX8" i="6" s="1"/>
  <c r="LY8" i="6" s="1"/>
  <c r="MR92" i="6" a="1"/>
  <c r="MR92" i="6" s="1"/>
  <c r="MS92" i="6" s="1"/>
  <c r="GJ45" i="6" a="1"/>
  <c r="GJ45" i="6" s="1"/>
  <c r="GK45" i="6" s="1"/>
  <c r="EF29" i="6" a="1"/>
  <c r="EF29" i="6" s="1"/>
  <c r="AN27" i="6" a="1"/>
  <c r="AN27" i="6" s="1"/>
  <c r="AO27" i="6" s="1"/>
  <c r="GV92" i="6" a="1"/>
  <c r="GV92" i="6" s="1"/>
  <c r="GW92" i="6" s="1"/>
  <c r="JX21" i="6" a="1"/>
  <c r="JX21" i="6" s="1"/>
  <c r="NT73" i="6" a="1"/>
  <c r="NT73" i="6" s="1"/>
  <c r="NU73" i="6" s="1"/>
  <c r="NH47" i="6" a="1"/>
  <c r="NH47" i="6" s="1"/>
  <c r="LX14" i="6" a="1"/>
  <c r="LX14" i="6" s="1"/>
  <c r="MV10" i="6" a="1"/>
  <c r="MV10" i="6" s="1"/>
  <c r="MW10" i="6" s="1"/>
  <c r="LL22" i="6" a="1"/>
  <c r="LL22" i="6" s="1"/>
  <c r="JT23" i="6" a="1"/>
  <c r="JT23" i="6" s="1"/>
  <c r="FL31" i="6" a="1"/>
  <c r="FL31" i="6" s="1"/>
  <c r="FM31" i="6" s="1"/>
  <c r="IF28" i="6" a="1"/>
  <c r="IF28" i="6" s="1"/>
  <c r="IN88" i="6" a="1"/>
  <c r="IN88" i="6" s="1"/>
  <c r="IO88" i="6" s="1"/>
  <c r="IV88" i="6" a="1"/>
  <c r="IV88" i="6" s="1"/>
  <c r="IW88" i="6" s="1"/>
  <c r="CZ29" i="6" a="1"/>
  <c r="CZ29" i="6" s="1"/>
  <c r="NL69" i="6" a="1"/>
  <c r="NL69" i="6" s="1"/>
  <c r="NM69" i="6" s="1"/>
  <c r="MZ93" i="6" a="1"/>
  <c r="MZ93" i="6" s="1"/>
  <c r="NA93" i="6" s="1"/>
  <c r="NL65" i="6" a="1"/>
  <c r="NL65" i="6" s="1"/>
  <c r="NM65" i="6" s="1"/>
  <c r="NP22" i="6" a="1"/>
  <c r="NP22" i="6" s="1"/>
  <c r="MN31" i="6" a="1"/>
  <c r="MN31" i="6" s="1"/>
  <c r="MO31" i="6" s="1"/>
  <c r="DH45" i="6" a="1"/>
  <c r="DH45" i="6" s="1"/>
  <c r="DI45" i="6" s="1"/>
  <c r="EZ29" i="6" a="1"/>
  <c r="EZ29" i="6" s="1"/>
  <c r="EV10" i="6" a="1"/>
  <c r="EV10" i="6" s="1"/>
  <c r="EW10" i="6" s="1"/>
  <c r="EF27" i="6" a="1"/>
  <c r="EF27" i="6" s="1"/>
  <c r="EG27" i="6" s="1"/>
  <c r="CJ86" i="6" a="1"/>
  <c r="CJ86" i="6" s="1"/>
  <c r="CK86" i="6" s="1"/>
  <c r="NT92" i="6" a="1"/>
  <c r="NT92" i="6" s="1"/>
  <c r="NU92" i="6" s="1"/>
  <c r="JX18" i="6" a="1"/>
  <c r="JX18" i="6" s="1"/>
  <c r="NT19" i="6" a="1"/>
  <c r="NT19" i="6" s="1"/>
  <c r="MF33" i="6" a="1"/>
  <c r="MF33" i="6" s="1"/>
  <c r="LT15" i="6" a="1"/>
  <c r="LT15" i="6" s="1"/>
  <c r="KZ14" i="6" a="1"/>
  <c r="KZ14" i="6" s="1"/>
  <c r="HL45" i="6" a="1"/>
  <c r="HL45" i="6" s="1"/>
  <c r="HM45" i="6" s="1"/>
  <c r="AN31" i="6" a="1"/>
  <c r="AN31" i="6" s="1"/>
  <c r="AO31" i="6" s="1"/>
  <c r="DT84" i="6" a="1"/>
  <c r="DT84" i="6" s="1"/>
  <c r="DU84" i="6" s="1"/>
  <c r="GB84" i="6" a="1"/>
  <c r="GB84" i="6" s="1"/>
  <c r="GC84" i="6" s="1"/>
  <c r="MZ21" i="6" a="1"/>
  <c r="MZ21" i="6" s="1"/>
  <c r="LD75" i="6" a="1"/>
  <c r="LD75" i="6" s="1"/>
  <c r="LE75" i="6" s="1"/>
  <c r="LD7" i="6" a="1"/>
  <c r="LD7" i="6" s="1"/>
  <c r="LE7" i="6" s="1"/>
  <c r="NL39" i="6" a="1"/>
  <c r="NL39" i="6" s="1"/>
  <c r="MF22" i="6" a="1"/>
  <c r="MF22" i="6" s="1"/>
  <c r="LL74" i="6" a="1"/>
  <c r="LL74" i="6" s="1"/>
  <c r="LM74" i="6" s="1"/>
  <c r="MZ89" i="6" a="1"/>
  <c r="MZ89" i="6" s="1"/>
  <c r="NA89" i="6" s="1"/>
  <c r="KV20" i="6" a="1"/>
  <c r="KV20" i="6" s="1"/>
  <c r="KZ71" i="6" a="1"/>
  <c r="KZ71" i="6" s="1"/>
  <c r="LA71" i="6" s="1"/>
  <c r="JX14" i="6" a="1"/>
  <c r="JX14" i="6" s="1"/>
  <c r="NH13" i="6" a="1"/>
  <c r="NH13" i="6" s="1"/>
  <c r="BL45" i="6" a="1"/>
  <c r="BL45" i="6" s="1"/>
  <c r="BM45" i="6" s="1"/>
  <c r="GV31" i="6" a="1"/>
  <c r="GV31" i="6" s="1"/>
  <c r="GW31" i="6" s="1"/>
  <c r="GF84" i="6" a="1"/>
  <c r="GF84" i="6" s="1"/>
  <c r="GG84" i="6" s="1"/>
  <c r="FL85" i="6" a="1"/>
  <c r="FL85" i="6" s="1"/>
  <c r="FM85" i="6" s="1"/>
  <c r="BT10" i="6" a="1"/>
  <c r="BT10" i="6" s="1"/>
  <c r="BU10" i="6" s="1"/>
  <c r="NX21" i="6" a="1"/>
  <c r="NX21" i="6" s="1"/>
  <c r="MZ52" i="6" a="1"/>
  <c r="MZ52" i="6" s="1"/>
  <c r="MV34" i="6" a="1"/>
  <c r="MV34" i="6" s="1"/>
  <c r="NX58" i="6" a="1"/>
  <c r="NX58" i="6" s="1"/>
  <c r="NY58" i="6" s="1"/>
  <c r="MJ7" i="6" a="1"/>
  <c r="MJ7" i="6" s="1"/>
  <c r="MK7" i="6" s="1"/>
  <c r="MR19" i="6" a="1"/>
  <c r="MR19" i="6" s="1"/>
  <c r="MN15" i="6" a="1"/>
  <c r="MN15" i="6" s="1"/>
  <c r="JP7" i="6" a="1"/>
  <c r="JP7" i="6" s="1"/>
  <c r="JQ7" i="6" s="1"/>
  <c r="LP7" i="6" a="1"/>
  <c r="LP7" i="6" s="1"/>
  <c r="LQ7" i="6" s="1"/>
  <c r="HL29" i="6" a="1"/>
  <c r="HL29" i="6" s="1"/>
  <c r="HT86" i="6" a="1"/>
  <c r="HT86" i="6" s="1"/>
  <c r="HU86" i="6" s="1"/>
  <c r="HL85" i="6" a="1"/>
  <c r="HL85" i="6" s="1"/>
  <c r="HM85" i="6" s="1"/>
  <c r="NH38" i="6" a="1"/>
  <c r="NH38" i="6" s="1"/>
  <c r="DD31" i="6" a="1"/>
  <c r="DD31" i="6" s="1"/>
  <c r="DE31" i="6" s="1"/>
  <c r="FX27" i="6" a="1"/>
  <c r="FX27" i="6" s="1"/>
  <c r="FY27" i="6" s="1"/>
  <c r="LL12" i="6" a="1"/>
  <c r="LL12" i="6" s="1"/>
  <c r="KF21" i="6" a="1"/>
  <c r="KF21" i="6" s="1"/>
  <c r="NL22" i="6" a="1"/>
  <c r="NL22" i="6" s="1"/>
  <c r="CF90" i="6" a="1"/>
  <c r="CF90" i="6" s="1"/>
  <c r="CG90" i="6" s="1"/>
  <c r="NT18" i="6" a="1"/>
  <c r="NT18" i="6" s="1"/>
  <c r="GZ90" i="6" a="1"/>
  <c r="GZ90" i="6" s="1"/>
  <c r="HA90" i="6" s="1"/>
  <c r="LP15" i="6" a="1"/>
  <c r="LP15" i="6" s="1"/>
  <c r="LD21" i="6" a="1"/>
  <c r="LD21" i="6" s="1"/>
  <c r="NL26" i="6" a="1"/>
  <c r="NL26" i="6" s="1"/>
  <c r="NM26" i="6" s="1"/>
  <c r="EZ90" i="6" a="1"/>
  <c r="EZ90" i="6" s="1"/>
  <c r="FA90" i="6" s="1"/>
  <c r="DT85" i="6" a="1"/>
  <c r="DT85" i="6" s="1"/>
  <c r="DU85" i="6" s="1"/>
  <c r="MZ65" i="6" a="1"/>
  <c r="MZ65" i="6" s="1"/>
  <c r="NA65" i="6" s="1"/>
  <c r="EN27" i="6" a="1"/>
  <c r="EN27" i="6" s="1"/>
  <c r="EO27" i="6" s="1"/>
  <c r="NX68" i="6" a="1"/>
  <c r="NX68" i="6" s="1"/>
  <c r="NY68" i="6" s="1"/>
  <c r="MZ22" i="6" a="1"/>
  <c r="MZ22" i="6" s="1"/>
  <c r="CF92" i="6" a="1"/>
  <c r="CF92" i="6" s="1"/>
  <c r="CG92" i="6" s="1"/>
  <c r="JH11" i="6" a="1"/>
  <c r="JH11" i="6" s="1"/>
  <c r="LT11" i="6" a="1"/>
  <c r="LT11" i="6" s="1"/>
  <c r="MB11" i="6" a="1"/>
  <c r="MB11" i="6" s="1"/>
  <c r="T67" i="6" a="1"/>
  <c r="T67" i="6" s="1"/>
  <c r="U67" i="6" s="1"/>
  <c r="AV69" i="6" a="1"/>
  <c r="AV69" i="6" s="1"/>
  <c r="AW69" i="6" s="1"/>
  <c r="CV71" i="6" a="1"/>
  <c r="CV71" i="6" s="1"/>
  <c r="CW71" i="6" s="1"/>
  <c r="GR83" i="6" a="1"/>
  <c r="GR83" i="6" s="1"/>
  <c r="GS83" i="6" s="1"/>
  <c r="BD74" i="6" a="1"/>
  <c r="BD74" i="6" s="1"/>
  <c r="BE74" i="6" s="1"/>
  <c r="CZ75" i="6" a="1"/>
  <c r="CZ75" i="6" s="1"/>
  <c r="DA75" i="6" s="1"/>
  <c r="EB59" i="6" a="1"/>
  <c r="EB59" i="6" s="1"/>
  <c r="EC59" i="6" s="1"/>
  <c r="EV73" i="6" a="1"/>
  <c r="EV73" i="6" s="1"/>
  <c r="EW73" i="6" s="1"/>
  <c r="GN67" i="6" a="1"/>
  <c r="GN67" i="6" s="1"/>
  <c r="GO67" i="6" s="1"/>
  <c r="CJ69" i="6" a="1"/>
  <c r="CJ69" i="6" s="1"/>
  <c r="CK69" i="6" s="1"/>
  <c r="FH67" i="6" a="1"/>
  <c r="FH67" i="6" s="1"/>
  <c r="FI67" i="6" s="1"/>
  <c r="EJ69" i="6" a="1"/>
  <c r="EJ69" i="6" s="1"/>
  <c r="EK69" i="6" s="1"/>
  <c r="BH72" i="6" a="1"/>
  <c r="BH72" i="6" s="1"/>
  <c r="BI72" i="6" s="1"/>
  <c r="AN78" i="6" a="1"/>
  <c r="AN78" i="6" s="1"/>
  <c r="AO78" i="6" s="1"/>
  <c r="HD74" i="6" a="1"/>
  <c r="HD74" i="6" s="1"/>
  <c r="HE74" i="6" s="1"/>
  <c r="IJ75" i="6" a="1"/>
  <c r="IJ75" i="6" s="1"/>
  <c r="IK75" i="6" s="1"/>
  <c r="L58" i="6" a="1"/>
  <c r="L58" i="6" s="1"/>
  <c r="BL57" i="6" a="1"/>
  <c r="BL57" i="6" s="1"/>
  <c r="BM57" i="6" s="1"/>
  <c r="AJ72" i="6" a="1"/>
  <c r="AJ72" i="6" s="1"/>
  <c r="AK72" i="6" s="1"/>
  <c r="FD59" i="6" a="1"/>
  <c r="FD59" i="6" s="1"/>
  <c r="FE59" i="6" s="1"/>
  <c r="IN62" i="6" a="1"/>
  <c r="IN62" i="6" s="1"/>
  <c r="IO62" i="6" s="1"/>
  <c r="AB71" i="6" a="1"/>
  <c r="AB71" i="6" s="1"/>
  <c r="AC71" i="6" s="1"/>
  <c r="CB83" i="6" a="1"/>
  <c r="CB83" i="6" s="1"/>
  <c r="CC83" i="6" s="1"/>
  <c r="FD82" i="6" a="1"/>
  <c r="FD82" i="6" s="1"/>
  <c r="FE82" i="6" s="1"/>
  <c r="IJ79" i="6" a="1"/>
  <c r="IJ79" i="6" s="1"/>
  <c r="IK79" i="6" s="1"/>
  <c r="IV76" i="6" a="1"/>
  <c r="IV76" i="6" s="1"/>
  <c r="IW76" i="6" s="1"/>
  <c r="CB73" i="6" a="1"/>
  <c r="CB73" i="6" s="1"/>
  <c r="CC73" i="6" s="1"/>
  <c r="DD80" i="6" a="1"/>
  <c r="DD80" i="6" s="1"/>
  <c r="DE80" i="6" s="1"/>
  <c r="P62" i="6" a="1"/>
  <c r="P62" i="6" s="1"/>
  <c r="GB67" i="6" a="1"/>
  <c r="GB67" i="6" s="1"/>
  <c r="GC67" i="6" s="1"/>
  <c r="AB77" i="6" a="1"/>
  <c r="AB77" i="6" s="1"/>
  <c r="AC77" i="6" s="1"/>
  <c r="MJ18" i="6" a="1"/>
  <c r="MJ18" i="6" s="1"/>
  <c r="H9" i="6" a="1"/>
  <c r="H9" i="6" s="1"/>
  <c r="JD20" i="6" a="1"/>
  <c r="JD20" i="6" s="1"/>
  <c r="ND82" i="6" a="1"/>
  <c r="ND82" i="6" s="1"/>
  <c r="NE82" i="6" s="1"/>
  <c r="MZ80" i="6" a="1"/>
  <c r="MZ80" i="6" s="1"/>
  <c r="NA80" i="6" s="1"/>
  <c r="MJ13" i="6" a="1"/>
  <c r="MJ13" i="6" s="1"/>
  <c r="L31" i="6" a="1"/>
  <c r="L31" i="6" s="1"/>
  <c r="DH86" i="6" a="1"/>
  <c r="DH86" i="6" s="1"/>
  <c r="DI86" i="6" s="1"/>
  <c r="BH27" i="6" a="1"/>
  <c r="BH27" i="6" s="1"/>
  <c r="BI27" i="6" s="1"/>
  <c r="NL84" i="6" a="1"/>
  <c r="NL84" i="6" s="1"/>
  <c r="NM84" i="6" s="1"/>
  <c r="ND34" i="6" a="1"/>
  <c r="ND34" i="6" s="1"/>
  <c r="KF17" i="6" a="1"/>
  <c r="KF17" i="6" s="1"/>
  <c r="LH41" i="6" a="1"/>
  <c r="LH41" i="6" s="1"/>
  <c r="LI41" i="6" s="1"/>
  <c r="NL68" i="6" a="1"/>
  <c r="NL68" i="6" s="1"/>
  <c r="NM68" i="6" s="1"/>
  <c r="KN23" i="6" a="1"/>
  <c r="KN23" i="6" s="1"/>
  <c r="AB43" i="6" a="1"/>
  <c r="AB43" i="6" s="1"/>
  <c r="EB31" i="6" a="1"/>
  <c r="EB31" i="6" s="1"/>
  <c r="EC31" i="6" s="1"/>
  <c r="ER88" i="6" a="1"/>
  <c r="ER88" i="6" s="1"/>
  <c r="ES88" i="6" s="1"/>
  <c r="AF87" i="6" a="1"/>
  <c r="AF87" i="6" s="1"/>
  <c r="AG87" i="6" s="1"/>
  <c r="ND48" i="6" a="1"/>
  <c r="ND48" i="6" s="1"/>
  <c r="LH26" i="6" a="1"/>
  <c r="LH26" i="6" s="1"/>
  <c r="LI26" i="6" s="1"/>
  <c r="MR34" i="6" a="1"/>
  <c r="MR34" i="6" s="1"/>
  <c r="NX78" i="6" a="1"/>
  <c r="NX78" i="6" s="1"/>
  <c r="NY78" i="6" s="1"/>
  <c r="KR19" i="6" a="1"/>
  <c r="KR19" i="6" s="1"/>
  <c r="IN45" i="6" a="1"/>
  <c r="IN45" i="6" s="1"/>
  <c r="IO45" i="6" s="1"/>
  <c r="FD31" i="6" a="1"/>
  <c r="FD31" i="6" s="1"/>
  <c r="FE31" i="6" s="1"/>
  <c r="CV28" i="6" a="1"/>
  <c r="CV28" i="6" s="1"/>
  <c r="CR28" i="6" a="1"/>
  <c r="CR28" i="6" s="1"/>
  <c r="NH74" i="6" a="1"/>
  <c r="NH74" i="6" s="1"/>
  <c r="NI74" i="6" s="1"/>
  <c r="LD65" i="6" a="1"/>
  <c r="LD65" i="6" s="1"/>
  <c r="LE65" i="6" s="1"/>
  <c r="JT25" i="6" a="1"/>
  <c r="JT25" i="6" s="1"/>
  <c r="NT7" i="6" a="1"/>
  <c r="NT7" i="6" s="1"/>
  <c r="NU7" i="6" s="1"/>
  <c r="LX20" i="6" a="1"/>
  <c r="LX20" i="6" s="1"/>
  <c r="JH8" i="6" a="1"/>
  <c r="JH8" i="6" s="1"/>
  <c r="JI8" i="6" s="1"/>
  <c r="CR45" i="6" a="1"/>
  <c r="CR45" i="6" s="1"/>
  <c r="CS45" i="6" s="1"/>
  <c r="HX31" i="6" a="1"/>
  <c r="HX31" i="6" s="1"/>
  <c r="HY31" i="6" s="1"/>
  <c r="BD87" i="6" a="1"/>
  <c r="BD87" i="6" s="1"/>
  <c r="BE87" i="6" s="1"/>
  <c r="AZ90" i="6" a="1"/>
  <c r="AZ90" i="6" s="1"/>
  <c r="BA90" i="6" s="1"/>
  <c r="CR90" i="6" a="1"/>
  <c r="CR90" i="6" s="1"/>
  <c r="CS90" i="6" s="1"/>
  <c r="AR29" i="6" a="1"/>
  <c r="AR29" i="6" s="1"/>
  <c r="MF17" i="6" a="1"/>
  <c r="MF17" i="6" s="1"/>
  <c r="MR58" i="6" a="1"/>
  <c r="MR58" i="6" s="1"/>
  <c r="MS58" i="6" s="1"/>
  <c r="KF13" i="6" a="1"/>
  <c r="KF13" i="6" s="1"/>
  <c r="NP7" i="6" a="1"/>
  <c r="NP7" i="6" s="1"/>
  <c r="NQ7" i="6" s="1"/>
  <c r="DT43" i="6" a="1"/>
  <c r="DT43" i="6" s="1"/>
  <c r="IB29" i="6" a="1"/>
  <c r="IB29" i="6" s="1"/>
  <c r="IF86" i="6" a="1"/>
  <c r="IF86" i="6" s="1"/>
  <c r="IG86" i="6" s="1"/>
  <c r="HX28" i="6" a="1"/>
  <c r="HX28" i="6" s="1"/>
  <c r="HX87" i="6" a="1"/>
  <c r="HX87" i="6" s="1"/>
  <c r="HY87" i="6" s="1"/>
  <c r="KZ85" i="6" a="1"/>
  <c r="KZ85" i="6" s="1"/>
  <c r="LA85" i="6" s="1"/>
  <c r="JT19" i="6" a="1"/>
  <c r="JT19" i="6" s="1"/>
  <c r="MF59" i="6" a="1"/>
  <c r="MF59" i="6" s="1"/>
  <c r="MG59" i="6" s="1"/>
  <c r="MZ27" i="6" a="1"/>
  <c r="MZ27" i="6" s="1"/>
  <c r="NA27" i="6" s="1"/>
  <c r="JT15" i="6" a="1"/>
  <c r="JT15" i="6" s="1"/>
  <c r="IV43" i="6" a="1"/>
  <c r="IV43" i="6" s="1"/>
  <c r="CN29" i="6" a="1"/>
  <c r="CN29" i="6" s="1"/>
  <c r="DD85" i="6" a="1"/>
  <c r="DD85" i="6" s="1"/>
  <c r="DE85" i="6" s="1"/>
  <c r="P85" i="6" a="1"/>
  <c r="P85" i="6" s="1"/>
  <c r="NT27" i="6" a="1"/>
  <c r="NT27" i="6" s="1"/>
  <c r="NU27" i="6" s="1"/>
  <c r="NT56" i="6" a="1"/>
  <c r="NT56" i="6" s="1"/>
  <c r="NU56" i="6" s="1"/>
  <c r="LH56" i="6" a="1"/>
  <c r="LH56" i="6" s="1"/>
  <c r="LI56" i="6" s="1"/>
  <c r="NL89" i="6" a="1"/>
  <c r="NL89" i="6" s="1"/>
  <c r="NM89" i="6" s="1"/>
  <c r="MB9" i="6" a="1"/>
  <c r="MB9" i="6" s="1"/>
  <c r="MC9" i="6" s="1"/>
  <c r="MF85" i="6" a="1"/>
  <c r="MF85" i="6" s="1"/>
  <c r="MG85" i="6" s="1"/>
  <c r="JH13" i="6" a="1"/>
  <c r="JH13" i="6" s="1"/>
  <c r="MB76" i="6" a="1"/>
  <c r="MB76" i="6" s="1"/>
  <c r="MC76" i="6" s="1"/>
  <c r="MZ29" i="6" a="1"/>
  <c r="MZ29" i="6" s="1"/>
  <c r="LX25" i="6" a="1"/>
  <c r="LX25" i="6" s="1"/>
  <c r="MB19" i="6" a="1"/>
  <c r="MB19" i="6" s="1"/>
  <c r="EV45" i="6" a="1"/>
  <c r="EV45" i="6" s="1"/>
  <c r="EW45" i="6" s="1"/>
  <c r="T31" i="6" a="1"/>
  <c r="T31" i="6" s="1"/>
  <c r="U31" i="6" s="1"/>
  <c r="GB85" i="6" a="1"/>
  <c r="GB85" i="6" s="1"/>
  <c r="GC85" i="6" s="1"/>
  <c r="HX27" i="6" a="1"/>
  <c r="HX27" i="6" s="1"/>
  <c r="HY27" i="6" s="1"/>
  <c r="GB87" i="6" a="1"/>
  <c r="GB87" i="6" s="1"/>
  <c r="GC87" i="6" s="1"/>
  <c r="KV21" i="6" a="1"/>
  <c r="KV21" i="6" s="1"/>
  <c r="JL14" i="6" a="1"/>
  <c r="JL14" i="6" s="1"/>
  <c r="JD7" i="6" a="1"/>
  <c r="JD7" i="6" s="1"/>
  <c r="JE7" i="6" s="1"/>
  <c r="JP22" i="6" a="1"/>
  <c r="JP22" i="6" s="1"/>
  <c r="LT22" i="6" a="1"/>
  <c r="LT22" i="6" s="1"/>
  <c r="MF35" i="6" a="1"/>
  <c r="MF35" i="6" s="1"/>
  <c r="LX18" i="6" a="1"/>
  <c r="LX18" i="6" s="1"/>
  <c r="LX15" i="6" a="1"/>
  <c r="LX15" i="6" s="1"/>
  <c r="IB45" i="6" a="1"/>
  <c r="IB45" i="6" s="1"/>
  <c r="IC45" i="6" s="1"/>
  <c r="ER29" i="6" a="1"/>
  <c r="ER29" i="6" s="1"/>
  <c r="GN88" i="6" a="1"/>
  <c r="GN88" i="6" s="1"/>
  <c r="GO88" i="6" s="1"/>
  <c r="GV87" i="6" a="1"/>
  <c r="GV87" i="6" s="1"/>
  <c r="GW87" i="6" s="1"/>
  <c r="MV27" i="6" a="1"/>
  <c r="MV27" i="6" s="1"/>
  <c r="MW27" i="6" s="1"/>
  <c r="GJ92" i="6" a="1"/>
  <c r="GJ92" i="6" s="1"/>
  <c r="GK92" i="6" s="1"/>
  <c r="KZ21" i="6" a="1"/>
  <c r="KZ21" i="6" s="1"/>
  <c r="EV43" i="6" a="1"/>
  <c r="EV43" i="6" s="1"/>
  <c r="JH21" i="6" a="1"/>
  <c r="JH21" i="6" s="1"/>
  <c r="KZ20" i="6" a="1"/>
  <c r="KZ20" i="6" s="1"/>
  <c r="FL90" i="6" a="1"/>
  <c r="FL90" i="6" s="1"/>
  <c r="FM90" i="6" s="1"/>
  <c r="AN88" i="6" a="1"/>
  <c r="AN88" i="6" s="1"/>
  <c r="AO88" i="6" s="1"/>
  <c r="T45" i="6" a="1"/>
  <c r="T45" i="6" s="1"/>
  <c r="U45" i="6" s="1"/>
  <c r="AR92" i="6" a="1"/>
  <c r="AR92" i="6" s="1"/>
  <c r="AS92" i="6" s="1"/>
  <c r="DD45" i="6" a="1"/>
  <c r="DD45" i="6" s="1"/>
  <c r="DE45" i="6" s="1"/>
  <c r="NT10" i="6" a="1"/>
  <c r="NT10" i="6" s="1"/>
  <c r="NU10" i="6" s="1"/>
  <c r="CR92" i="6" a="1"/>
  <c r="CR92" i="6" s="1"/>
  <c r="CS92" i="6" s="1"/>
  <c r="JD15" i="6" a="1"/>
  <c r="JD15" i="6" s="1"/>
  <c r="MB14" i="6" a="1"/>
  <c r="MB14" i="6" s="1"/>
  <c r="CJ9" i="6" a="1"/>
  <c r="CJ9" i="6" s="1"/>
  <c r="CK9" i="6" s="1"/>
  <c r="LP25" i="6" a="1"/>
  <c r="LP25" i="6" s="1"/>
  <c r="NH27" i="6" a="1"/>
  <c r="NH27" i="6" s="1"/>
  <c r="NI27" i="6" s="1"/>
  <c r="IN9" i="6" a="1"/>
  <c r="IN9" i="6" s="1"/>
  <c r="IO9" i="6" s="1"/>
  <c r="H91" i="6" a="1"/>
  <c r="H91" i="6" s="1"/>
  <c r="MF11" i="6" a="1"/>
  <c r="MF11" i="6" s="1"/>
  <c r="H88" i="6" a="1"/>
  <c r="H88" i="6" s="1"/>
  <c r="FT67" i="6" a="1"/>
  <c r="FT67" i="6" s="1"/>
  <c r="FU67" i="6" s="1"/>
  <c r="BP69" i="6" a="1"/>
  <c r="BP69" i="6" s="1"/>
  <c r="BQ69" i="6" s="1"/>
  <c r="FD71" i="6" a="1"/>
  <c r="FD71" i="6" s="1"/>
  <c r="FE71" i="6" s="1"/>
  <c r="GZ83" i="6" a="1"/>
  <c r="GZ83" i="6" s="1"/>
  <c r="HA83" i="6" s="1"/>
  <c r="DH74" i="6" a="1"/>
  <c r="DH74" i="6" s="1"/>
  <c r="DI74" i="6" s="1"/>
  <c r="GF75" i="6" a="1"/>
  <c r="GF75" i="6" s="1"/>
  <c r="GG75" i="6" s="1"/>
  <c r="EN59" i="6" a="1"/>
  <c r="EN59" i="6" s="1"/>
  <c r="EO59" i="6" s="1"/>
  <c r="GR73" i="6" a="1"/>
  <c r="GR73" i="6" s="1"/>
  <c r="GS73" i="6" s="1"/>
  <c r="HT69" i="6" a="1"/>
  <c r="HT69" i="6" s="1"/>
  <c r="HU69" i="6" s="1"/>
  <c r="EJ77" i="6" a="1"/>
  <c r="EJ77" i="6" s="1"/>
  <c r="EK77" i="6" s="1"/>
  <c r="FD67" i="6" a="1"/>
  <c r="FD67" i="6" s="1"/>
  <c r="FE67" i="6" s="1"/>
  <c r="HX69" i="6" a="1"/>
  <c r="HX69" i="6" s="1"/>
  <c r="HY69" i="6" s="1"/>
  <c r="CF72" i="6" a="1"/>
  <c r="CF72" i="6" s="1"/>
  <c r="CG72" i="6" s="1"/>
  <c r="CZ78" i="6" a="1"/>
  <c r="CZ78" i="6" s="1"/>
  <c r="DA78" i="6" s="1"/>
  <c r="HH74" i="6" a="1"/>
  <c r="HH74" i="6" s="1"/>
  <c r="HI74" i="6" s="1"/>
  <c r="AR76" i="6" a="1"/>
  <c r="AR76" i="6" s="1"/>
  <c r="AS76" i="6" s="1"/>
  <c r="T58" i="6" a="1"/>
  <c r="T58" i="6" s="1"/>
  <c r="U58" i="6" s="1"/>
  <c r="EF57" i="6" a="1"/>
  <c r="EF57" i="6" s="1"/>
  <c r="EG57" i="6" s="1"/>
  <c r="ER78" i="6" a="1"/>
  <c r="ER78" i="6" s="1"/>
  <c r="ES78" i="6" s="1"/>
  <c r="GB73" i="6" a="1"/>
  <c r="GB73" i="6" s="1"/>
  <c r="GC73" i="6" s="1"/>
  <c r="AB69" i="6" a="1"/>
  <c r="AB69" i="6" s="1"/>
  <c r="AC69" i="6" s="1"/>
  <c r="CJ71" i="6" a="1"/>
  <c r="CJ71" i="6" s="1"/>
  <c r="CK71" i="6" s="1"/>
  <c r="EJ83" i="6" a="1"/>
  <c r="EJ83" i="6" s="1"/>
  <c r="EK83" i="6" s="1"/>
  <c r="IV82" i="6" a="1"/>
  <c r="IV82" i="6" s="1"/>
  <c r="IW82" i="6" s="1"/>
  <c r="P75" i="6" a="1"/>
  <c r="P75" i="6" s="1"/>
  <c r="CR59" i="6" a="1"/>
  <c r="CR59" i="6" s="1"/>
  <c r="CS59" i="6" s="1"/>
  <c r="CF73" i="6" a="1"/>
  <c r="CF73" i="6" s="1"/>
  <c r="CG73" i="6" s="1"/>
  <c r="AJ80" i="6" a="1"/>
  <c r="AJ80" i="6" s="1"/>
  <c r="AK80" i="6" s="1"/>
  <c r="FX77" i="6" a="1"/>
  <c r="FX77" i="6" s="1"/>
  <c r="FY77" i="6" s="1"/>
  <c r="CN62" i="6" a="1"/>
  <c r="CN62" i="6" s="1"/>
  <c r="CO62" i="6" s="1"/>
  <c r="DX77" i="6" a="1"/>
  <c r="DX77" i="6" s="1"/>
  <c r="DY77" i="6" s="1"/>
  <c r="FD72" i="6" a="1"/>
  <c r="FD72" i="6" s="1"/>
  <c r="FE72" i="6" s="1"/>
  <c r="MV78" i="6" a="1"/>
  <c r="MV78" i="6" s="1"/>
  <c r="MW78" i="6" s="1"/>
  <c r="IN76" i="6" a="1"/>
  <c r="IN76" i="6" s="1"/>
  <c r="IO76" i="6" s="1"/>
  <c r="GV80" i="6" a="1"/>
  <c r="GV80" i="6" s="1"/>
  <c r="GW80" i="6" s="1"/>
  <c r="HP69" i="6" a="1"/>
  <c r="HP69" i="6" s="1"/>
  <c r="HQ69" i="6" s="1"/>
  <c r="HP78" i="6" a="1"/>
  <c r="HP78" i="6" s="1"/>
  <c r="HQ78" i="6" s="1"/>
  <c r="GB75" i="6" a="1"/>
  <c r="GB75" i="6" s="1"/>
  <c r="GC75" i="6" s="1"/>
  <c r="DL58" i="6" a="1"/>
  <c r="DL58" i="6" s="1"/>
  <c r="DM58" i="6" s="1"/>
  <c r="DT71" i="6" a="1"/>
  <c r="DT71" i="6" s="1"/>
  <c r="DU71" i="6" s="1"/>
  <c r="CF67" i="6" a="1"/>
  <c r="CF67" i="6" s="1"/>
  <c r="CG67" i="6" s="1"/>
  <c r="FL77" i="6" a="1"/>
  <c r="FL77" i="6" s="1"/>
  <c r="FM77" i="6" s="1"/>
  <c r="FX83" i="6" a="1"/>
  <c r="FX83" i="6" s="1"/>
  <c r="FY83" i="6" s="1"/>
  <c r="FX79" i="6" a="1"/>
  <c r="FX79" i="6" s="1"/>
  <c r="FY79" i="6" s="1"/>
  <c r="EF59" i="6" a="1"/>
  <c r="EF59" i="6" s="1"/>
  <c r="EG59" i="6" s="1"/>
  <c r="GN80" i="6" a="1"/>
  <c r="GN80" i="6" s="1"/>
  <c r="GO80" i="6" s="1"/>
  <c r="IF74" i="6" a="1"/>
  <c r="IF74" i="6" s="1"/>
  <c r="IG74" i="6" s="1"/>
  <c r="CB77" i="6" a="1"/>
  <c r="CB77" i="6" s="1"/>
  <c r="CC77" i="6" s="1"/>
  <c r="AJ83" i="6" a="1"/>
  <c r="AJ83" i="6" s="1"/>
  <c r="AK83" i="6" s="1"/>
  <c r="AJ79" i="6" a="1"/>
  <c r="AJ79" i="6" s="1"/>
  <c r="AK79" i="6" s="1"/>
  <c r="AB59" i="6" a="1"/>
  <c r="AB59" i="6" s="1"/>
  <c r="AC59" i="6" s="1"/>
  <c r="DP73" i="6" a="1"/>
  <c r="DP73" i="6" s="1"/>
  <c r="DQ73" i="6" s="1"/>
  <c r="BP71" i="6" a="1"/>
  <c r="BP71" i="6" s="1"/>
  <c r="BQ71" i="6" s="1"/>
  <c r="EB79" i="6" a="1"/>
  <c r="EB79" i="6" s="1"/>
  <c r="EC79" i="6" s="1"/>
  <c r="FP62" i="6" a="1"/>
  <c r="FP62" i="6" s="1"/>
  <c r="FQ62" i="6" s="1"/>
  <c r="IZ77" i="6" a="1"/>
  <c r="IZ77" i="6" s="1"/>
  <c r="JA77" i="6" s="1"/>
  <c r="BD83" i="6" a="1"/>
  <c r="BD83" i="6" s="1"/>
  <c r="BE83" i="6" s="1"/>
  <c r="AF82" i="6" a="1"/>
  <c r="AF82" i="6" s="1"/>
  <c r="AG82" i="6" s="1"/>
  <c r="CV79" i="6" a="1"/>
  <c r="CV79" i="6" s="1"/>
  <c r="CW79" i="6" s="1"/>
  <c r="IF76" i="6" a="1"/>
  <c r="IF76" i="6" s="1"/>
  <c r="IG76" i="6" s="1"/>
  <c r="BD73" i="6" a="1"/>
  <c r="BD73" i="6" s="1"/>
  <c r="BE73" i="6" s="1"/>
  <c r="ER80" i="6" a="1"/>
  <c r="ER80" i="6" s="1"/>
  <c r="ES80" i="6" s="1"/>
  <c r="HH67" i="6" a="1"/>
  <c r="HH67" i="6" s="1"/>
  <c r="HI67" i="6" s="1"/>
  <c r="HT67" i="6" a="1"/>
  <c r="HT67" i="6" s="1"/>
  <c r="HU67" i="6" s="1"/>
  <c r="AZ77" i="6" a="1"/>
  <c r="AZ77" i="6" s="1"/>
  <c r="BA77" i="6" s="1"/>
  <c r="GV72" i="6" a="1"/>
  <c r="GV72" i="6" s="1"/>
  <c r="GW72" i="6" s="1"/>
  <c r="GJ78" i="6" a="1"/>
  <c r="GJ78" i="6" s="1"/>
  <c r="GK78" i="6" s="1"/>
  <c r="IN74" i="6" a="1"/>
  <c r="IN74" i="6" s="1"/>
  <c r="IO74" i="6" s="1"/>
  <c r="DH76" i="6" a="1"/>
  <c r="DH76" i="6" s="1"/>
  <c r="DI76" i="6" s="1"/>
  <c r="CF58" i="6" a="1"/>
  <c r="CF58" i="6" s="1"/>
  <c r="CG58" i="6" s="1"/>
  <c r="HT57" i="6" a="1"/>
  <c r="HT57" i="6" s="1"/>
  <c r="HU57" i="6" s="1"/>
  <c r="DX74" i="6" a="1"/>
  <c r="DX74" i="6" s="1"/>
  <c r="DY74" i="6" s="1"/>
  <c r="CN67" i="6" a="1"/>
  <c r="CN67" i="6" s="1"/>
  <c r="CO67" i="6" s="1"/>
  <c r="IR69" i="6" a="1"/>
  <c r="IR69" i="6" s="1"/>
  <c r="IS69" i="6" s="1"/>
  <c r="X72" i="6" a="1"/>
  <c r="X72" i="6" s="1"/>
  <c r="Y72" i="6" s="1"/>
  <c r="FD78" i="6" a="1"/>
  <c r="FD78" i="6" s="1"/>
  <c r="FE78" i="6" s="1"/>
  <c r="IZ74" i="6" a="1"/>
  <c r="IZ74" i="6" s="1"/>
  <c r="JA74" i="6" s="1"/>
  <c r="BD76" i="6" a="1"/>
  <c r="BD76" i="6" s="1"/>
  <c r="BE76" i="6" s="1"/>
  <c r="CR58" i="6" a="1"/>
  <c r="CR58" i="6" s="1"/>
  <c r="CS58" i="6" s="1"/>
  <c r="DL57" i="6" a="1"/>
  <c r="DL57" i="6" s="1"/>
  <c r="DM57" i="6" s="1"/>
  <c r="EB68" i="6" a="1"/>
  <c r="EB68" i="6" s="1"/>
  <c r="EC68" i="6" s="1"/>
  <c r="HL63" i="6" a="1"/>
  <c r="HL63" i="6" s="1"/>
  <c r="HM63" i="6" s="1"/>
  <c r="DH81" i="6" a="1"/>
  <c r="DH81" i="6" s="1"/>
  <c r="DI81" i="6" s="1"/>
  <c r="AZ61" i="6" a="1"/>
  <c r="AZ61" i="6" s="1"/>
  <c r="BA61" i="6" s="1"/>
  <c r="T60" i="6" a="1"/>
  <c r="T60" i="6" s="1"/>
  <c r="U60" i="6" s="1"/>
  <c r="EF70" i="6" a="1"/>
  <c r="EF70" i="6" s="1"/>
  <c r="EG70" i="6" s="1"/>
  <c r="EV14" i="6" a="1"/>
  <c r="EV14" i="6" s="1"/>
  <c r="HL64" i="6" a="1"/>
  <c r="HL64" i="6" s="1"/>
  <c r="HM64" i="6" s="1"/>
  <c r="GR65" i="6" a="1"/>
  <c r="GR65" i="6" s="1"/>
  <c r="GS65" i="6" s="1"/>
  <c r="IN66" i="6" a="1"/>
  <c r="IN66" i="6" s="1"/>
  <c r="IO66" i="6" s="1"/>
  <c r="T63" i="6" a="1"/>
  <c r="T63" i="6" s="1"/>
  <c r="U63" i="6" s="1"/>
  <c r="FX63" i="6" a="1"/>
  <c r="FX63" i="6" s="1"/>
  <c r="FY63" i="6" s="1"/>
  <c r="GZ81" i="6" a="1"/>
  <c r="GZ81" i="6" s="1"/>
  <c r="HA81" i="6" s="1"/>
  <c r="GJ61" i="6" a="1"/>
  <c r="GJ61" i="6" s="1"/>
  <c r="GK61" i="6" s="1"/>
  <c r="AB70" i="6" a="1"/>
  <c r="AB70" i="6" s="1"/>
  <c r="AC70" i="6" s="1"/>
  <c r="AJ56" i="6" a="1"/>
  <c r="AJ56" i="6" s="1"/>
  <c r="AK56" i="6" s="1"/>
  <c r="HP56" i="6" a="1"/>
  <c r="HP56" i="6" s="1"/>
  <c r="HQ56" i="6" s="1"/>
  <c r="CN12" i="6" a="1"/>
  <c r="CN12" i="6" s="1"/>
  <c r="AB11" i="6" a="1"/>
  <c r="AB11" i="6" s="1"/>
  <c r="AJ13" i="6" a="1"/>
  <c r="AJ13" i="6" s="1"/>
  <c r="AF21" i="6" a="1"/>
  <c r="AF21" i="6" s="1"/>
  <c r="DH63" i="6" a="1"/>
  <c r="DH63" i="6" s="1"/>
  <c r="DI63" i="6" s="1"/>
  <c r="AB81" i="6" a="1"/>
  <c r="AB81" i="6" s="1"/>
  <c r="AC81" i="6" s="1"/>
  <c r="GR81" i="6" a="1"/>
  <c r="GR81" i="6" s="1"/>
  <c r="GS81" i="6" s="1"/>
  <c r="FL61" i="6" a="1"/>
  <c r="FL61" i="6" s="1"/>
  <c r="FM61" i="6" s="1"/>
  <c r="HT60" i="6" a="1"/>
  <c r="HT60" i="6" s="1"/>
  <c r="HU60" i="6" s="1"/>
  <c r="IR70" i="6" a="1"/>
  <c r="IR70" i="6" s="1"/>
  <c r="IS70" i="6" s="1"/>
  <c r="EB26" i="6" a="1"/>
  <c r="EB26" i="6" s="1"/>
  <c r="EC26" i="6" s="1"/>
  <c r="CV12" i="6" a="1"/>
  <c r="CV12" i="6" s="1"/>
  <c r="HP12" i="6" a="1"/>
  <c r="HP12" i="6" s="1"/>
  <c r="X13" i="6" a="1"/>
  <c r="X13" i="6" s="1"/>
  <c r="CB21" i="6" a="1"/>
  <c r="CB21" i="6" s="1"/>
  <c r="DL25" i="6" a="1"/>
  <c r="DL25" i="6" s="1"/>
  <c r="CR23" i="6" a="1"/>
  <c r="CR23" i="6" s="1"/>
  <c r="BL68" i="6" a="1"/>
  <c r="BL68" i="6" s="1"/>
  <c r="BM68" i="6" s="1"/>
  <c r="CR25" i="6" a="1"/>
  <c r="CR25" i="6" s="1"/>
  <c r="AV23" i="6" a="1"/>
  <c r="AV23" i="6" s="1"/>
  <c r="HX23" i="6" a="1"/>
  <c r="HX23" i="6" s="1"/>
  <c r="AB60" i="6" a="1"/>
  <c r="AB60" i="6" s="1"/>
  <c r="AC60" i="6" s="1"/>
  <c r="ER70" i="6" a="1"/>
  <c r="ER70" i="6" s="1"/>
  <c r="ES70" i="6" s="1"/>
  <c r="EJ56" i="6" a="1"/>
  <c r="EJ56" i="6" s="1"/>
  <c r="EK56" i="6" s="1"/>
  <c r="AF64" i="6" a="1"/>
  <c r="AF64" i="6" s="1"/>
  <c r="AG64" i="6" s="1"/>
  <c r="FL64" i="6" a="1"/>
  <c r="FL64" i="6" s="1"/>
  <c r="FM64" i="6" s="1"/>
  <c r="FP65" i="6" a="1"/>
  <c r="FP65" i="6" s="1"/>
  <c r="FQ65" i="6" s="1"/>
  <c r="GF66" i="6" a="1"/>
  <c r="GF66" i="6" s="1"/>
  <c r="GG66" i="6" s="1"/>
  <c r="HT68" i="6" a="1"/>
  <c r="HT68" i="6" s="1"/>
  <c r="HU68" i="6" s="1"/>
  <c r="EB18" i="6" a="1"/>
  <c r="EB18" i="6" s="1"/>
  <c r="HH23" i="6" a="1"/>
  <c r="HH23" i="6" s="1"/>
  <c r="CR61" i="6" a="1"/>
  <c r="CR61" i="6" s="1"/>
  <c r="CS61" i="6" s="1"/>
  <c r="IF60" i="6" a="1"/>
  <c r="IF60" i="6" s="1"/>
  <c r="IG60" i="6" s="1"/>
  <c r="HT70" i="6" a="1"/>
  <c r="HT70" i="6" s="1"/>
  <c r="HU70" i="6" s="1"/>
  <c r="FX14" i="6" a="1"/>
  <c r="FX14" i="6" s="1"/>
  <c r="T17" i="6" a="1"/>
  <c r="T17" i="6" s="1"/>
  <c r="FX17" i="6" a="1"/>
  <c r="FX17" i="6" s="1"/>
  <c r="GV65" i="6" a="1"/>
  <c r="GV65" i="6" s="1"/>
  <c r="GW65" i="6" s="1"/>
  <c r="IB66" i="6" a="1"/>
  <c r="IB66" i="6" s="1"/>
  <c r="IC66" i="6" s="1"/>
  <c r="IF68" i="6" a="1"/>
  <c r="IF68" i="6" s="1"/>
  <c r="IG68" i="6" s="1"/>
  <c r="HT18" i="6" a="1"/>
  <c r="HT18" i="6" s="1"/>
  <c r="DL23" i="6" a="1"/>
  <c r="DL23" i="6" s="1"/>
  <c r="DX61" i="6" a="1"/>
  <c r="DX61" i="6" s="1"/>
  <c r="DY61" i="6" s="1"/>
  <c r="FX60" i="6" a="1"/>
  <c r="FX60" i="6" s="1"/>
  <c r="FY60" i="6" s="1"/>
  <c r="DL70" i="6" a="1"/>
  <c r="DL70" i="6" s="1"/>
  <c r="DM70" i="6" s="1"/>
  <c r="EZ56" i="6" a="1"/>
  <c r="EZ56" i="6" s="1"/>
  <c r="FA56" i="6" s="1"/>
  <c r="CJ64" i="6" a="1"/>
  <c r="CJ64" i="6" s="1"/>
  <c r="CK64" i="6" s="1"/>
  <c r="IZ64" i="6" a="1"/>
  <c r="IZ64" i="6" s="1"/>
  <c r="JA64" i="6" s="1"/>
  <c r="DL13" i="6" a="1"/>
  <c r="DL13" i="6" s="1"/>
  <c r="CV21" i="6" a="1"/>
  <c r="CV21" i="6" s="1"/>
  <c r="CN25" i="6" a="1"/>
  <c r="CN25" i="6" s="1"/>
  <c r="AN15" i="6" a="1"/>
  <c r="AN15" i="6" s="1"/>
  <c r="GN15" i="6" a="1"/>
  <c r="GN15" i="6" s="1"/>
  <c r="BH8" i="6" a="1"/>
  <c r="BH8" i="6" s="1"/>
  <c r="BI8" i="6" s="1"/>
  <c r="BD22" i="6" a="1"/>
  <c r="BD22" i="6" s="1"/>
  <c r="FD26" i="6" a="1"/>
  <c r="FD26" i="6" s="1"/>
  <c r="FE26" i="6" s="1"/>
  <c r="AZ17" i="6" a="1"/>
  <c r="AZ17" i="6" s="1"/>
  <c r="IV12" i="6" a="1"/>
  <c r="IV12" i="6" s="1"/>
  <c r="AV21" i="6" a="1"/>
  <c r="AV21" i="6" s="1"/>
  <c r="BP63" i="6" a="1"/>
  <c r="BP63" i="6" s="1"/>
  <c r="BQ63" i="6" s="1"/>
  <c r="AR81" i="6" a="1"/>
  <c r="AR81" i="6" s="1"/>
  <c r="AS81" i="6" s="1"/>
  <c r="HT81" i="6" a="1"/>
  <c r="HT81" i="6" s="1"/>
  <c r="HU81" i="6" s="1"/>
  <c r="HX20" i="6" a="1"/>
  <c r="HX20" i="6" s="1"/>
  <c r="IJ8" i="6" a="1"/>
  <c r="IJ8" i="6" s="1"/>
  <c r="IK8" i="6" s="1"/>
  <c r="FP14" i="6" a="1"/>
  <c r="FP14" i="6" s="1"/>
  <c r="DH17" i="6" a="1"/>
  <c r="DH17" i="6" s="1"/>
  <c r="AR65" i="6" a="1"/>
  <c r="AR65" i="6" s="1"/>
  <c r="AS65" i="6" s="1"/>
  <c r="EB66" i="6" a="1"/>
  <c r="EB66" i="6" s="1"/>
  <c r="EC66" i="6" s="1"/>
  <c r="GB68" i="6" a="1"/>
  <c r="GB68" i="6" s="1"/>
  <c r="GC68" i="6" s="1"/>
  <c r="HH25" i="6" a="1"/>
  <c r="HH25" i="6" s="1"/>
  <c r="ER23" i="6" a="1"/>
  <c r="ER23" i="6" s="1"/>
  <c r="HH61" i="6" a="1"/>
  <c r="HH61" i="6" s="1"/>
  <c r="HI61" i="6" s="1"/>
  <c r="FL60" i="6" a="1"/>
  <c r="FL60" i="6" s="1"/>
  <c r="FM60" i="6" s="1"/>
  <c r="GR70" i="6" a="1"/>
  <c r="GR70" i="6" s="1"/>
  <c r="GS70" i="6" s="1"/>
  <c r="CJ56" i="6" a="1"/>
  <c r="CJ56" i="6" s="1"/>
  <c r="CK56" i="6" s="1"/>
  <c r="IR56" i="6" a="1"/>
  <c r="IR56" i="6" s="1"/>
  <c r="IS56" i="6" s="1"/>
  <c r="DX17" i="6" a="1"/>
  <c r="DX17" i="6" s="1"/>
  <c r="CV11" i="6" a="1"/>
  <c r="CV11" i="6" s="1"/>
  <c r="FL13" i="6" a="1"/>
  <c r="FL13" i="6" s="1"/>
  <c r="GZ14" i="6" a="1"/>
  <c r="GZ14" i="6" s="1"/>
  <c r="EV17" i="6" a="1"/>
  <c r="EV17" i="6" s="1"/>
  <c r="DH11" i="6" a="1"/>
  <c r="DH11" i="6" s="1"/>
  <c r="FX13" i="6" a="1"/>
  <c r="FX13" i="6" s="1"/>
  <c r="IB21" i="6" a="1"/>
  <c r="IB21" i="6" s="1"/>
  <c r="FD18" i="6" a="1"/>
  <c r="FD18" i="6" s="1"/>
  <c r="BL23" i="6" a="1"/>
  <c r="BL23" i="6" s="1"/>
  <c r="DT61" i="6" a="1"/>
  <c r="DT61" i="6" s="1"/>
  <c r="DU61" i="6" s="1"/>
  <c r="FD60" i="6" a="1"/>
  <c r="FD60" i="6" s="1"/>
  <c r="FE60" i="6" s="1"/>
  <c r="HP70" i="6" a="1"/>
  <c r="HP70" i="6" s="1"/>
  <c r="HQ70" i="6" s="1"/>
  <c r="BD17" i="6" a="1"/>
  <c r="BD17" i="6" s="1"/>
  <c r="GR17" i="6" a="1"/>
  <c r="GR17" i="6" s="1"/>
  <c r="EJ13" i="6" a="1"/>
  <c r="EJ13" i="6" s="1"/>
  <c r="DP21" i="6" a="1"/>
  <c r="DP21" i="6" s="1"/>
  <c r="DP18" i="6" a="1"/>
  <c r="DP18" i="6" s="1"/>
  <c r="AF23" i="6" a="1"/>
  <c r="AF23" i="6" s="1"/>
  <c r="HD23" i="6" a="1"/>
  <c r="HD23" i="6" s="1"/>
  <c r="BX60" i="6" a="1"/>
  <c r="BX60" i="6" s="1"/>
  <c r="BY60" i="6" s="1"/>
  <c r="CN70" i="6" a="1"/>
  <c r="CN70" i="6" s="1"/>
  <c r="CO70" i="6" s="1"/>
  <c r="EF61" i="6" a="1"/>
  <c r="EF61" i="6" s="1"/>
  <c r="EG61" i="6" s="1"/>
  <c r="EN60" i="6" a="1"/>
  <c r="EN60" i="6" s="1"/>
  <c r="EO60" i="6" s="1"/>
  <c r="MN53" i="6" a="1"/>
  <c r="MN53" i="6" s="1"/>
  <c r="H73" i="6" a="1"/>
  <c r="H73" i="6" s="1"/>
  <c r="BP78" i="6" a="1"/>
  <c r="BP78" i="6" s="1"/>
  <c r="BQ78" i="6" s="1"/>
  <c r="GJ77" i="6" a="1"/>
  <c r="GJ77" i="6" s="1"/>
  <c r="GK77" i="6" s="1"/>
  <c r="IF78" i="6" a="1"/>
  <c r="IF78" i="6" s="1"/>
  <c r="IG78" i="6" s="1"/>
  <c r="EZ75" i="6" a="1"/>
  <c r="EZ75" i="6" s="1"/>
  <c r="FA75" i="6" s="1"/>
  <c r="CZ73" i="6" a="1"/>
  <c r="CZ73" i="6" s="1"/>
  <c r="DA73" i="6" s="1"/>
  <c r="DL83" i="6" a="1"/>
  <c r="DL83" i="6" s="1"/>
  <c r="DM83" i="6" s="1"/>
  <c r="DD67" i="6" a="1"/>
  <c r="DD67" i="6" s="1"/>
  <c r="DE67" i="6" s="1"/>
  <c r="IB77" i="6" a="1"/>
  <c r="IB77" i="6" s="1"/>
  <c r="IC77" i="6" s="1"/>
  <c r="IZ83" i="6" a="1"/>
  <c r="IZ83" i="6" s="1"/>
  <c r="JA83" i="6" s="1"/>
  <c r="IZ79" i="6" a="1"/>
  <c r="IZ79" i="6" s="1"/>
  <c r="JA79" i="6" s="1"/>
  <c r="GZ59" i="6" a="1"/>
  <c r="GZ59" i="6" s="1"/>
  <c r="HA59" i="6" s="1"/>
  <c r="EN80" i="6" a="1"/>
  <c r="EN80" i="6" s="1"/>
  <c r="EO80" i="6" s="1"/>
  <c r="FT59" i="6" a="1"/>
  <c r="FT59" i="6" s="1"/>
  <c r="FU59" i="6" s="1"/>
  <c r="DH77" i="6" a="1"/>
  <c r="DH77" i="6" s="1"/>
  <c r="DI77" i="6" s="1"/>
  <c r="GJ83" i="6" a="1"/>
  <c r="GJ83" i="6" s="1"/>
  <c r="GK83" i="6" s="1"/>
  <c r="AF79" i="6" a="1"/>
  <c r="AF79" i="6" s="1"/>
  <c r="AG79" i="6" s="1"/>
  <c r="BL59" i="6" a="1"/>
  <c r="BL59" i="6" s="1"/>
  <c r="BM59" i="6" s="1"/>
  <c r="IR73" i="6" a="1"/>
  <c r="IR73" i="6" s="1"/>
  <c r="IS73" i="6" s="1"/>
  <c r="AZ83" i="6" a="1"/>
  <c r="AZ83" i="6" s="1"/>
  <c r="BA83" i="6" s="1"/>
  <c r="HP76" i="6" a="1"/>
  <c r="HP76" i="6" s="1"/>
  <c r="HQ76" i="6" s="1"/>
  <c r="GF62" i="6" a="1"/>
  <c r="GF62" i="6" s="1"/>
  <c r="GG62" i="6" s="1"/>
  <c r="T71" i="6" a="1"/>
  <c r="T71" i="6" s="1"/>
  <c r="U71" i="6" s="1"/>
  <c r="CV83" i="6" a="1"/>
  <c r="CV83" i="6" s="1"/>
  <c r="CW83" i="6" s="1"/>
  <c r="BH82" i="6" a="1"/>
  <c r="BH82" i="6" s="1"/>
  <c r="BI82" i="6" s="1"/>
  <c r="GF79" i="6" a="1"/>
  <c r="GF79" i="6" s="1"/>
  <c r="GG79" i="6" s="1"/>
  <c r="T59" i="6" a="1"/>
  <c r="T59" i="6" s="1"/>
  <c r="U59" i="6" s="1"/>
  <c r="BX73" i="6" a="1"/>
  <c r="BX73" i="6" s="1"/>
  <c r="BY73" i="6" s="1"/>
  <c r="L80" i="6" a="1"/>
  <c r="L80" i="6" s="1"/>
  <c r="BT77" i="6" a="1"/>
  <c r="BT77" i="6" s="1"/>
  <c r="AF62" i="6" a="1"/>
  <c r="AF62" i="6" s="1"/>
  <c r="AG62" i="6" s="1"/>
  <c r="CN77" i="6" a="1"/>
  <c r="CN77" i="6" s="1"/>
  <c r="CO77" i="6" s="1"/>
  <c r="FT72" i="6" a="1"/>
  <c r="FT72" i="6" s="1"/>
  <c r="FU72" i="6" s="1"/>
  <c r="IJ78" i="6" a="1"/>
  <c r="IJ78" i="6" s="1"/>
  <c r="IK78" i="6" s="1"/>
  <c r="AB79" i="6" a="1"/>
  <c r="AB79" i="6" s="1"/>
  <c r="AC79" i="6" s="1"/>
  <c r="EJ76" i="6" a="1"/>
  <c r="EJ76" i="6" s="1"/>
  <c r="EK76" i="6" s="1"/>
  <c r="HD58" i="6" a="1"/>
  <c r="HD58" i="6" s="1"/>
  <c r="HE58" i="6" s="1"/>
  <c r="FT80" i="6" a="1"/>
  <c r="FT80" i="6" s="1"/>
  <c r="FU80" i="6" s="1"/>
  <c r="GR75" i="6" a="1"/>
  <c r="GR75" i="6" s="1"/>
  <c r="GS75" i="6" s="1"/>
  <c r="FL67" i="6" a="1"/>
  <c r="FL67" i="6" s="1"/>
  <c r="FM67" i="6" s="1"/>
  <c r="BH77" i="6" a="1"/>
  <c r="BH77" i="6" s="1"/>
  <c r="BI77" i="6" s="1"/>
  <c r="BP72" i="6" a="1"/>
  <c r="BP72" i="6" s="1"/>
  <c r="BQ72" i="6" s="1"/>
  <c r="IB78" i="6" a="1"/>
  <c r="IB78" i="6" s="1"/>
  <c r="IC78" i="6" s="1"/>
  <c r="T79" i="6" a="1"/>
  <c r="T79" i="6" s="1"/>
  <c r="U79" i="6" s="1"/>
  <c r="GF76" i="6" a="1"/>
  <c r="GF76" i="6" s="1"/>
  <c r="GG76" i="6" s="1"/>
  <c r="FD58" i="6" a="1"/>
  <c r="FD58" i="6" s="1"/>
  <c r="FE58" i="6" s="1"/>
  <c r="IB57" i="6" a="1"/>
  <c r="IB57" i="6" s="1"/>
  <c r="IC57" i="6" s="1"/>
  <c r="EB21" i="6" a="1"/>
  <c r="EB21" i="6" s="1"/>
  <c r="HL18" i="6" a="1"/>
  <c r="HL18" i="6" s="1"/>
  <c r="DH23" i="6" a="1"/>
  <c r="DH23" i="6" s="1"/>
  <c r="AZ20" i="6" a="1"/>
  <c r="AZ20" i="6" s="1"/>
  <c r="T8" i="6" a="1"/>
  <c r="T8" i="6" s="1"/>
  <c r="U8" i="6" s="1"/>
  <c r="EF22" i="6" a="1"/>
  <c r="EF22" i="6" s="1"/>
  <c r="EV26" i="6" a="1"/>
  <c r="EV26" i="6" s="1"/>
  <c r="EW26" i="6" s="1"/>
  <c r="HL17" i="6" a="1"/>
  <c r="HL17" i="6" s="1"/>
  <c r="GR11" i="6" a="1"/>
  <c r="GR11" i="6" s="1"/>
  <c r="IN13" i="6" a="1"/>
  <c r="IN13" i="6" s="1"/>
  <c r="T18" i="6" a="1"/>
  <c r="T18" i="6" s="1"/>
  <c r="FX25" i="6" a="1"/>
  <c r="FX25" i="6" s="1"/>
  <c r="GZ23" i="6" a="1"/>
  <c r="GZ23" i="6" s="1"/>
  <c r="GJ20" i="6" a="1"/>
  <c r="GJ20" i="6" s="1"/>
  <c r="AB22" i="6" a="1"/>
  <c r="AB22" i="6" s="1"/>
  <c r="AJ26" i="6" a="1"/>
  <c r="AJ26" i="6" s="1"/>
  <c r="AK26" i="6" s="1"/>
  <c r="HP14" i="6" a="1"/>
  <c r="HP14" i="6" s="1"/>
  <c r="CN17" i="6" a="1"/>
  <c r="CN17" i="6" s="1"/>
  <c r="AZ65" i="6" a="1"/>
  <c r="AZ65" i="6" s="1"/>
  <c r="BA65" i="6" s="1"/>
  <c r="AB66" i="6" a="1"/>
  <c r="AB66" i="6" s="1"/>
  <c r="AC66" i="6" s="1"/>
  <c r="DL68" i="6" a="1"/>
  <c r="DL68" i="6" s="1"/>
  <c r="DM68" i="6" s="1"/>
  <c r="DH25" i="6" a="1"/>
  <c r="DH25" i="6" s="1"/>
  <c r="AB23" i="6" a="1"/>
  <c r="AB23" i="6" s="1"/>
  <c r="GR23" i="6" a="1"/>
  <c r="GR23" i="6" s="1"/>
  <c r="FL20" i="6" a="1"/>
  <c r="FL20" i="6" s="1"/>
  <c r="HT8" i="6" a="1"/>
  <c r="HT8" i="6" s="1"/>
  <c r="HU8" i="6" s="1"/>
  <c r="IR22" i="6" a="1"/>
  <c r="IR22" i="6" s="1"/>
  <c r="EB14" i="6" a="1"/>
  <c r="EB14" i="6" s="1"/>
  <c r="CB64" i="6" a="1"/>
  <c r="CB64" i="6" s="1"/>
  <c r="CC64" i="6" s="1"/>
  <c r="DL65" i="6" a="1"/>
  <c r="DL65" i="6" s="1"/>
  <c r="DM65" i="6" s="1"/>
  <c r="AN66" i="6" a="1"/>
  <c r="AN66" i="6" s="1"/>
  <c r="AO66" i="6" s="1"/>
  <c r="DX68" i="6" a="1"/>
  <c r="DX68" i="6" s="1"/>
  <c r="DY68" i="6" s="1"/>
  <c r="FH63" i="6" a="1"/>
  <c r="FH63" i="6" s="1"/>
  <c r="FI63" i="6" s="1"/>
  <c r="EV81" i="6" a="1"/>
  <c r="EV81" i="6" s="1"/>
  <c r="EW81" i="6" s="1"/>
  <c r="BL21" i="6" a="1"/>
  <c r="BL21" i="6" s="1"/>
  <c r="CR18" i="6" a="1"/>
  <c r="CR18" i="6" s="1"/>
  <c r="AV15" i="6" a="1"/>
  <c r="AV15" i="6" s="1"/>
  <c r="HX15" i="6" a="1"/>
  <c r="HX15" i="6" s="1"/>
  <c r="AB8" i="6" a="1"/>
  <c r="AB8" i="6" s="1"/>
  <c r="AC8" i="6" s="1"/>
  <c r="ER22" i="6" a="1"/>
  <c r="ER22" i="6" s="1"/>
  <c r="AF17" i="6" a="1"/>
  <c r="AF17" i="6" s="1"/>
  <c r="FL12" i="6" a="1"/>
  <c r="FL12" i="6" s="1"/>
  <c r="FP11" i="6" a="1"/>
  <c r="FP11" i="6" s="1"/>
  <c r="GF13" i="6" a="1"/>
  <c r="GF13" i="6" s="1"/>
  <c r="HT21" i="6" a="1"/>
  <c r="HT21" i="6" s="1"/>
  <c r="EB25" i="6" a="1"/>
  <c r="EB25" i="6" s="1"/>
  <c r="HH15" i="6" a="1"/>
  <c r="HH15" i="6" s="1"/>
  <c r="CR20" i="6" a="1"/>
  <c r="CR20" i="6" s="1"/>
  <c r="IF8" i="6" a="1"/>
  <c r="IF8" i="6" s="1"/>
  <c r="IG8" i="6" s="1"/>
  <c r="HT22" i="6" a="1"/>
  <c r="HT22" i="6" s="1"/>
  <c r="AN64" i="6" a="1"/>
  <c r="AN64" i="6" s="1"/>
  <c r="AO64" i="6" s="1"/>
  <c r="IN64" i="6" a="1"/>
  <c r="IN64" i="6" s="1"/>
  <c r="IO64" i="6" s="1"/>
  <c r="GV11" i="6" a="1"/>
  <c r="GV11" i="6" s="1"/>
  <c r="IB13" i="6" a="1"/>
  <c r="IB13" i="6" s="1"/>
  <c r="IF21" i="6" a="1"/>
  <c r="IF21" i="6" s="1"/>
  <c r="HT25" i="6" a="1"/>
  <c r="HT25" i="6" s="1"/>
  <c r="DL15" i="6" a="1"/>
  <c r="DL15" i="6" s="1"/>
  <c r="DX20" i="6" a="1"/>
  <c r="DX20" i="6" s="1"/>
  <c r="FX8" i="6" a="1"/>
  <c r="FX8" i="6" s="1"/>
  <c r="FY8" i="6" s="1"/>
  <c r="DL22" i="6" a="1"/>
  <c r="DL22" i="6" s="1"/>
  <c r="CJ12" i="6" a="1"/>
  <c r="CJ12" i="6" s="1"/>
  <c r="IZ17" i="6" a="1"/>
  <c r="IZ17" i="6" s="1"/>
  <c r="AZ66" i="6" a="1"/>
  <c r="AZ66" i="6" s="1"/>
  <c r="BA66" i="6" s="1"/>
  <c r="FH68" i="6" a="1"/>
  <c r="FH68" i="6" s="1"/>
  <c r="FI68" i="6" s="1"/>
  <c r="EV63" i="6" a="1"/>
  <c r="EV63" i="6" s="1"/>
  <c r="EW63" i="6" s="1"/>
  <c r="CV81" i="6" a="1"/>
  <c r="CV81" i="6" s="1"/>
  <c r="CW81" i="6" s="1"/>
  <c r="AF61" i="6" a="1"/>
  <c r="AF61" i="6" s="1"/>
  <c r="AG61" i="6" s="1"/>
  <c r="BP60" i="6" a="1"/>
  <c r="BP60" i="6" s="1"/>
  <c r="BQ60" i="6" s="1"/>
  <c r="EN70" i="6" a="1"/>
  <c r="EN70" i="6" s="1"/>
  <c r="EO70" i="6" s="1"/>
  <c r="BP14" i="6" a="1"/>
  <c r="BP14" i="6" s="1"/>
  <c r="FD14" i="6" a="1"/>
  <c r="FD14" i="6" s="1"/>
  <c r="CF64" i="6" a="1"/>
  <c r="CF64" i="6" s="1"/>
  <c r="CG64" i="6" s="1"/>
  <c r="BD65" i="6" a="1"/>
  <c r="BD65" i="6" s="1"/>
  <c r="BE65" i="6" s="1"/>
  <c r="BL66" i="6" a="1"/>
  <c r="BL66" i="6" s="1"/>
  <c r="BM66" i="6" s="1"/>
  <c r="DH68" i="6" a="1"/>
  <c r="DH68" i="6" s="1"/>
  <c r="DI68" i="6" s="1"/>
  <c r="BP18" i="6" a="1"/>
  <c r="BP18" i="6" s="1"/>
  <c r="AR23" i="6" a="1"/>
  <c r="AR23" i="6" s="1"/>
  <c r="HT23" i="6" a="1"/>
  <c r="HT23" i="6" s="1"/>
  <c r="AR60" i="6" a="1"/>
  <c r="AR60" i="6" s="1"/>
  <c r="AS60" i="6" s="1"/>
  <c r="AV70" i="6" a="1"/>
  <c r="AV70" i="6" s="1"/>
  <c r="AW70" i="6" s="1"/>
  <c r="AV26" i="6" a="1"/>
  <c r="AV26" i="6" s="1"/>
  <c r="AW26" i="6" s="1"/>
  <c r="CR64" i="6" a="1"/>
  <c r="CR64" i="6" s="1"/>
  <c r="CS64" i="6" s="1"/>
  <c r="AR11" i="6" a="1"/>
  <c r="AR11" i="6" s="1"/>
  <c r="EB13" i="6" a="1"/>
  <c r="EB13" i="6" s="1"/>
  <c r="GB21" i="6" a="1"/>
  <c r="GB21" i="6" s="1"/>
  <c r="HH18" i="6" a="1"/>
  <c r="HH18" i="6" s="1"/>
  <c r="ER15" i="6" a="1"/>
  <c r="ER15" i="6" s="1"/>
  <c r="HH20" i="6" a="1"/>
  <c r="HH20" i="6" s="1"/>
  <c r="FL8" i="6" a="1"/>
  <c r="FL8" i="6" s="1"/>
  <c r="FM8" i="6" s="1"/>
  <c r="GR22" i="6" a="1"/>
  <c r="GR22" i="6" s="1"/>
  <c r="IR14" i="6" a="1"/>
  <c r="IR14" i="6" s="1"/>
  <c r="FP64" i="6" a="1"/>
  <c r="FP64" i="6" s="1"/>
  <c r="FQ64" i="6" s="1"/>
  <c r="FX65" i="6" a="1"/>
  <c r="FX65" i="6" s="1"/>
  <c r="FY65" i="6" s="1"/>
  <c r="HL66" i="6" a="1"/>
  <c r="HL66" i="6" s="1"/>
  <c r="HM66" i="6" s="1"/>
  <c r="GF64" i="6" a="1"/>
  <c r="GF64" i="6" s="1"/>
  <c r="GG64" i="6" s="1"/>
  <c r="GR27" i="6" a="1"/>
  <c r="GR27" i="6" s="1"/>
  <c r="GS27" i="6" s="1"/>
  <c r="GZ80" i="6" a="1"/>
  <c r="GZ80" i="6" s="1"/>
  <c r="HA80" i="6" s="1"/>
  <c r="CR62" i="6" a="1"/>
  <c r="CR62" i="6" s="1"/>
  <c r="CS62" i="6" s="1"/>
  <c r="AF71" i="6" a="1"/>
  <c r="AF71" i="6" s="1"/>
  <c r="AG71" i="6" s="1"/>
  <c r="DL82" i="6" a="1"/>
  <c r="DL82" i="6" s="1"/>
  <c r="DM82" i="6" s="1"/>
  <c r="IZ75" i="6" a="1"/>
  <c r="IZ75" i="6" s="1"/>
  <c r="JA75" i="6" s="1"/>
  <c r="CV73" i="6" a="1"/>
  <c r="CV73" i="6" s="1"/>
  <c r="CW73" i="6" s="1"/>
  <c r="AV82" i="6" a="1"/>
  <c r="AV82" i="6" s="1"/>
  <c r="AW82" i="6" s="1"/>
  <c r="CV67" i="6" a="1"/>
  <c r="CV67" i="6" s="1"/>
  <c r="CW67" i="6" s="1"/>
  <c r="AV71" i="6" a="1"/>
  <c r="AV71" i="6" s="1"/>
  <c r="AW71" i="6" s="1"/>
  <c r="AR78" i="6" a="1"/>
  <c r="AR78" i="6" s="1"/>
  <c r="AS78" i="6" s="1"/>
  <c r="IR79" i="6" a="1"/>
  <c r="IR79" i="6" s="1"/>
  <c r="IS79" i="6" s="1"/>
  <c r="AN58" i="6" a="1"/>
  <c r="AN58" i="6" s="1"/>
  <c r="AO58" i="6" s="1"/>
  <c r="HP80" i="6" a="1"/>
  <c r="HP80" i="6" s="1"/>
  <c r="HQ80" i="6" s="1"/>
  <c r="AV57" i="6" a="1"/>
  <c r="AV57" i="6" s="1"/>
  <c r="AW57" i="6" s="1"/>
  <c r="CV77" i="6" a="1"/>
  <c r="CV77" i="6" s="1"/>
  <c r="CW77" i="6" s="1"/>
  <c r="FH83" i="6" a="1"/>
  <c r="FH83" i="6" s="1"/>
  <c r="FI83" i="6" s="1"/>
  <c r="CJ79" i="6" a="1"/>
  <c r="CJ79" i="6" s="1"/>
  <c r="CK79" i="6" s="1"/>
  <c r="AV59" i="6" a="1"/>
  <c r="AV59" i="6" s="1"/>
  <c r="AW59" i="6" s="1"/>
  <c r="AB57" i="6" a="1"/>
  <c r="AB57" i="6" s="1"/>
  <c r="AC57" i="6" s="1"/>
  <c r="IZ78" i="6" a="1"/>
  <c r="IZ78" i="6" s="1"/>
  <c r="JA78" i="6" s="1"/>
  <c r="GB58" i="6" a="1"/>
  <c r="GB58" i="6" s="1"/>
  <c r="GC58" i="6" s="1"/>
  <c r="IR62" i="6" a="1"/>
  <c r="IR62" i="6" s="1"/>
  <c r="IS62" i="6" s="1"/>
  <c r="AJ71" i="6" a="1"/>
  <c r="AJ71" i="6" s="1"/>
  <c r="AK71" i="6" s="1"/>
  <c r="DD83" i="6" a="1"/>
  <c r="DD83" i="6" s="1"/>
  <c r="DE83" i="6" s="1"/>
  <c r="EZ82" i="6" a="1"/>
  <c r="EZ82" i="6" s="1"/>
  <c r="FA82" i="6" s="1"/>
  <c r="FD79" i="6" a="1"/>
  <c r="FD79" i="6" s="1"/>
  <c r="FE79" i="6" s="1"/>
  <c r="X59" i="6" a="1"/>
  <c r="X59" i="6" s="1"/>
  <c r="Y59" i="6" s="1"/>
  <c r="DX73" i="6" a="1"/>
  <c r="DX73" i="6" s="1"/>
  <c r="DY73" i="6" s="1"/>
  <c r="GJ80" i="6" a="1"/>
  <c r="GJ80" i="6" s="1"/>
  <c r="GK80" i="6" s="1"/>
  <c r="BT72" i="6" a="1"/>
  <c r="BT72" i="6" s="1"/>
  <c r="X62" i="6" a="1"/>
  <c r="X62" i="6" s="1"/>
  <c r="Y62" i="6" s="1"/>
  <c r="ER77" i="6" a="1"/>
  <c r="ER77" i="6" s="1"/>
  <c r="ES77" i="6" s="1"/>
  <c r="IR72" i="6" a="1"/>
  <c r="IR72" i="6" s="1"/>
  <c r="IS72" i="6" s="1"/>
  <c r="AN82" i="6" a="1"/>
  <c r="AN82" i="6" s="1"/>
  <c r="AO82" i="6" s="1"/>
  <c r="AZ79" i="6" a="1"/>
  <c r="AZ79" i="6" s="1"/>
  <c r="BA79" i="6" s="1"/>
  <c r="GV76" i="6" a="1"/>
  <c r="GV76" i="6" s="1"/>
  <c r="GW76" i="6" s="1"/>
  <c r="IJ58" i="6" a="1"/>
  <c r="IJ58" i="6" s="1"/>
  <c r="IK58" i="6" s="1"/>
  <c r="BH80" i="6" a="1"/>
  <c r="BH80" i="6" s="1"/>
  <c r="BI80" i="6" s="1"/>
  <c r="FH59" i="6" a="1"/>
  <c r="FH59" i="6" s="1"/>
  <c r="FI59" i="6" s="1"/>
  <c r="IB67" i="6" a="1"/>
  <c r="IB67" i="6" s="1"/>
  <c r="IC67" i="6" s="1"/>
  <c r="DD77" i="6" a="1"/>
  <c r="DD77" i="6" s="1"/>
  <c r="DE77" i="6" s="1"/>
  <c r="GJ72" i="6" a="1"/>
  <c r="GJ72" i="6" s="1"/>
  <c r="GK72" i="6" s="1"/>
  <c r="IV78" i="6" a="1"/>
  <c r="IV78" i="6" s="1"/>
  <c r="IW78" i="6" s="1"/>
  <c r="CF79" i="6" a="1"/>
  <c r="CF79" i="6" s="1"/>
  <c r="CG79" i="6" s="1"/>
  <c r="GZ76" i="6" a="1"/>
  <c r="GZ76" i="6" s="1"/>
  <c r="HA76" i="6" s="1"/>
  <c r="IV58" i="6" a="1"/>
  <c r="IV58" i="6" s="1"/>
  <c r="IW58" i="6" s="1"/>
  <c r="BX80" i="6" a="1"/>
  <c r="BX80" i="6" s="1"/>
  <c r="BY80" i="6" s="1"/>
  <c r="EV68" i="6" a="1"/>
  <c r="EV68" i="6" s="1"/>
  <c r="EW68" i="6" s="1"/>
  <c r="HL25" i="6" a="1"/>
  <c r="HL25" i="6" s="1"/>
  <c r="DH15" i="6" a="1"/>
  <c r="DH15" i="6" s="1"/>
  <c r="AN61" i="6" a="1"/>
  <c r="AN61" i="6" s="1"/>
  <c r="AO61" i="6" s="1"/>
  <c r="DD60" i="6" a="1"/>
  <c r="DD60" i="6" s="1"/>
  <c r="DE60" i="6" s="1"/>
  <c r="GN70" i="6" a="1"/>
  <c r="GN70" i="6" s="1"/>
  <c r="GO70" i="6" s="1"/>
  <c r="DL56" i="6" a="1"/>
  <c r="DL56" i="6" s="1"/>
  <c r="DM56" i="6" s="1"/>
  <c r="IV56" i="6" a="1"/>
  <c r="IV56" i="6" s="1"/>
  <c r="IW56" i="6" s="1"/>
  <c r="HL12" i="6" a="1"/>
  <c r="HL12" i="6" s="1"/>
  <c r="IN65" i="6" a="1"/>
  <c r="IN65" i="6" s="1"/>
  <c r="IO65" i="6" s="1"/>
  <c r="AZ68" i="6" a="1"/>
  <c r="AZ68" i="6" s="1"/>
  <c r="BA68" i="6" s="1"/>
  <c r="T25" i="6" a="1"/>
  <c r="T25" i="6" s="1"/>
  <c r="FX18" i="6" a="1"/>
  <c r="FX18" i="6" s="1"/>
  <c r="GZ15" i="6" a="1"/>
  <c r="GZ15" i="6" s="1"/>
  <c r="IB61" i="6" a="1"/>
  <c r="IB61" i="6" s="1"/>
  <c r="IC61" i="6" s="1"/>
  <c r="GF70" i="6" a="1"/>
  <c r="GF70" i="6" s="1"/>
  <c r="GG70" i="6" s="1"/>
  <c r="FH64" i="6" a="1"/>
  <c r="FH64" i="6" s="1"/>
  <c r="FI64" i="6" s="1"/>
  <c r="AZ11" i="6" a="1"/>
  <c r="AZ11" i="6" s="1"/>
  <c r="AB13" i="6" a="1"/>
  <c r="AB13" i="6" s="1"/>
  <c r="DL21" i="6" a="1"/>
  <c r="DL21" i="6" s="1"/>
  <c r="DH18" i="6" a="1"/>
  <c r="DH18" i="6" s="1"/>
  <c r="AB15" i="6" a="1"/>
  <c r="AB15" i="6" s="1"/>
  <c r="GR15" i="6" a="1"/>
  <c r="GR15" i="6" s="1"/>
  <c r="GZ61" i="6" a="1"/>
  <c r="GZ61" i="6" s="1"/>
  <c r="HA61" i="6" s="1"/>
  <c r="GN60" i="6" a="1"/>
  <c r="GN60" i="6" s="1"/>
  <c r="GO60" i="6" s="1"/>
  <c r="BT56" i="6" a="1"/>
  <c r="BT56" i="6" s="1"/>
  <c r="GN56" i="6" a="1"/>
  <c r="GN56" i="6" s="1"/>
  <c r="GO56" i="6" s="1"/>
  <c r="CB17" i="6" a="1"/>
  <c r="CB17" i="6" s="1"/>
  <c r="DL11" i="6" a="1"/>
  <c r="DL11" i="6" s="1"/>
  <c r="AN13" i="6" a="1"/>
  <c r="AN13" i="6" s="1"/>
  <c r="DX21" i="6" a="1"/>
  <c r="DX21" i="6" s="1"/>
  <c r="FH25" i="6" a="1"/>
  <c r="FH25" i="6" s="1"/>
  <c r="EV23" i="6" a="1"/>
  <c r="EV23" i="6" s="1"/>
  <c r="FT68" i="6" a="1"/>
  <c r="FT68" i="6" s="1"/>
  <c r="FU68" i="6" s="1"/>
  <c r="ER63" i="6" a="1"/>
  <c r="ER63" i="6" s="1"/>
  <c r="ES63" i="6" s="1"/>
  <c r="BP81" i="6" a="1"/>
  <c r="BP81" i="6" s="1"/>
  <c r="BQ81" i="6" s="1"/>
  <c r="BX61" i="6" a="1"/>
  <c r="BX61" i="6" s="1"/>
  <c r="BY61" i="6" s="1"/>
  <c r="DT60" i="6" a="1"/>
  <c r="DT60" i="6" s="1"/>
  <c r="DU60" i="6" s="1"/>
  <c r="HH70" i="6" a="1"/>
  <c r="HH70" i="6" s="1"/>
  <c r="HI70" i="6" s="1"/>
  <c r="EJ14" i="6" a="1"/>
  <c r="EJ14" i="6" s="1"/>
  <c r="AF12" i="6" a="1"/>
  <c r="AF12" i="6" s="1"/>
  <c r="FL17" i="6" a="1"/>
  <c r="FL17" i="6" s="1"/>
  <c r="GJ65" i="6" a="1"/>
  <c r="GJ65" i="6" s="1"/>
  <c r="GK65" i="6" s="1"/>
  <c r="HD66" i="6" a="1"/>
  <c r="HD66" i="6" s="1"/>
  <c r="HE66" i="6" s="1"/>
  <c r="BD63" i="6" a="1"/>
  <c r="BD63" i="6" s="1"/>
  <c r="BE63" i="6" s="1"/>
  <c r="GZ63" i="6" a="1"/>
  <c r="GZ63" i="6" s="1"/>
  <c r="HA63" i="6" s="1"/>
  <c r="IN81" i="6" a="1"/>
  <c r="IN81" i="6" s="1"/>
  <c r="IO81" i="6" s="1"/>
  <c r="FX61" i="6" a="1"/>
  <c r="FX61" i="6" s="1"/>
  <c r="FY61" i="6" s="1"/>
  <c r="IB60" i="6" a="1"/>
  <c r="IB60" i="6" s="1"/>
  <c r="IC60" i="6" s="1"/>
  <c r="AF56" i="6" a="1"/>
  <c r="AF56" i="6" s="1"/>
  <c r="AG56" i="6" s="1"/>
  <c r="HX56" i="6" a="1"/>
  <c r="HX56" i="6" s="1"/>
  <c r="HY56" i="6" s="1"/>
  <c r="AN12" i="6" a="1"/>
  <c r="AN12" i="6" s="1"/>
  <c r="IN12" i="6" a="1"/>
  <c r="IN12" i="6" s="1"/>
  <c r="IR65" i="6" a="1"/>
  <c r="IR65" i="6" s="1"/>
  <c r="IS65" i="6" s="1"/>
  <c r="AJ68" i="6" a="1"/>
  <c r="AJ68" i="6" s="1"/>
  <c r="AK68" i="6" s="1"/>
  <c r="BH63" i="6" a="1"/>
  <c r="BH63" i="6" s="1"/>
  <c r="BI63" i="6" s="1"/>
  <c r="IJ63" i="6" a="1"/>
  <c r="IJ63" i="6" s="1"/>
  <c r="IK63" i="6" s="1"/>
  <c r="GB81" i="6" a="1"/>
  <c r="GB81" i="6" s="1"/>
  <c r="GC81" i="6" s="1"/>
  <c r="GN61" i="6" a="1"/>
  <c r="GN61" i="6" s="1"/>
  <c r="GO61" i="6" s="1"/>
  <c r="GR60" i="6" a="1"/>
  <c r="GR60" i="6" s="1"/>
  <c r="GS60" i="6" s="1"/>
  <c r="IF70" i="6" a="1"/>
  <c r="IF70" i="6" s="1"/>
  <c r="IG70" i="6" s="1"/>
  <c r="EZ14" i="6" a="1"/>
  <c r="EZ14" i="6" s="1"/>
  <c r="CJ17" i="6" a="1"/>
  <c r="CJ17" i="6" s="1"/>
  <c r="IZ12" i="6" a="1"/>
  <c r="IZ12" i="6" s="1"/>
  <c r="AZ13" i="6" a="1"/>
  <c r="AZ13" i="6" s="1"/>
  <c r="FH21" i="6" a="1"/>
  <c r="FH21" i="6" s="1"/>
  <c r="EV25" i="6" a="1"/>
  <c r="EV25" i="6" s="1"/>
  <c r="CV15" i="6" a="1"/>
  <c r="CV15" i="6" s="1"/>
  <c r="AF20" i="6" a="1"/>
  <c r="AF20" i="6" s="1"/>
  <c r="BP8" i="6" a="1"/>
  <c r="BP8" i="6" s="1"/>
  <c r="BQ8" i="6" s="1"/>
  <c r="EN22" i="6" a="1"/>
  <c r="EN22" i="6" s="1"/>
  <c r="BP26" i="6" a="1"/>
  <c r="BP26" i="6" s="1"/>
  <c r="BQ26" i="6" s="1"/>
  <c r="CF17" i="6" a="1"/>
  <c r="CF17" i="6" s="1"/>
  <c r="BD11" i="6" a="1"/>
  <c r="BD11" i="6" s="1"/>
  <c r="BL13" i="6" a="1"/>
  <c r="BL13" i="6" s="1"/>
  <c r="DH21" i="6" a="1"/>
  <c r="DH21" i="6" s="1"/>
  <c r="BP25" i="6" a="1"/>
  <c r="BP25" i="6" s="1"/>
  <c r="AR15" i="6" a="1"/>
  <c r="AR15" i="6" s="1"/>
  <c r="HT15" i="6" a="1"/>
  <c r="HT15" i="6" s="1"/>
  <c r="AR8" i="6" a="1"/>
  <c r="AR8" i="6" s="1"/>
  <c r="AS8" i="6" s="1"/>
  <c r="AV22" i="6" a="1"/>
  <c r="AV22" i="6" s="1"/>
  <c r="AV14" i="6" a="1"/>
  <c r="AV14" i="6" s="1"/>
  <c r="FP26" i="6" a="1"/>
  <c r="FP26" i="6" s="1"/>
  <c r="FQ26" i="6" s="1"/>
  <c r="CR12" i="6" a="1"/>
  <c r="CR12" i="6" s="1"/>
  <c r="CJ65" i="6" a="1"/>
  <c r="CJ65" i="6" s="1"/>
  <c r="CK65" i="6" s="1"/>
  <c r="EZ66" i="6" a="1"/>
  <c r="EZ66" i="6" s="1"/>
  <c r="FA66" i="6" s="1"/>
  <c r="AR63" i="6" a="1"/>
  <c r="AR63" i="6" s="1"/>
  <c r="AS63" i="6" s="1"/>
  <c r="HD63" i="6" a="1"/>
  <c r="HD63" i="6" s="1"/>
  <c r="HE63" i="6" s="1"/>
  <c r="EZ81" i="6" a="1"/>
  <c r="EZ81" i="6" s="1"/>
  <c r="FA81" i="6" s="1"/>
  <c r="EN61" i="6" a="1"/>
  <c r="EN61" i="6" s="1"/>
  <c r="EO61" i="6" s="1"/>
  <c r="FH60" i="6" a="1"/>
  <c r="FH60" i="6" s="1"/>
  <c r="FI60" i="6" s="1"/>
  <c r="IJ70" i="6" a="1"/>
  <c r="IJ70" i="6" s="1"/>
  <c r="IK70" i="6" s="1"/>
  <c r="CJ26" i="6" a="1"/>
  <c r="CJ26" i="6" s="1"/>
  <c r="CK26" i="6" s="1"/>
  <c r="FP17" i="6" a="1"/>
  <c r="FP17" i="6" s="1"/>
  <c r="FX11" i="6" a="1"/>
  <c r="FX11" i="6" s="1"/>
  <c r="HL13" i="6" a="1"/>
  <c r="HL13" i="6" s="1"/>
  <c r="GZ26" i="6" a="1"/>
  <c r="GZ26" i="6" s="1"/>
  <c r="HA26" i="6" s="1"/>
  <c r="GF17" i="6" a="1"/>
  <c r="GF17" i="6" s="1"/>
  <c r="GZ86" i="6" a="1"/>
  <c r="GZ86" i="6" s="1"/>
  <c r="HA86" i="6" s="1"/>
  <c r="AR73" i="6" a="1"/>
  <c r="AR73" i="6" s="1"/>
  <c r="AS73" i="6" s="1"/>
  <c r="BL77" i="6" a="1"/>
  <c r="BL77" i="6" s="1"/>
  <c r="BM77" i="6" s="1"/>
  <c r="HX71" i="6" a="1"/>
  <c r="HX71" i="6" s="1"/>
  <c r="HY71" i="6" s="1"/>
  <c r="FP82" i="6" a="1"/>
  <c r="FP82" i="6" s="1"/>
  <c r="FQ82" i="6" s="1"/>
  <c r="T76" i="6" a="1"/>
  <c r="T76" i="6" s="1"/>
  <c r="U76" i="6" s="1"/>
  <c r="CR73" i="6" a="1"/>
  <c r="CR73" i="6" s="1"/>
  <c r="CS73" i="6" s="1"/>
  <c r="DX79" i="6" a="1"/>
  <c r="DX79" i="6" s="1"/>
  <c r="DY79" i="6" s="1"/>
  <c r="EZ67" i="6" a="1"/>
  <c r="EZ67" i="6" s="1"/>
  <c r="FA67" i="6" s="1"/>
  <c r="BX71" i="6" a="1"/>
  <c r="BX71" i="6" s="1"/>
  <c r="BY71" i="6" s="1"/>
  <c r="BL78" i="6" a="1"/>
  <c r="BL78" i="6" s="1"/>
  <c r="BM78" i="6" s="1"/>
  <c r="AF75" i="6" a="1"/>
  <c r="AF75" i="6" s="1"/>
  <c r="AG75" i="6" s="1"/>
  <c r="DP58" i="6" a="1"/>
  <c r="DP58" i="6" s="1"/>
  <c r="DQ58" i="6" s="1"/>
  <c r="AV80" i="6" a="1"/>
  <c r="AV80" i="6" s="1"/>
  <c r="AW80" i="6" s="1"/>
  <c r="L67" i="6" a="1"/>
  <c r="L67" i="6" s="1"/>
  <c r="FT77" i="6" a="1"/>
  <c r="FT77" i="6" s="1"/>
  <c r="FU77" i="6" s="1"/>
  <c r="CF78" i="6" a="1"/>
  <c r="CF78" i="6" s="1"/>
  <c r="CG78" i="6" s="1"/>
  <c r="GJ79" i="6" a="1"/>
  <c r="GJ79" i="6" s="1"/>
  <c r="GK79" i="6" s="1"/>
  <c r="FP59" i="6" a="1"/>
  <c r="FP59" i="6" s="1"/>
  <c r="FQ59" i="6" s="1"/>
  <c r="CV57" i="6" a="1"/>
  <c r="CV57" i="6" s="1"/>
  <c r="CW57" i="6" s="1"/>
  <c r="DP79" i="6" a="1"/>
  <c r="DP79" i="6" s="1"/>
  <c r="DQ79" i="6" s="1"/>
  <c r="IF57" i="6" a="1"/>
  <c r="IF57" i="6" s="1"/>
  <c r="IG57" i="6" s="1"/>
  <c r="BH69" i="6" a="1"/>
  <c r="BH69" i="6" s="1"/>
  <c r="BI69" i="6" s="1"/>
  <c r="CZ71" i="6" a="1"/>
  <c r="CZ71" i="6" s="1"/>
  <c r="DA71" i="6" s="1"/>
  <c r="GN83" i="6" a="1"/>
  <c r="GN83" i="6" s="1"/>
  <c r="GO83" i="6" s="1"/>
  <c r="HT82" i="6" a="1"/>
  <c r="HT82" i="6" s="1"/>
  <c r="HU82" i="6" s="1"/>
  <c r="H75" i="6" a="1"/>
  <c r="H75" i="6" s="1"/>
  <c r="BD59" i="6" a="1"/>
  <c r="BD59" i="6" s="1"/>
  <c r="BE59" i="6" s="1"/>
  <c r="EB73" i="6" a="1"/>
  <c r="EB73" i="6" s="1"/>
  <c r="EC73" i="6" s="1"/>
  <c r="IV80" i="6" a="1"/>
  <c r="IV80" i="6" s="1"/>
  <c r="IW80" i="6" s="1"/>
  <c r="BT78" i="6" a="1"/>
  <c r="BT78" i="6" s="1"/>
  <c r="BX62" i="6" a="1"/>
  <c r="BX62" i="6" s="1"/>
  <c r="BY62" i="6" s="1"/>
  <c r="GR77" i="6" a="1"/>
  <c r="GR77" i="6" s="1"/>
  <c r="GS77" i="6" s="1"/>
  <c r="BT83" i="6" a="1"/>
  <c r="BT83" i="6" s="1"/>
  <c r="AR82" i="6" a="1"/>
  <c r="AR82" i="6" s="1"/>
  <c r="AS82" i="6" s="1"/>
  <c r="HD79" i="6" a="1"/>
  <c r="HD79" i="6" s="1"/>
  <c r="HE79" i="6" s="1"/>
  <c r="GR76" i="6" a="1"/>
  <c r="GR76" i="6" s="1"/>
  <c r="GS76" i="6" s="1"/>
  <c r="DD73" i="6" a="1"/>
  <c r="DD73" i="6" s="1"/>
  <c r="DE73" i="6" s="1"/>
  <c r="EV80" i="6" a="1"/>
  <c r="EV80" i="6" s="1"/>
  <c r="EW80" i="6" s="1"/>
  <c r="H57" i="6" a="1"/>
  <c r="H57" i="6" s="1"/>
  <c r="IN67" i="6" a="1"/>
  <c r="IN67" i="6" s="1"/>
  <c r="IO67" i="6" s="1"/>
  <c r="FH77" i="6" a="1"/>
  <c r="FH77" i="6" s="1"/>
  <c r="FI77" i="6" s="1"/>
  <c r="GF72" i="6" a="1"/>
  <c r="GF72" i="6" s="1"/>
  <c r="GG72" i="6" s="1"/>
  <c r="AB82" i="6" a="1"/>
  <c r="AB82" i="6" s="1"/>
  <c r="AC82" i="6" s="1"/>
  <c r="DH79" i="6" a="1"/>
  <c r="DH79" i="6" s="1"/>
  <c r="DI79" i="6" s="1"/>
  <c r="HD76" i="6" a="1"/>
  <c r="HD76" i="6" s="1"/>
  <c r="HE76" i="6" s="1"/>
  <c r="AJ73" i="6" a="1"/>
  <c r="AJ73" i="6" s="1"/>
  <c r="AK73" i="6" s="1"/>
  <c r="DT80" i="6" a="1"/>
  <c r="DT80" i="6" s="1"/>
  <c r="DU80" i="6" s="1"/>
  <c r="EV21" i="6" a="1"/>
  <c r="EV21" i="6" s="1"/>
  <c r="FL63" i="6" a="1"/>
  <c r="FL63" i="6" s="1"/>
  <c r="FM63" i="6" s="1"/>
  <c r="DT81" i="6" a="1"/>
  <c r="DT81" i="6" s="1"/>
  <c r="DU81" i="6" s="1"/>
  <c r="AN20" i="6" a="1"/>
  <c r="AN20" i="6" s="1"/>
  <c r="DD8" i="6" a="1"/>
  <c r="DD8" i="6" s="1"/>
  <c r="DE8" i="6" s="1"/>
  <c r="GN22" i="6" a="1"/>
  <c r="GN22" i="6" s="1"/>
  <c r="HX64" i="6" a="1"/>
  <c r="HX64" i="6" s="1"/>
  <c r="HY64" i="6" s="1"/>
  <c r="IN11" i="6" a="1"/>
  <c r="IN11" i="6" s="1"/>
  <c r="AZ21" i="6" a="1"/>
  <c r="AZ21" i="6" s="1"/>
  <c r="AZ63" i="6" a="1"/>
  <c r="AZ63" i="6" s="1"/>
  <c r="BA63" i="6" s="1"/>
  <c r="CF81" i="6" a="1"/>
  <c r="CF81" i="6" s="1"/>
  <c r="CG81" i="6" s="1"/>
  <c r="IZ81" i="6" a="1"/>
  <c r="IZ81" i="6" s="1"/>
  <c r="JA81" i="6" s="1"/>
  <c r="IB20" i="6" a="1"/>
  <c r="IB20" i="6" s="1"/>
  <c r="GF22" i="6" a="1"/>
  <c r="GF22" i="6" s="1"/>
  <c r="AJ14" i="6" a="1"/>
  <c r="AJ14" i="6" s="1"/>
  <c r="HP26" i="6" a="1"/>
  <c r="HP26" i="6" s="1"/>
  <c r="HQ26" i="6" s="1"/>
  <c r="FH12" i="6" a="1"/>
  <c r="FH12" i="6" s="1"/>
  <c r="CR65" i="6" a="1"/>
  <c r="CR65" i="6" s="1"/>
  <c r="CS65" i="6" s="1"/>
  <c r="CN66" i="6" a="1"/>
  <c r="CN66" i="6" s="1"/>
  <c r="CO66" i="6" s="1"/>
  <c r="GN68" i="6" a="1"/>
  <c r="GN68" i="6" s="1"/>
  <c r="GO68" i="6" s="1"/>
  <c r="CF63" i="6" a="1"/>
  <c r="CF63" i="6" s="1"/>
  <c r="CG63" i="6" s="1"/>
  <c r="EF81" i="6" a="1"/>
  <c r="EF81" i="6" s="1"/>
  <c r="EG81" i="6" s="1"/>
  <c r="HL81" i="6" a="1"/>
  <c r="HL81" i="6" s="1"/>
  <c r="HM81" i="6" s="1"/>
  <c r="GZ20" i="6" a="1"/>
  <c r="GZ20" i="6" s="1"/>
  <c r="GN8" i="6" a="1"/>
  <c r="GN8" i="6" s="1"/>
  <c r="GO8" i="6" s="1"/>
  <c r="BT14" i="6" a="1"/>
  <c r="BT14" i="6" s="1"/>
  <c r="CB12" i="6" a="1"/>
  <c r="CB12" i="6" s="1"/>
  <c r="BH65" i="6" a="1"/>
  <c r="BH65" i="6" s="1"/>
  <c r="BI65" i="6" s="1"/>
  <c r="CZ66" i="6" a="1"/>
  <c r="CZ66" i="6" s="1"/>
  <c r="DA66" i="6" s="1"/>
  <c r="GZ68" i="6" a="1"/>
  <c r="GZ68" i="6" s="1"/>
  <c r="HA68" i="6" s="1"/>
  <c r="FH18" i="6" a="1"/>
  <c r="FH18" i="6" s="1"/>
  <c r="EV15" i="6" a="1"/>
  <c r="EV15" i="6" s="1"/>
  <c r="FT21" i="6" a="1"/>
  <c r="FT21" i="6" s="1"/>
  <c r="ER25" i="6" a="1"/>
  <c r="ER25" i="6" s="1"/>
  <c r="BP23" i="6" a="1"/>
  <c r="BP23" i="6" s="1"/>
  <c r="BX20" i="6" a="1"/>
  <c r="BX20" i="6" s="1"/>
  <c r="DT8" i="6" a="1"/>
  <c r="DT8" i="6" s="1"/>
  <c r="DU8" i="6" s="1"/>
  <c r="HH22" i="6" a="1"/>
  <c r="HH22" i="6" s="1"/>
  <c r="EJ26" i="6" a="1"/>
  <c r="EJ26" i="6" s="1"/>
  <c r="EK26" i="6" s="1"/>
  <c r="AB64" i="6" a="1"/>
  <c r="AB64" i="6" s="1"/>
  <c r="AC64" i="6" s="1"/>
  <c r="IB64" i="6" a="1"/>
  <c r="IB64" i="6" s="1"/>
  <c r="IC64" i="6" s="1"/>
  <c r="GJ11" i="6" a="1"/>
  <c r="GJ11" i="6" s="1"/>
  <c r="HD13" i="6" a="1"/>
  <c r="HD13" i="6" s="1"/>
  <c r="BD18" i="6" a="1"/>
  <c r="BD18" i="6" s="1"/>
  <c r="GZ18" i="6" a="1"/>
  <c r="GZ18" i="6" s="1"/>
  <c r="IN23" i="6" a="1"/>
  <c r="IN23" i="6" s="1"/>
  <c r="FX20" i="6" a="1"/>
  <c r="FX20" i="6" s="1"/>
  <c r="IB8" i="6" a="1"/>
  <c r="IB8" i="6" s="1"/>
  <c r="IC8" i="6" s="1"/>
  <c r="AN17" i="6" a="1"/>
  <c r="AN17" i="6" s="1"/>
  <c r="IN17" i="6" a="1"/>
  <c r="IN17" i="6" s="1"/>
  <c r="IR11" i="6" a="1"/>
  <c r="IR11" i="6" s="1"/>
  <c r="AJ21" i="6" a="1"/>
  <c r="AJ21" i="6" s="1"/>
  <c r="BH25" i="6" a="1"/>
  <c r="BH25" i="6" s="1"/>
  <c r="IJ18" i="6" a="1"/>
  <c r="IJ18" i="6" s="1"/>
  <c r="GB23" i="6" a="1"/>
  <c r="GB23" i="6" s="1"/>
  <c r="GN20" i="6" a="1"/>
  <c r="GN20" i="6" s="1"/>
  <c r="GR8" i="6" a="1"/>
  <c r="GR8" i="6" s="1"/>
  <c r="GS8" i="6" s="1"/>
  <c r="IF22" i="6" a="1"/>
  <c r="IF22" i="6" s="1"/>
  <c r="EZ26" i="6" a="1"/>
  <c r="EZ26" i="6" s="1"/>
  <c r="FA26" i="6" s="1"/>
  <c r="BT64" i="6" a="1"/>
  <c r="BT64" i="6" s="1"/>
  <c r="T65" i="6" a="1"/>
  <c r="T65" i="6" s="1"/>
  <c r="U65" i="6" s="1"/>
  <c r="FD66" i="6" a="1"/>
  <c r="FD66" i="6" s="1"/>
  <c r="FE66" i="6" s="1"/>
  <c r="FD68" i="6" a="1"/>
  <c r="FD68" i="6" s="1"/>
  <c r="FE68" i="6" s="1"/>
  <c r="EV18" i="6" a="1"/>
  <c r="EV18" i="6" s="1"/>
  <c r="CV23" i="6" a="1"/>
  <c r="CV23" i="6" s="1"/>
  <c r="CN61" i="6" a="1"/>
  <c r="CN61" i="6" s="1"/>
  <c r="CO61" i="6" s="1"/>
  <c r="DX60" i="6" a="1"/>
  <c r="DX60" i="6" s="1"/>
  <c r="DY60" i="6" s="1"/>
  <c r="DX70" i="6" a="1"/>
  <c r="DX70" i="6" s="1"/>
  <c r="DY70" i="6" s="1"/>
  <c r="BL56" i="6" a="1"/>
  <c r="BL56" i="6" s="1"/>
  <c r="BM56" i="6" s="1"/>
  <c r="HT56" i="6" a="1"/>
  <c r="HT56" i="6" s="1"/>
  <c r="HU56" i="6" s="1"/>
  <c r="CF12" i="6" a="1"/>
  <c r="CF12" i="6" s="1"/>
  <c r="AF65" i="6" a="1"/>
  <c r="AF65" i="6" s="1"/>
  <c r="AG65" i="6" s="1"/>
  <c r="EV66" i="6" a="1"/>
  <c r="EV66" i="6" s="1"/>
  <c r="EW66" i="6" s="1"/>
  <c r="GF68" i="6" a="1"/>
  <c r="GF68" i="6" s="1"/>
  <c r="GG68" i="6" s="1"/>
  <c r="GB63" i="6" a="1"/>
  <c r="GB63" i="6" s="1"/>
  <c r="GC63" i="6" s="1"/>
  <c r="CJ81" i="6" a="1"/>
  <c r="CJ81" i="6" s="1"/>
  <c r="CK81" i="6" s="1"/>
  <c r="AV61" i="6" a="1"/>
  <c r="AV61" i="6" s="1"/>
  <c r="AW61" i="6" s="1"/>
  <c r="CF60" i="6" a="1"/>
  <c r="CF60" i="6" s="1"/>
  <c r="CG60" i="6" s="1"/>
  <c r="BP70" i="6" a="1"/>
  <c r="BP70" i="6" s="1"/>
  <c r="BQ70" i="6" s="1"/>
  <c r="BX56" i="6" a="1"/>
  <c r="BX56" i="6" s="1"/>
  <c r="BY56" i="6" s="1"/>
  <c r="IF56" i="6" a="1"/>
  <c r="IF56" i="6" s="1"/>
  <c r="IG56" i="6" s="1"/>
  <c r="CR17" i="6" a="1"/>
  <c r="CR17" i="6" s="1"/>
  <c r="CJ11" i="6" a="1"/>
  <c r="CJ11" i="6" s="1"/>
  <c r="EZ13" i="6" a="1"/>
  <c r="EZ13" i="6" s="1"/>
  <c r="AR18" i="6" a="1"/>
  <c r="AR18" i="6" s="1"/>
  <c r="HD25" i="6" a="1"/>
  <c r="HD25" i="6" s="1"/>
  <c r="EZ23" i="6" a="1"/>
  <c r="EZ23" i="6" s="1"/>
  <c r="EN20" i="6" a="1"/>
  <c r="EN20" i="6" s="1"/>
  <c r="FH8" i="6" a="1"/>
  <c r="FH8" i="6" s="1"/>
  <c r="FI8" i="6" s="1"/>
  <c r="IJ22" i="6" a="1"/>
  <c r="IJ22" i="6" s="1"/>
  <c r="CJ14" i="6" a="1"/>
  <c r="CJ14" i="6" s="1"/>
  <c r="IR26" i="6" a="1"/>
  <c r="IR26" i="6" s="1"/>
  <c r="IS26" i="6" s="1"/>
  <c r="FP12" i="6" a="1"/>
  <c r="FP12" i="6" s="1"/>
  <c r="HD65" i="6" a="1"/>
  <c r="HD65" i="6" s="1"/>
  <c r="HE65" i="6" s="1"/>
  <c r="CV56" i="6" a="1"/>
  <c r="CV56" i="6" s="1"/>
  <c r="CW56" i="6" s="1"/>
  <c r="IZ56" i="6" a="1"/>
  <c r="IZ56" i="6" s="1"/>
  <c r="JA56" i="6" s="1"/>
  <c r="GF12" i="6" a="1"/>
  <c r="GF12" i="6" s="1"/>
  <c r="MV11" i="6" a="1"/>
  <c r="MV11" i="6" s="1"/>
  <c r="GJ73" i="6" a="1"/>
  <c r="GJ73" i="6" s="1"/>
  <c r="GK73" i="6" s="1"/>
  <c r="IZ72" i="6" a="1"/>
  <c r="IZ72" i="6" s="1"/>
  <c r="JA72" i="6" s="1"/>
  <c r="GZ71" i="6" a="1"/>
  <c r="GZ71" i="6" s="1"/>
  <c r="HA71" i="6" s="1"/>
  <c r="CJ74" i="6" a="1"/>
  <c r="CJ74" i="6" s="1"/>
  <c r="CK74" i="6" s="1"/>
  <c r="DP76" i="6" a="1"/>
  <c r="DP76" i="6" s="1"/>
  <c r="DQ76" i="6" s="1"/>
  <c r="X57" i="6" a="1"/>
  <c r="X57" i="6" s="1"/>
  <c r="Y57" i="6" s="1"/>
  <c r="CN76" i="6" a="1"/>
  <c r="CN76" i="6" s="1"/>
  <c r="CO76" i="6" s="1"/>
  <c r="EV62" i="6" a="1"/>
  <c r="EV62" i="6" s="1"/>
  <c r="EW62" i="6" s="1"/>
  <c r="CB71" i="6" a="1"/>
  <c r="CB71" i="6" s="1"/>
  <c r="CC71" i="6" s="1"/>
  <c r="BL82" i="6" a="1"/>
  <c r="BL82" i="6" s="1"/>
  <c r="BM82" i="6" s="1"/>
  <c r="AN75" i="6" a="1"/>
  <c r="AN75" i="6" s="1"/>
  <c r="AO75" i="6" s="1"/>
  <c r="L73" i="6" a="1"/>
  <c r="L73" i="6" s="1"/>
  <c r="CV62" i="6" a="1"/>
  <c r="CV62" i="6" s="1"/>
  <c r="CW62" i="6" s="1"/>
  <c r="FX67" i="6" a="1"/>
  <c r="FX67" i="6" s="1"/>
  <c r="FY67" i="6" s="1"/>
  <c r="IN77" i="6" a="1"/>
  <c r="IN77" i="6" s="1"/>
  <c r="IO77" i="6" s="1"/>
  <c r="HL78" i="6" a="1"/>
  <c r="HL78" i="6" s="1"/>
  <c r="HM78" i="6" s="1"/>
  <c r="ER79" i="6" a="1"/>
  <c r="ER79" i="6" s="1"/>
  <c r="ES79" i="6" s="1"/>
  <c r="GR59" i="6" a="1"/>
  <c r="GR59" i="6" s="1"/>
  <c r="GS59" i="6" s="1"/>
  <c r="GR57" i="6" a="1"/>
  <c r="GR57" i="6" s="1"/>
  <c r="GS57" i="6" s="1"/>
  <c r="AB76" i="6" a="1"/>
  <c r="AB76" i="6" s="1"/>
  <c r="AC76" i="6" s="1"/>
  <c r="AJ67" i="6" a="1"/>
  <c r="AJ67" i="6" s="1"/>
  <c r="AK67" i="6" s="1"/>
  <c r="CF69" i="6" a="1"/>
  <c r="CF69" i="6" s="1"/>
  <c r="CG69" i="6" s="1"/>
  <c r="EF71" i="6" a="1"/>
  <c r="EF71" i="6" s="1"/>
  <c r="EG71" i="6" s="1"/>
  <c r="FT83" i="6" a="1"/>
  <c r="FT83" i="6" s="1"/>
  <c r="FU83" i="6" s="1"/>
  <c r="IZ82" i="6" a="1"/>
  <c r="IZ82" i="6" s="1"/>
  <c r="JA82" i="6" s="1"/>
  <c r="CB75" i="6" a="1"/>
  <c r="CB75" i="6" s="1"/>
  <c r="CC75" i="6" s="1"/>
  <c r="GB59" i="6" a="1"/>
  <c r="GB59" i="6" s="1"/>
  <c r="GC59" i="6" s="1"/>
  <c r="IJ73" i="6" a="1"/>
  <c r="IJ73" i="6" s="1"/>
  <c r="IK73" i="6" s="1"/>
  <c r="DL62" i="6" a="1"/>
  <c r="DL62" i="6" s="1"/>
  <c r="DM62" i="6" s="1"/>
  <c r="CB74" i="6" a="1"/>
  <c r="CB74" i="6" s="1"/>
  <c r="CC74" i="6" s="1"/>
  <c r="EN62" i="6" a="1"/>
  <c r="EN62" i="6" s="1"/>
  <c r="EO62" i="6" s="1"/>
  <c r="HH77" i="6" a="1"/>
  <c r="HH77" i="6" s="1"/>
  <c r="HI77" i="6" s="1"/>
  <c r="CJ83" i="6" a="1"/>
  <c r="CJ83" i="6" s="1"/>
  <c r="CK83" i="6" s="1"/>
  <c r="BT82" i="6" a="1"/>
  <c r="BT82" i="6" s="1"/>
  <c r="EJ79" i="6" a="1"/>
  <c r="EJ79" i="6" s="1"/>
  <c r="EK79" i="6" s="1"/>
  <c r="H59" i="6" a="1"/>
  <c r="H59" i="6" s="1"/>
  <c r="DH73" i="6" a="1"/>
  <c r="DH73" i="6" s="1"/>
  <c r="DI73" i="6" s="1"/>
  <c r="IJ80" i="6" a="1"/>
  <c r="IJ80" i="6" s="1"/>
  <c r="IK80" i="6" s="1"/>
  <c r="BL67" i="6" a="1"/>
  <c r="BL67" i="6" s="1"/>
  <c r="BM67" i="6" s="1"/>
  <c r="T62" i="6" a="1"/>
  <c r="T62" i="6" s="1"/>
  <c r="U62" i="6" s="1"/>
  <c r="DT77" i="6" a="1"/>
  <c r="DT77" i="6" s="1"/>
  <c r="DU77" i="6" s="1"/>
  <c r="HL72" i="6" a="1"/>
  <c r="HL72" i="6" s="1"/>
  <c r="HM72" i="6" s="1"/>
  <c r="AZ82" i="6" a="1"/>
  <c r="AZ82" i="6" s="1"/>
  <c r="BA82" i="6" s="1"/>
  <c r="EN79" i="6" a="1"/>
  <c r="EN79" i="6" s="1"/>
  <c r="EO79" i="6" s="1"/>
  <c r="AN59" i="6" a="1"/>
  <c r="AN59" i="6" s="1"/>
  <c r="AO59" i="6" s="1"/>
  <c r="CN73" i="6" a="1"/>
  <c r="CN73" i="6" s="1"/>
  <c r="CO73" i="6" s="1"/>
  <c r="BP80" i="6" a="1"/>
  <c r="BP80" i="6" s="1"/>
  <c r="BQ80" i="6" s="1"/>
  <c r="GV68" i="6" a="1"/>
  <c r="GV68" i="6" s="1"/>
  <c r="GW68" i="6" s="1"/>
  <c r="FL25" i="6" a="1"/>
  <c r="FL25" i="6" s="1"/>
  <c r="DT15" i="6" a="1"/>
  <c r="DT15" i="6" s="1"/>
  <c r="DL61" i="6" a="1"/>
  <c r="DL61" i="6" s="1"/>
  <c r="DM61" i="6" s="1"/>
  <c r="GB60" i="6" a="1"/>
  <c r="GB60" i="6" s="1"/>
  <c r="GC60" i="6" s="1"/>
  <c r="FH70" i="6" a="1"/>
  <c r="FH70" i="6" s="1"/>
  <c r="FI70" i="6" s="1"/>
  <c r="DL14" i="6" a="1"/>
  <c r="DL14" i="6" s="1"/>
  <c r="IV26" i="6" a="1"/>
  <c r="IV26" i="6" s="1"/>
  <c r="IW26" i="6" s="1"/>
  <c r="HX17" i="6" a="1"/>
  <c r="HX17" i="6" s="1"/>
  <c r="BD66" i="6" a="1"/>
  <c r="BD66" i="6" s="1"/>
  <c r="BE66" i="6" s="1"/>
  <c r="CF68" i="6" a="1"/>
  <c r="CF68" i="6" s="1"/>
  <c r="CG68" i="6" s="1"/>
  <c r="AZ18" i="6" a="1"/>
  <c r="AZ18" i="6" s="1"/>
  <c r="CF23" i="6" a="1"/>
  <c r="CF23" i="6" s="1"/>
  <c r="IZ23" i="6" a="1"/>
  <c r="IZ23" i="6" s="1"/>
  <c r="BT60" i="6" a="1"/>
  <c r="BT60" i="6" s="1"/>
  <c r="DT70" i="6" a="1"/>
  <c r="DT70" i="6" s="1"/>
  <c r="DU70" i="6" s="1"/>
  <c r="CZ56" i="6" a="1"/>
  <c r="CZ56" i="6" s="1"/>
  <c r="DA56" i="6" s="1"/>
  <c r="IN56" i="6" a="1"/>
  <c r="IN56" i="6" s="1"/>
  <c r="IO56" i="6" s="1"/>
  <c r="FH17" i="6" a="1"/>
  <c r="FH17" i="6" s="1"/>
  <c r="CR11" i="6" a="1"/>
  <c r="CR11" i="6" s="1"/>
  <c r="CN13" i="6" a="1"/>
  <c r="CN13" i="6" s="1"/>
  <c r="GN21" i="6" a="1"/>
  <c r="GN21" i="6" s="1"/>
  <c r="CF18" i="6" a="1"/>
  <c r="CF18" i="6" s="1"/>
  <c r="EF23" i="6" a="1"/>
  <c r="EF23" i="6" s="1"/>
  <c r="HL23" i="6" a="1"/>
  <c r="HL23" i="6" s="1"/>
  <c r="IN61" i="6" a="1"/>
  <c r="IN61" i="6" s="1"/>
  <c r="IO61" i="6" s="1"/>
  <c r="CV70" i="6" a="1"/>
  <c r="CV70" i="6" s="1"/>
  <c r="CW70" i="6" s="1"/>
  <c r="BT26" i="6" a="1"/>
  <c r="BT26" i="6" s="1"/>
  <c r="BU26" i="6" s="1"/>
  <c r="GN26" i="6" a="1"/>
  <c r="GN26" i="6" s="1"/>
  <c r="GO26" i="6" s="1"/>
  <c r="DP64" i="6" a="1"/>
  <c r="DP64" i="6" s="1"/>
  <c r="DQ64" i="6" s="1"/>
  <c r="BH11" i="6" a="1"/>
  <c r="BH11" i="6" s="1"/>
  <c r="CZ13" i="6" a="1"/>
  <c r="CZ13" i="6" s="1"/>
  <c r="GZ21" i="6" a="1"/>
  <c r="GZ21" i="6" s="1"/>
  <c r="EZ63" i="6" a="1"/>
  <c r="EZ63" i="6" s="1"/>
  <c r="FA63" i="6" s="1"/>
  <c r="GF81" i="6" a="1"/>
  <c r="GF81" i="6" s="1"/>
  <c r="GG81" i="6" s="1"/>
  <c r="HD68" i="6" a="1"/>
  <c r="HD68" i="6" s="1"/>
  <c r="HE68" i="6" s="1"/>
  <c r="ER18" i="6" a="1"/>
  <c r="ER18" i="6" s="1"/>
  <c r="BP15" i="6" a="1"/>
  <c r="BP15" i="6" s="1"/>
  <c r="CF61" i="6" a="1"/>
  <c r="CF61" i="6" s="1"/>
  <c r="CG61" i="6" s="1"/>
  <c r="HD60" i="6" a="1"/>
  <c r="HD60" i="6" s="1"/>
  <c r="HE60" i="6" s="1"/>
  <c r="CB56" i="6" a="1"/>
  <c r="CB56" i="6" s="1"/>
  <c r="CC56" i="6" s="1"/>
  <c r="FT56" i="6" a="1"/>
  <c r="FT56" i="6" s="1"/>
  <c r="FU56" i="6" s="1"/>
  <c r="AB17" i="6" a="1"/>
  <c r="AB17" i="6" s="1"/>
  <c r="IB17" i="6" a="1"/>
  <c r="IB17" i="6" s="1"/>
  <c r="IF65" i="6" a="1"/>
  <c r="IF65" i="6" s="1"/>
  <c r="IG65" i="6" s="1"/>
  <c r="CZ68" i="6" a="1"/>
  <c r="CZ68" i="6" s="1"/>
  <c r="DA68" i="6" s="1"/>
  <c r="BD25" i="6" a="1"/>
  <c r="BD25" i="6" s="1"/>
  <c r="GZ25" i="6" a="1"/>
  <c r="GZ25" i="6" s="1"/>
  <c r="IN15" i="6" a="1"/>
  <c r="IN15" i="6" s="1"/>
  <c r="GR61" i="6" a="1"/>
  <c r="GR61" i="6" s="1"/>
  <c r="GS61" i="6" s="1"/>
  <c r="AN70" i="6" a="1"/>
  <c r="AN70" i="6" s="1"/>
  <c r="AO70" i="6" s="1"/>
  <c r="AF26" i="6" a="1"/>
  <c r="AF26" i="6" s="1"/>
  <c r="AG26" i="6" s="1"/>
  <c r="HX26" i="6" a="1"/>
  <c r="HX26" i="6" s="1"/>
  <c r="HY26" i="6" s="1"/>
  <c r="BH64" i="6" a="1"/>
  <c r="BH64" i="6" s="1"/>
  <c r="BI64" i="6" s="1"/>
  <c r="X65" i="6" a="1"/>
  <c r="X65" i="6" s="1"/>
  <c r="Y65" i="6" s="1"/>
  <c r="AV66" i="6" a="1"/>
  <c r="AV66" i="6" s="1"/>
  <c r="AW66" i="6" s="1"/>
  <c r="DD68" i="6" a="1"/>
  <c r="DD68" i="6" s="1"/>
  <c r="DE68" i="6" s="1"/>
  <c r="BH18" i="6" a="1"/>
  <c r="BH18" i="6" s="1"/>
  <c r="IJ25" i="6" a="1"/>
  <c r="IJ25" i="6" s="1"/>
  <c r="GB15" i="6" a="1"/>
  <c r="GB15" i="6" s="1"/>
  <c r="GF61" i="6" a="1"/>
  <c r="GF61" i="6" s="1"/>
  <c r="GG61" i="6" s="1"/>
  <c r="HL60" i="6" a="1"/>
  <c r="HL60" i="6" s="1"/>
  <c r="HM60" i="6" s="1"/>
  <c r="AR56" i="6" a="1"/>
  <c r="AR56" i="6" s="1"/>
  <c r="AS56" i="6" s="1"/>
  <c r="ER56" i="6" a="1"/>
  <c r="ER56" i="6" s="1"/>
  <c r="ES56" i="6" s="1"/>
  <c r="BT17" i="6" a="1"/>
  <c r="BT17" i="6" s="1"/>
  <c r="T11" i="6" a="1"/>
  <c r="T11" i="6" s="1"/>
  <c r="FD13" i="6" a="1"/>
  <c r="FD13" i="6" s="1"/>
  <c r="FD21" i="6" a="1"/>
  <c r="FD21" i="6" s="1"/>
  <c r="IF63" i="6" a="1"/>
  <c r="IF63" i="6" s="1"/>
  <c r="IG63" i="6" s="1"/>
  <c r="CZ81" i="6" a="1"/>
  <c r="CZ81" i="6" s="1"/>
  <c r="DA81" i="6" s="1"/>
  <c r="CN20" i="6" a="1"/>
  <c r="CN20" i="6" s="1"/>
  <c r="DX8" i="6" a="1"/>
  <c r="DX8" i="6" s="1"/>
  <c r="DY8" i="6" s="1"/>
  <c r="DX22" i="6" a="1"/>
  <c r="DX22" i="6" s="1"/>
  <c r="BL14" i="6" a="1"/>
  <c r="BL14" i="6" s="1"/>
  <c r="HT14" i="6" a="1"/>
  <c r="HT14" i="6" s="1"/>
  <c r="IR64" i="6" a="1"/>
  <c r="IR64" i="6" s="1"/>
  <c r="IS64" i="6" s="1"/>
  <c r="AF11" i="6" a="1"/>
  <c r="AF11" i="6" s="1"/>
  <c r="EV13" i="6" a="1"/>
  <c r="EV13" i="6" s="1"/>
  <c r="GF21" i="6" a="1"/>
  <c r="GF21" i="6" s="1"/>
  <c r="GB25" i="6" a="1"/>
  <c r="GB25" i="6" s="1"/>
  <c r="CJ23" i="6" a="1"/>
  <c r="CJ23" i="6" s="1"/>
  <c r="AV20" i="6" a="1"/>
  <c r="AV20" i="6" s="1"/>
  <c r="CF8" i="6" a="1"/>
  <c r="CF8" i="6" s="1"/>
  <c r="CG8" i="6" s="1"/>
  <c r="BP22" i="6" a="1"/>
  <c r="BP22" i="6" s="1"/>
  <c r="BX14" i="6" a="1"/>
  <c r="BX14" i="6" s="1"/>
  <c r="IF14" i="6" a="1"/>
  <c r="IF14" i="6" s="1"/>
  <c r="EB64" i="6" a="1"/>
  <c r="EB64" i="6" s="1"/>
  <c r="EC64" i="6" s="1"/>
  <c r="FH65" i="6" a="1"/>
  <c r="FH65" i="6" s="1"/>
  <c r="FI65" i="6" s="1"/>
  <c r="IR66" i="6" a="1"/>
  <c r="IR66" i="6" s="1"/>
  <c r="IS66" i="6" s="1"/>
  <c r="AR25" i="6" a="1"/>
  <c r="AR25" i="6" s="1"/>
  <c r="HD18" i="6" a="1"/>
  <c r="HD18" i="6" s="1"/>
  <c r="EZ15" i="6" a="1"/>
  <c r="EZ15" i="6" s="1"/>
  <c r="IF61" i="6" a="1"/>
  <c r="IF61" i="6" s="1"/>
  <c r="IG61" i="6" s="1"/>
  <c r="IV60" i="6" a="1"/>
  <c r="IV60" i="6" s="1"/>
  <c r="IW60" i="6" s="1"/>
  <c r="AN56" i="6" a="1"/>
  <c r="AN56" i="6" s="1"/>
  <c r="AO56" i="6" s="1"/>
  <c r="FH56" i="6" a="1"/>
  <c r="FH56" i="6" s="1"/>
  <c r="FI56" i="6" s="1"/>
  <c r="X64" i="6" a="1"/>
  <c r="X64" i="6" s="1"/>
  <c r="Y64" i="6" s="1"/>
  <c r="IF64" i="6" a="1"/>
  <c r="IF64" i="6" s="1"/>
  <c r="IG64" i="6" s="1"/>
  <c r="HD11" i="6" a="1"/>
  <c r="HD11" i="6" s="1"/>
  <c r="CV14" i="6" a="1"/>
  <c r="CV14" i="6" s="1"/>
  <c r="IZ26" i="6" a="1"/>
  <c r="IZ26" i="6" s="1"/>
  <c r="JA26" i="6" s="1"/>
  <c r="IJ64" i="6" a="1"/>
  <c r="IJ64" i="6" s="1"/>
  <c r="IK64" i="6" s="1"/>
  <c r="HX11" i="6" a="1"/>
  <c r="HX11" i="6" s="1"/>
  <c r="MZ11" i="6" a="1"/>
  <c r="MZ11" i="6" s="1"/>
  <c r="BT69" i="6" a="1"/>
  <c r="BT69" i="6" s="1"/>
  <c r="CJ82" i="6" a="1"/>
  <c r="CJ82" i="6" s="1"/>
  <c r="CK82" i="6" s="1"/>
  <c r="H72" i="6" a="1"/>
  <c r="H72" i="6" s="1"/>
  <c r="DP74" i="6" a="1"/>
  <c r="DP74" i="6" s="1"/>
  <c r="DQ74" i="6" s="1"/>
  <c r="FD76" i="6" a="1"/>
  <c r="FD76" i="6" s="1"/>
  <c r="FE76" i="6" s="1"/>
  <c r="DD57" i="6" a="1"/>
  <c r="DD57" i="6" s="1"/>
  <c r="DE57" i="6" s="1"/>
  <c r="DH57" i="6" a="1"/>
  <c r="DH57" i="6" s="1"/>
  <c r="DI57" i="6" s="1"/>
  <c r="EJ62" i="6" a="1"/>
  <c r="EJ62" i="6" s="1"/>
  <c r="EK62" i="6" s="1"/>
  <c r="EV71" i="6" a="1"/>
  <c r="EV71" i="6" s="1"/>
  <c r="EW71" i="6" s="1"/>
  <c r="DD82" i="6" a="1"/>
  <c r="DD82" i="6" s="1"/>
  <c r="DE82" i="6" s="1"/>
  <c r="EN75" i="6" a="1"/>
  <c r="EN75" i="6" s="1"/>
  <c r="EO75" i="6" s="1"/>
  <c r="CJ73" i="6" a="1"/>
  <c r="CJ73" i="6" s="1"/>
  <c r="CK73" i="6" s="1"/>
  <c r="CB72" i="6" a="1"/>
  <c r="CB72" i="6" s="1"/>
  <c r="CC72" i="6" s="1"/>
  <c r="IZ67" i="6" a="1"/>
  <c r="IZ67" i="6" s="1"/>
  <c r="JA67" i="6" s="1"/>
  <c r="CN71" i="6" a="1"/>
  <c r="CN71" i="6" s="1"/>
  <c r="CO71" i="6" s="1"/>
  <c r="L82" i="6" a="1"/>
  <c r="L82" i="6" s="1"/>
  <c r="AR75" i="6" a="1"/>
  <c r="AR75" i="6" s="1"/>
  <c r="AS75" i="6" s="1"/>
  <c r="HX59" i="6" a="1"/>
  <c r="HX59" i="6" s="1"/>
  <c r="HY59" i="6" s="1"/>
  <c r="IR80" i="6" a="1"/>
  <c r="IR80" i="6" s="1"/>
  <c r="IS80" i="6" s="1"/>
  <c r="EF58" i="6" a="1"/>
  <c r="EF58" i="6" s="1"/>
  <c r="EG58" i="6" s="1"/>
  <c r="AV67" i="6" a="1"/>
  <c r="AV67" i="6" s="1"/>
  <c r="AW67" i="6" s="1"/>
  <c r="DT69" i="6" a="1"/>
  <c r="DT69" i="6" s="1"/>
  <c r="DU69" i="6" s="1"/>
  <c r="FT71" i="6" a="1"/>
  <c r="FT71" i="6" s="1"/>
  <c r="FU71" i="6" s="1"/>
  <c r="X78" i="6" a="1"/>
  <c r="X78" i="6" s="1"/>
  <c r="Y78" i="6" s="1"/>
  <c r="DT74" i="6" a="1"/>
  <c r="DT74" i="6" s="1"/>
  <c r="DU74" i="6" s="1"/>
  <c r="EF75" i="6" a="1"/>
  <c r="EF75" i="6" s="1"/>
  <c r="EG75" i="6" s="1"/>
  <c r="HT59" i="6" a="1"/>
  <c r="HT59" i="6" s="1"/>
  <c r="HU59" i="6" s="1"/>
  <c r="L57" i="6" a="1"/>
  <c r="L57" i="6" s="1"/>
  <c r="CR77" i="6" a="1"/>
  <c r="CR77" i="6" s="1"/>
  <c r="CS77" i="6" s="1"/>
  <c r="DX75" i="6" a="1"/>
  <c r="DX75" i="6" s="1"/>
  <c r="DY75" i="6" s="1"/>
  <c r="HD62" i="6" a="1"/>
  <c r="HD62" i="6" s="1"/>
  <c r="HE62" i="6" s="1"/>
  <c r="AZ71" i="6" a="1"/>
  <c r="AZ71" i="6" s="1"/>
  <c r="BA71" i="6" s="1"/>
  <c r="FL83" i="6" a="1"/>
  <c r="FL83" i="6" s="1"/>
  <c r="FM83" i="6" s="1"/>
  <c r="FX82" i="6" a="1"/>
  <c r="FX82" i="6" s="1"/>
  <c r="FY82" i="6" s="1"/>
  <c r="FP79" i="6" a="1"/>
  <c r="FP79" i="6" s="1"/>
  <c r="FQ79" i="6" s="1"/>
  <c r="AJ59" i="6" a="1"/>
  <c r="AJ59" i="6" s="1"/>
  <c r="AK59" i="6" s="1"/>
  <c r="ER73" i="6" a="1"/>
  <c r="ER73" i="6" s="1"/>
  <c r="ES73" i="6" s="1"/>
  <c r="EB80" i="6" a="1"/>
  <c r="EB80" i="6" s="1"/>
  <c r="EC80" i="6" s="1"/>
  <c r="GF69" i="6" a="1"/>
  <c r="GF69" i="6" s="1"/>
  <c r="GG69" i="6" s="1"/>
  <c r="AJ62" i="6" a="1"/>
  <c r="AJ62" i="6" s="1"/>
  <c r="AK62" i="6" s="1"/>
  <c r="HX77" i="6" a="1"/>
  <c r="HX77" i="6" s="1"/>
  <c r="HY77" i="6" s="1"/>
  <c r="AF83" i="6" a="1"/>
  <c r="AF83" i="6" s="1"/>
  <c r="AG83" i="6" s="1"/>
  <c r="CF82" i="6" a="1"/>
  <c r="CF82" i="6" s="1"/>
  <c r="CG82" i="6" s="1"/>
  <c r="GB79" i="6" a="1"/>
  <c r="GB79" i="6" s="1"/>
  <c r="GC79" i="6" s="1"/>
  <c r="BH59" i="6" a="1"/>
  <c r="BH59" i="6" s="1"/>
  <c r="BI59" i="6" s="1"/>
  <c r="DT73" i="6" a="1"/>
  <c r="DT73" i="6" s="1"/>
  <c r="DU73" i="6" s="1"/>
  <c r="HL80" i="6" a="1"/>
  <c r="HL80" i="6" s="1"/>
  <c r="HM80" i="6" s="1"/>
  <c r="GV21" i="6" a="1"/>
  <c r="GV21" i="6" s="1"/>
  <c r="FL18" i="6" a="1"/>
  <c r="FL18" i="6" s="1"/>
  <c r="DT23" i="6" a="1"/>
  <c r="DT23" i="6" s="1"/>
  <c r="DL20" i="6" a="1"/>
  <c r="DL20" i="6" s="1"/>
  <c r="GB8" i="6" a="1"/>
  <c r="GB8" i="6" s="1"/>
  <c r="GC8" i="6" s="1"/>
  <c r="FH22" i="6" a="1"/>
  <c r="FH22" i="6" s="1"/>
  <c r="DL26" i="6" a="1"/>
  <c r="DL26" i="6" s="1"/>
  <c r="DM26" i="6" s="1"/>
  <c r="IV14" i="6" a="1"/>
  <c r="IV14" i="6" s="1"/>
  <c r="HX12" i="6" a="1"/>
  <c r="HX12" i="6" s="1"/>
  <c r="BD13" i="6" a="1"/>
  <c r="BD13" i="6" s="1"/>
  <c r="CF21" i="6" a="1"/>
  <c r="CF21" i="6" s="1"/>
  <c r="AZ25" i="6" a="1"/>
  <c r="AZ25" i="6" s="1"/>
  <c r="CF15" i="6" a="1"/>
  <c r="CF15" i="6" s="1"/>
  <c r="IZ15" i="6" a="1"/>
  <c r="IZ15" i="6" s="1"/>
  <c r="BT8" i="6" a="1"/>
  <c r="BT8" i="6" s="1"/>
  <c r="BU8" i="6" s="1"/>
  <c r="DT22" i="6" a="1"/>
  <c r="DT22" i="6" s="1"/>
  <c r="CZ26" i="6" a="1"/>
  <c r="CZ26" i="6" s="1"/>
  <c r="DA26" i="6" s="1"/>
  <c r="IN26" i="6" a="1"/>
  <c r="IN26" i="6" s="1"/>
  <c r="IO26" i="6" s="1"/>
  <c r="EN64" i="6" a="1"/>
  <c r="EN64" i="6" s="1"/>
  <c r="EO64" i="6" s="1"/>
  <c r="FL65" i="6" a="1"/>
  <c r="FL65" i="6" s="1"/>
  <c r="FM65" i="6" s="1"/>
  <c r="FH66" i="6" a="1"/>
  <c r="FH66" i="6" s="1"/>
  <c r="FI66" i="6" s="1"/>
  <c r="IJ68" i="6" a="1"/>
  <c r="IJ68" i="6" s="1"/>
  <c r="IK68" i="6" s="1"/>
  <c r="CF25" i="6" a="1"/>
  <c r="CF25" i="6" s="1"/>
  <c r="EF15" i="6" a="1"/>
  <c r="EF15" i="6" s="1"/>
  <c r="HL15" i="6" a="1"/>
  <c r="HL15" i="6" s="1"/>
  <c r="IN20" i="6" a="1"/>
  <c r="IN20" i="6" s="1"/>
  <c r="CV22" i="6" a="1"/>
  <c r="CV22" i="6" s="1"/>
  <c r="GN14" i="6" a="1"/>
  <c r="GN14" i="6" s="1"/>
  <c r="DP17" i="6" a="1"/>
  <c r="DP17" i="6" s="1"/>
  <c r="EV65" i="6" a="1"/>
  <c r="EV65" i="6" s="1"/>
  <c r="EW65" i="6" s="1"/>
  <c r="GB66" i="6" a="1"/>
  <c r="GB66" i="6" s="1"/>
  <c r="GC66" i="6" s="1"/>
  <c r="IN68" i="6" a="1"/>
  <c r="IN68" i="6" s="1"/>
  <c r="IO68" i="6" s="1"/>
  <c r="EZ25" i="6" a="1"/>
  <c r="EZ25" i="6" s="1"/>
  <c r="GF23" i="6" a="1"/>
  <c r="GF23" i="6" s="1"/>
  <c r="HD21" i="6" a="1"/>
  <c r="HD21" i="6" s="1"/>
  <c r="GV63" i="6" a="1"/>
  <c r="GV63" i="6" s="1"/>
  <c r="GW63" i="6" s="1"/>
  <c r="FH81" i="6" a="1"/>
  <c r="FH81" i="6" s="1"/>
  <c r="FI81" i="6" s="1"/>
  <c r="CF20" i="6" a="1"/>
  <c r="CF20" i="6" s="1"/>
  <c r="HD8" i="6" a="1"/>
  <c r="HD8" i="6" s="1"/>
  <c r="HE8" i="6" s="1"/>
  <c r="FT26" i="6" a="1"/>
  <c r="FT26" i="6" s="1"/>
  <c r="FU26" i="6" s="1"/>
  <c r="AB12" i="6" a="1"/>
  <c r="AB12" i="6" s="1"/>
  <c r="IB12" i="6" a="1"/>
  <c r="IB12" i="6" s="1"/>
  <c r="IF11" i="6" a="1"/>
  <c r="IF11" i="6" s="1"/>
  <c r="CZ21" i="6" a="1"/>
  <c r="CZ21" i="6" s="1"/>
  <c r="CZ63" i="6" a="1"/>
  <c r="CZ63" i="6" s="1"/>
  <c r="DA63" i="6" s="1"/>
  <c r="X81" i="6" a="1"/>
  <c r="X81" i="6" s="1"/>
  <c r="Y81" i="6" s="1"/>
  <c r="IJ81" i="6" a="1"/>
  <c r="IJ81" i="6" s="1"/>
  <c r="IK81" i="6" s="1"/>
  <c r="GR20" i="6" a="1"/>
  <c r="GR20" i="6" s="1"/>
  <c r="AN22" i="6" a="1"/>
  <c r="AN22" i="6" s="1"/>
  <c r="AF14" i="6" a="1"/>
  <c r="AF14" i="6" s="1"/>
  <c r="HX14" i="6" a="1"/>
  <c r="HX14" i="6" s="1"/>
  <c r="BH12" i="6" a="1"/>
  <c r="BH12" i="6" s="1"/>
  <c r="AV13" i="6" a="1"/>
  <c r="AV13" i="6" s="1"/>
  <c r="DD21" i="6" a="1"/>
  <c r="DD21" i="6" s="1"/>
  <c r="DD63" i="6" a="1"/>
  <c r="DD63" i="6" s="1"/>
  <c r="DE63" i="6" s="1"/>
  <c r="AJ81" i="6" a="1"/>
  <c r="AJ81" i="6" s="1"/>
  <c r="AK81" i="6" s="1"/>
  <c r="IV81" i="6" a="1"/>
  <c r="IV81" i="6" s="1"/>
  <c r="IW81" i="6" s="1"/>
  <c r="GF20" i="6" a="1"/>
  <c r="GF20" i="6" s="1"/>
  <c r="HL8" i="6" a="1"/>
  <c r="HL8" i="6" s="1"/>
  <c r="HM8" i="6" s="1"/>
  <c r="AR26" i="6" a="1"/>
  <c r="AR26" i="6" s="1"/>
  <c r="AS26" i="6" s="1"/>
  <c r="ER14" i="6" a="1"/>
  <c r="ER14" i="6" s="1"/>
  <c r="BT12" i="6" a="1"/>
  <c r="BT12" i="6" s="1"/>
  <c r="BL65" i="6" a="1"/>
  <c r="BL65" i="6" s="1"/>
  <c r="BM65" i="6" s="1"/>
  <c r="GZ66" i="6" a="1"/>
  <c r="GZ66" i="6" s="1"/>
  <c r="HA66" i="6" s="1"/>
  <c r="IR68" i="6" a="1"/>
  <c r="IR68" i="6" s="1"/>
  <c r="IS68" i="6" s="1"/>
  <c r="IF18" i="6" a="1"/>
  <c r="IF18" i="6" s="1"/>
  <c r="CZ23" i="6" a="1"/>
  <c r="CZ23" i="6" s="1"/>
  <c r="EV61" i="6" a="1"/>
  <c r="EV61" i="6" s="1"/>
  <c r="EW61" i="6" s="1"/>
  <c r="HH60" i="6" a="1"/>
  <c r="HH60" i="6" s="1"/>
  <c r="HI60" i="6" s="1"/>
  <c r="HL70" i="6" a="1"/>
  <c r="HL70" i="6" s="1"/>
  <c r="HM70" i="6" s="1"/>
  <c r="HT26" i="6" a="1"/>
  <c r="HT26" i="6" s="1"/>
  <c r="HU26" i="6" s="1"/>
  <c r="IR17" i="6" a="1"/>
  <c r="IR17" i="6" s="1"/>
  <c r="BX65" i="6" a="1"/>
  <c r="BX65" i="6" s="1"/>
  <c r="BY65" i="6" s="1"/>
  <c r="HH66" i="6" a="1"/>
  <c r="HH66" i="6" s="1"/>
  <c r="HI66" i="6" s="1"/>
  <c r="FP68" i="6" a="1"/>
  <c r="FP68" i="6" s="1"/>
  <c r="FQ68" i="6" s="1"/>
  <c r="GB18" i="6" a="1"/>
  <c r="GB18" i="6" s="1"/>
  <c r="CJ15" i="6" a="1"/>
  <c r="CJ15" i="6" s="1"/>
  <c r="BD61" i="6" a="1"/>
  <c r="BD61" i="6" s="1"/>
  <c r="BE61" i="6" s="1"/>
  <c r="CB60" i="6" a="1"/>
  <c r="CB60" i="6" s="1"/>
  <c r="CC60" i="6" s="1"/>
  <c r="GJ70" i="6" a="1"/>
  <c r="GJ70" i="6" s="1"/>
  <c r="GK70" i="6" s="1"/>
  <c r="EB17" i="6" a="1"/>
  <c r="EB17" i="6" s="1"/>
  <c r="FH11" i="6" a="1"/>
  <c r="FH11" i="6" s="1"/>
  <c r="IR13" i="6" a="1"/>
  <c r="IR13" i="6" s="1"/>
  <c r="CB63" i="6" a="1"/>
  <c r="CB63" i="6" s="1"/>
  <c r="CC63" i="6" s="1"/>
  <c r="BT81" i="6" a="1"/>
  <c r="BT81" i="6" s="1"/>
  <c r="GV81" i="6" a="1"/>
  <c r="GV81" i="6" s="1"/>
  <c r="GW81" i="6" s="1"/>
  <c r="IF20" i="6" a="1"/>
  <c r="IF20" i="6" s="1"/>
  <c r="IV8" i="6" a="1"/>
  <c r="IV8" i="6" s="1"/>
  <c r="IW8" i="6" s="1"/>
  <c r="FH26" i="6" a="1"/>
  <c r="FH26" i="6" s="1"/>
  <c r="FI26" i="6" s="1"/>
  <c r="X12" i="6" a="1"/>
  <c r="X12" i="6" s="1"/>
  <c r="IF17" i="6" a="1"/>
  <c r="IF17" i="6" s="1"/>
  <c r="AR66" i="6" a="1"/>
  <c r="AR66" i="6" s="1"/>
  <c r="AS66" i="6" s="1"/>
  <c r="CV26" i="6" a="1"/>
  <c r="CV26" i="6" s="1"/>
  <c r="CW26" i="6" s="1"/>
  <c r="IJ12" i="6" a="1"/>
  <c r="IJ12" i="6" s="1"/>
  <c r="LP11" i="6" a="1"/>
  <c r="LP11" i="6" s="1"/>
  <c r="DL71" i="6" a="1"/>
  <c r="DL71" i="6" s="1"/>
  <c r="DM71" i="6" s="1"/>
  <c r="BP79" i="6" a="1"/>
  <c r="BP79" i="6" s="1"/>
  <c r="BQ79" i="6" s="1"/>
  <c r="CJ72" i="6" a="1"/>
  <c r="CJ72" i="6" s="1"/>
  <c r="CK72" i="6" s="1"/>
  <c r="GZ74" i="6" a="1"/>
  <c r="GZ74" i="6" s="1"/>
  <c r="HA74" i="6" s="1"/>
  <c r="HT76" i="6" a="1"/>
  <c r="HT76" i="6" s="1"/>
  <c r="HU76" i="6" s="1"/>
  <c r="ER57" i="6" a="1"/>
  <c r="ER57" i="6" s="1"/>
  <c r="ES57" i="6" s="1"/>
  <c r="EB67" i="6" a="1"/>
  <c r="EB67" i="6" s="1"/>
  <c r="EC67" i="6" s="1"/>
  <c r="FH62" i="6" a="1"/>
  <c r="FH62" i="6" s="1"/>
  <c r="FI62" i="6" s="1"/>
  <c r="IJ71" i="6" a="1"/>
  <c r="IJ71" i="6" s="1"/>
  <c r="IK71" i="6" s="1"/>
  <c r="DX82" i="6" a="1"/>
  <c r="DX82" i="6" s="1"/>
  <c r="DY82" i="6" s="1"/>
  <c r="FL75" i="6" a="1"/>
  <c r="FL75" i="6" s="1"/>
  <c r="FM75" i="6" s="1"/>
  <c r="EF73" i="6" a="1"/>
  <c r="EF73" i="6" s="1"/>
  <c r="EG73" i="6" s="1"/>
  <c r="FH78" i="6" a="1"/>
  <c r="FH78" i="6" s="1"/>
  <c r="FI78" i="6" s="1"/>
  <c r="BP62" i="6" a="1"/>
  <c r="BP62" i="6" s="1"/>
  <c r="BQ62" i="6" s="1"/>
  <c r="EB71" i="6" a="1"/>
  <c r="EB71" i="6" s="1"/>
  <c r="EC71" i="6" s="1"/>
  <c r="T82" i="6" a="1"/>
  <c r="T82" i="6" s="1"/>
  <c r="U82" i="6" s="1"/>
  <c r="BL75" i="6" a="1"/>
  <c r="BL75" i="6" s="1"/>
  <c r="BM75" i="6" s="1"/>
  <c r="BH58" i="6" a="1"/>
  <c r="BH58" i="6" s="1"/>
  <c r="BI58" i="6" s="1"/>
  <c r="AZ80" i="6" a="1"/>
  <c r="AZ80" i="6" s="1"/>
  <c r="BA80" i="6" s="1"/>
  <c r="EB57" i="6" a="1"/>
  <c r="EB57" i="6" s="1"/>
  <c r="EC57" i="6" s="1"/>
  <c r="EN67" i="6" a="1"/>
  <c r="EN67" i="6" s="1"/>
  <c r="EO67" i="6" s="1"/>
  <c r="FX69" i="6" a="1"/>
  <c r="FX69" i="6" s="1"/>
  <c r="FY69" i="6" s="1"/>
  <c r="IZ71" i="6" a="1"/>
  <c r="IZ71" i="6" s="1"/>
  <c r="JA71" i="6" s="1"/>
  <c r="DP78" i="6" a="1"/>
  <c r="DP78" i="6" s="1"/>
  <c r="DQ78" i="6" s="1"/>
  <c r="BH74" i="6" a="1"/>
  <c r="BH74" i="6" s="1"/>
  <c r="BI74" i="6" s="1"/>
  <c r="FD75" i="6" a="1"/>
  <c r="FD75" i="6" s="1"/>
  <c r="FE75" i="6" s="1"/>
  <c r="IJ59" i="6" a="1"/>
  <c r="IJ59" i="6" s="1"/>
  <c r="IK59" i="6" s="1"/>
  <c r="DT57" i="6" a="1"/>
  <c r="DT57" i="6" s="1"/>
  <c r="DU57" i="6" s="1"/>
  <c r="AR72" i="6" a="1"/>
  <c r="AR72" i="6" s="1"/>
  <c r="AS72" i="6" s="1"/>
  <c r="CV59" i="6" a="1"/>
  <c r="CV59" i="6" s="1"/>
  <c r="CW59" i="6" s="1"/>
  <c r="IV62" i="6" a="1"/>
  <c r="IV62" i="6" s="1"/>
  <c r="IW62" i="6" s="1"/>
  <c r="BD71" i="6" a="1"/>
  <c r="BD71" i="6" s="1"/>
  <c r="BE71" i="6" s="1"/>
  <c r="HH83" i="6" a="1"/>
  <c r="HH83" i="6" s="1"/>
  <c r="HI83" i="6" s="1"/>
  <c r="HD82" i="6" a="1"/>
  <c r="HD82" i="6" s="1"/>
  <c r="HE82" i="6" s="1"/>
  <c r="T75" i="6" a="1"/>
  <c r="T75" i="6" s="1"/>
  <c r="U75" i="6" s="1"/>
  <c r="DD59" i="6" a="1"/>
  <c r="DD59" i="6" s="1"/>
  <c r="DE59" i="6" s="1"/>
  <c r="FD73" i="6" a="1"/>
  <c r="FD73" i="6" s="1"/>
  <c r="FE73" i="6" s="1"/>
  <c r="EF80" i="6" a="1"/>
  <c r="EF80" i="6" s="1"/>
  <c r="EG80" i="6" s="1"/>
  <c r="L71" i="6" a="1"/>
  <c r="L71" i="6" s="1"/>
  <c r="CJ62" i="6" a="1"/>
  <c r="CJ62" i="6" s="1"/>
  <c r="CK62" i="6" s="1"/>
  <c r="P71" i="6" a="1"/>
  <c r="P71" i="6" s="1"/>
  <c r="BX83" i="6" a="1"/>
  <c r="BX83" i="6" s="1"/>
  <c r="BY83" i="6" s="1"/>
  <c r="GF82" i="6" a="1"/>
  <c r="GF82" i="6" s="1"/>
  <c r="GG82" i="6" s="1"/>
  <c r="AZ75" i="6" a="1"/>
  <c r="AZ75" i="6" s="1"/>
  <c r="BA75" i="6" s="1"/>
  <c r="ER59" i="6" a="1"/>
  <c r="ER59" i="6" s="1"/>
  <c r="ES59" i="6" s="1"/>
  <c r="FP73" i="6" a="1"/>
  <c r="FP73" i="6" s="1"/>
  <c r="FQ73" i="6" s="1"/>
  <c r="CZ80" i="6" a="1"/>
  <c r="CZ80" i="6" s="1"/>
  <c r="DA80" i="6" s="1"/>
  <c r="CJ63" i="6" a="1"/>
  <c r="CJ63" i="6" s="1"/>
  <c r="CK63" i="6" s="1"/>
  <c r="IR63" i="6" a="1"/>
  <c r="IR63" i="6" s="1"/>
  <c r="IS63" i="6" s="1"/>
  <c r="GJ81" i="6" a="1"/>
  <c r="GJ81" i="6" s="1"/>
  <c r="GK81" i="6" s="1"/>
  <c r="FH61" i="6" a="1"/>
  <c r="FH61" i="6" s="1"/>
  <c r="FI61" i="6" s="1"/>
  <c r="GV60" i="6" a="1"/>
  <c r="GV60" i="6" s="1"/>
  <c r="GW60" i="6" s="1"/>
  <c r="GZ70" i="6" a="1"/>
  <c r="GZ70" i="6" s="1"/>
  <c r="HA70" i="6" s="1"/>
  <c r="DD56" i="6" a="1"/>
  <c r="DD56" i="6" s="1"/>
  <c r="DE56" i="6" s="1"/>
  <c r="DD64" i="6" a="1"/>
  <c r="DD64" i="6" s="1"/>
  <c r="DE64" i="6" s="1"/>
  <c r="BT65" i="6" a="1"/>
  <c r="BT65" i="6" s="1"/>
  <c r="CB66" i="6" a="1"/>
  <c r="CB66" i="6" s="1"/>
  <c r="CC66" i="6" s="1"/>
  <c r="FL68" i="6" a="1"/>
  <c r="FL68" i="6" s="1"/>
  <c r="FM68" i="6" s="1"/>
  <c r="FP63" i="6" a="1"/>
  <c r="FP63" i="6" s="1"/>
  <c r="FQ63" i="6" s="1"/>
  <c r="EB81" i="6" a="1"/>
  <c r="EB81" i="6" s="1"/>
  <c r="EC81" i="6" s="1"/>
  <c r="CJ61" i="6" a="1"/>
  <c r="CJ61" i="6" s="1"/>
  <c r="CK61" i="6" s="1"/>
  <c r="DP60" i="6" a="1"/>
  <c r="DP60" i="6" s="1"/>
  <c r="DQ60" i="6" s="1"/>
  <c r="DP70" i="6" a="1"/>
  <c r="DP70" i="6" s="1"/>
  <c r="DQ70" i="6" s="1"/>
  <c r="EN12" i="6" a="1"/>
  <c r="EN12" i="6" s="1"/>
  <c r="FL11" i="6" a="1"/>
  <c r="FL11" i="6" s="1"/>
  <c r="FH13" i="6" a="1"/>
  <c r="FH13" i="6" s="1"/>
  <c r="IJ21" i="6" a="1"/>
  <c r="IJ21" i="6" s="1"/>
  <c r="EJ63" i="6" a="1"/>
  <c r="EJ63" i="6" s="1"/>
  <c r="EK63" i="6" s="1"/>
  <c r="BD81" i="6" a="1"/>
  <c r="BD81" i="6" s="1"/>
  <c r="BE81" i="6" s="1"/>
  <c r="AJ61" i="6" a="1"/>
  <c r="AJ61" i="6" s="1"/>
  <c r="AK61" i="6" s="1"/>
  <c r="BL60" i="6" a="1"/>
  <c r="BL60" i="6" s="1"/>
  <c r="BM60" i="6" s="1"/>
  <c r="BH70" i="6" a="1"/>
  <c r="BH70" i="6" s="1"/>
  <c r="BI70" i="6" s="1"/>
  <c r="FL56" i="6" a="1"/>
  <c r="FL56" i="6" s="1"/>
  <c r="FM56" i="6" s="1"/>
  <c r="HL56" i="6" a="1"/>
  <c r="HL56" i="6" s="1"/>
  <c r="HM56" i="6" s="1"/>
  <c r="DP12" i="6" a="1"/>
  <c r="DP12" i="6" s="1"/>
  <c r="EV11" i="6" a="1"/>
  <c r="EV11" i="6" s="1"/>
  <c r="GB13" i="6" a="1"/>
  <c r="GB13" i="6" s="1"/>
  <c r="IN21" i="6" a="1"/>
  <c r="IN21" i="6" s="1"/>
  <c r="EZ18" i="6" a="1"/>
  <c r="EZ18" i="6" s="1"/>
  <c r="GF15" i="6" a="1"/>
  <c r="GF15" i="6" s="1"/>
  <c r="HL68" i="6" a="1"/>
  <c r="HL68" i="6" s="1"/>
  <c r="HM68" i="6" s="1"/>
  <c r="GV18" i="6" a="1"/>
  <c r="GV18" i="6" s="1"/>
  <c r="FH15" i="6" a="1"/>
  <c r="FH15" i="6" s="1"/>
  <c r="EZ61" i="6" a="1"/>
  <c r="EZ61" i="6" s="1"/>
  <c r="FA61" i="6" s="1"/>
  <c r="GZ60" i="6" a="1"/>
  <c r="GZ60" i="6" s="1"/>
  <c r="HA60" i="6" s="1"/>
  <c r="CB26" i="6" a="1"/>
  <c r="CB26" i="6" s="1"/>
  <c r="CC26" i="6" s="1"/>
  <c r="FT14" i="6" a="1"/>
  <c r="FT14" i="6" s="1"/>
  <c r="BL64" i="6" a="1"/>
  <c r="BL64" i="6" s="1"/>
  <c r="BM64" i="6" s="1"/>
  <c r="AV65" i="6" a="1"/>
  <c r="AV65" i="6" s="1"/>
  <c r="AW65" i="6" s="1"/>
  <c r="BT66" i="6" a="1"/>
  <c r="BT66" i="6" s="1"/>
  <c r="BX68" i="6" a="1"/>
  <c r="BX68" i="6" s="1"/>
  <c r="BY68" i="6" s="1"/>
  <c r="CZ25" i="6" a="1"/>
  <c r="CZ25" i="6" s="1"/>
  <c r="X23" i="6" a="1"/>
  <c r="X23" i="6" s="1"/>
  <c r="IJ15" i="6" a="1"/>
  <c r="IJ15" i="6" s="1"/>
  <c r="X60" i="6" a="1"/>
  <c r="X60" i="6" s="1"/>
  <c r="Y60" i="6" s="1"/>
  <c r="AF70" i="6" a="1"/>
  <c r="AF70" i="6" s="1"/>
  <c r="AG70" i="6" s="1"/>
  <c r="AZ56" i="6" a="1"/>
  <c r="AZ56" i="6" s="1"/>
  <c r="BA56" i="6" s="1"/>
  <c r="IB56" i="6" a="1"/>
  <c r="IB56" i="6" s="1"/>
  <c r="IC56" i="6" s="1"/>
  <c r="BH17" i="6" a="1"/>
  <c r="BH17" i="6" s="1"/>
  <c r="CZ65" i="6" a="1"/>
  <c r="CZ65" i="6" s="1"/>
  <c r="DA65" i="6" s="1"/>
  <c r="FT66" i="6" a="1"/>
  <c r="FT66" i="6" s="1"/>
  <c r="FU66" i="6" s="1"/>
  <c r="CJ68" i="6" a="1"/>
  <c r="CJ68" i="6" s="1"/>
  <c r="CK68" i="6" s="1"/>
  <c r="DD18" i="6" a="1"/>
  <c r="DD18" i="6" s="1"/>
  <c r="AJ23" i="6" a="1"/>
  <c r="AJ23" i="6" s="1"/>
  <c r="IV23" i="6" a="1"/>
  <c r="IV23" i="6" s="1"/>
  <c r="AN60" i="6" a="1"/>
  <c r="AN60" i="6" s="1"/>
  <c r="AO60" i="6" s="1"/>
  <c r="BL70" i="6" a="1"/>
  <c r="BL70" i="6" s="1"/>
  <c r="BM70" i="6" s="1"/>
  <c r="AR14" i="6" a="1"/>
  <c r="AR14" i="6" s="1"/>
  <c r="FD64" i="6" a="1"/>
  <c r="FD64" i="6" s="1"/>
  <c r="FE64" i="6" s="1"/>
  <c r="BL11" i="6" a="1"/>
  <c r="BL11" i="6" s="1"/>
  <c r="GZ13" i="6" a="1"/>
  <c r="GZ13" i="6" s="1"/>
  <c r="IR21" i="6" a="1"/>
  <c r="IR21" i="6" s="1"/>
  <c r="IF25" i="6" a="1"/>
  <c r="IF25" i="6" s="1"/>
  <c r="CZ15" i="6" a="1"/>
  <c r="CZ15" i="6" s="1"/>
  <c r="EV20" i="6" a="1"/>
  <c r="EV20" i="6" s="1"/>
  <c r="HH8" i="6" a="1"/>
  <c r="HH8" i="6" s="1"/>
  <c r="HI8" i="6" s="1"/>
  <c r="HL22" i="6" a="1"/>
  <c r="HL22" i="6" s="1"/>
  <c r="BL26" i="6" a="1"/>
  <c r="BL26" i="6" s="1"/>
  <c r="BM26" i="6" s="1"/>
  <c r="IR12" i="6" a="1"/>
  <c r="IR12" i="6" s="1"/>
  <c r="BX11" i="6" a="1"/>
  <c r="BX11" i="6" s="1"/>
  <c r="HH13" i="6" a="1"/>
  <c r="HH13" i="6" s="1"/>
  <c r="FP21" i="6" a="1"/>
  <c r="FP21" i="6" s="1"/>
  <c r="GN63" i="6" a="1"/>
  <c r="GN63" i="6" s="1"/>
  <c r="GO63" i="6" s="1"/>
  <c r="EN81" i="6" a="1"/>
  <c r="EN81" i="6" s="1"/>
  <c r="EO81" i="6" s="1"/>
  <c r="BD20" i="6" a="1"/>
  <c r="BD20" i="6" s="1"/>
  <c r="CB8" i="6" a="1"/>
  <c r="CB8" i="6" s="1"/>
  <c r="CC8" i="6" s="1"/>
  <c r="GJ22" i="6" a="1"/>
  <c r="GJ22" i="6" s="1"/>
  <c r="BX26" i="6" a="1"/>
  <c r="BX26" i="6" s="1"/>
  <c r="BY26" i="6" s="1"/>
  <c r="IF26" i="6" a="1"/>
  <c r="IF26" i="6" s="1"/>
  <c r="IG26" i="6" s="1"/>
  <c r="EB12" i="6" a="1"/>
  <c r="EB12" i="6" s="1"/>
  <c r="GN65" i="6" a="1"/>
  <c r="GN65" i="6" s="1"/>
  <c r="GO65" i="6" s="1"/>
  <c r="BD68" i="6" a="1"/>
  <c r="BD68" i="6" s="1"/>
  <c r="BE68" i="6" s="1"/>
  <c r="CB25" i="6" a="1"/>
  <c r="CB25" i="6" s="1"/>
  <c r="BT23" i="6" a="1"/>
  <c r="BT23" i="6" s="1"/>
  <c r="GV15" i="6" a="1"/>
  <c r="GV15" i="6" s="1"/>
  <c r="AZ60" i="6" a="1"/>
  <c r="AZ60" i="6" s="1"/>
  <c r="BA60" i="6" s="1"/>
  <c r="BX70" i="6" a="1"/>
  <c r="BX70" i="6" s="1"/>
  <c r="BY70" i="6" s="1"/>
  <c r="AN26" i="6" a="1"/>
  <c r="AN26" i="6" s="1"/>
  <c r="AO26" i="6" s="1"/>
  <c r="FH14" i="6" a="1"/>
  <c r="FH14" i="6" s="1"/>
  <c r="X17" i="6" a="1"/>
  <c r="X17" i="6" s="1"/>
  <c r="IF12" i="6" a="1"/>
  <c r="IF12" i="6" s="1"/>
  <c r="AR13" i="6" a="1"/>
  <c r="AR13" i="6" s="1"/>
  <c r="IZ14" i="6" a="1"/>
  <c r="IZ14" i="6" s="1"/>
  <c r="IJ17" i="6" a="1"/>
  <c r="IJ17" i="6" s="1"/>
  <c r="CR13" i="6" a="1"/>
  <c r="CR13" i="6" s="1"/>
  <c r="EB62" i="6" a="1"/>
  <c r="EB62" i="6" s="1"/>
  <c r="EC62" i="6" s="1"/>
  <c r="HD83" i="6" a="1"/>
  <c r="HD83" i="6" s="1"/>
  <c r="HE83" i="6" s="1"/>
  <c r="CR76" i="6" a="1"/>
  <c r="CR76" i="6" s="1"/>
  <c r="CS76" i="6" s="1"/>
  <c r="AN83" i="6" a="1"/>
  <c r="AN83" i="6" s="1"/>
  <c r="AO83" i="6" s="1"/>
  <c r="BX79" i="6" a="1"/>
  <c r="BX79" i="6" s="1"/>
  <c r="BY79" i="6" s="1"/>
  <c r="BP59" i="6" a="1"/>
  <c r="BP59" i="6" s="1"/>
  <c r="BQ59" i="6" s="1"/>
  <c r="GB57" i="6" a="1"/>
  <c r="GB57" i="6" s="1"/>
  <c r="GC57" i="6" s="1"/>
  <c r="EN69" i="6" a="1"/>
  <c r="EN69" i="6" s="1"/>
  <c r="EO69" i="6" s="1"/>
  <c r="HT62" i="6" a="1"/>
  <c r="HT62" i="6" s="1"/>
  <c r="HU62" i="6" s="1"/>
  <c r="T72" i="6" a="1"/>
  <c r="T72" i="6" s="1"/>
  <c r="U72" i="6" s="1"/>
  <c r="GB82" i="6" a="1"/>
  <c r="GB82" i="6" s="1"/>
  <c r="GC82" i="6" s="1"/>
  <c r="IR75" i="6" a="1"/>
  <c r="IR75" i="6" s="1"/>
  <c r="IS75" i="6" s="1"/>
  <c r="HT73" i="6" a="1"/>
  <c r="HT73" i="6" s="1"/>
  <c r="HU73" i="6" s="1"/>
  <c r="CR74" i="6" a="1"/>
  <c r="CR74" i="6" s="1"/>
  <c r="CS74" i="6" s="1"/>
  <c r="GB62" i="6" a="1"/>
  <c r="GB62" i="6" s="1"/>
  <c r="GC62" i="6" s="1"/>
  <c r="FH71" i="6" a="1"/>
  <c r="FH71" i="6" s="1"/>
  <c r="FI71" i="6" s="1"/>
  <c r="FL82" i="6" a="1"/>
  <c r="FL82" i="6" s="1"/>
  <c r="FM82" i="6" s="1"/>
  <c r="CR75" i="6" a="1"/>
  <c r="CR75" i="6" s="1"/>
  <c r="CS75" i="6" s="1"/>
  <c r="EJ58" i="6" a="1"/>
  <c r="EJ58" i="6" s="1"/>
  <c r="EK58" i="6" s="1"/>
  <c r="IN80" i="6" a="1"/>
  <c r="IN80" i="6" s="1"/>
  <c r="IO80" i="6" s="1"/>
  <c r="IJ67" i="6" a="1"/>
  <c r="IJ67" i="6" s="1"/>
  <c r="IK67" i="6" s="1"/>
  <c r="GZ67" i="6" a="1"/>
  <c r="GZ67" i="6" s="1"/>
  <c r="HA67" i="6" s="1"/>
  <c r="IF69" i="6" a="1"/>
  <c r="IF69" i="6" s="1"/>
  <c r="IG69" i="6" s="1"/>
  <c r="EB72" i="6" a="1"/>
  <c r="EB72" i="6" s="1"/>
  <c r="EC72" i="6" s="1"/>
  <c r="CJ78" i="6" a="1"/>
  <c r="CJ78" i="6" s="1"/>
  <c r="CK78" i="6" s="1"/>
  <c r="EV74" i="6" a="1"/>
  <c r="EV74" i="6" s="1"/>
  <c r="EW74" i="6" s="1"/>
  <c r="GJ75" i="6" a="1"/>
  <c r="GJ75" i="6" s="1"/>
  <c r="GK75" i="6" s="1"/>
  <c r="X58" i="6" a="1"/>
  <c r="X58" i="6" s="1"/>
  <c r="Y58" i="6" s="1"/>
  <c r="CB57" i="6" a="1"/>
  <c r="CB57" i="6" s="1"/>
  <c r="CC57" i="6" s="1"/>
  <c r="IB83" i="6" a="1"/>
  <c r="IB83" i="6" s="1"/>
  <c r="IC83" i="6" s="1"/>
  <c r="IB58" i="6" a="1"/>
  <c r="IB58" i="6" s="1"/>
  <c r="IC58" i="6" s="1"/>
  <c r="BL69" i="6" a="1"/>
  <c r="BL69" i="6" s="1"/>
  <c r="BM69" i="6" s="1"/>
  <c r="DD71" i="6" a="1"/>
  <c r="DD71" i="6" s="1"/>
  <c r="DE71" i="6" s="1"/>
  <c r="GF83" i="6" a="1"/>
  <c r="GF83" i="6" s="1"/>
  <c r="GG83" i="6" s="1"/>
  <c r="IR82" i="6" a="1"/>
  <c r="IR82" i="6" s="1"/>
  <c r="IS82" i="6" s="1"/>
  <c r="BH75" i="6" a="1"/>
  <c r="BH75" i="6" s="1"/>
  <c r="BI75" i="6" s="1"/>
  <c r="DX59" i="6" a="1"/>
  <c r="DX59" i="6" s="1"/>
  <c r="DY59" i="6" s="1"/>
  <c r="IF73" i="6" a="1"/>
  <c r="IF73" i="6" s="1"/>
  <c r="IG73" i="6" s="1"/>
  <c r="BT67" i="6" a="1"/>
  <c r="BT67" i="6" s="1"/>
  <c r="BP83" i="6" a="1"/>
  <c r="BP83" i="6" s="1"/>
  <c r="BQ83" i="6" s="1"/>
  <c r="HL62" i="6" a="1"/>
  <c r="HL62" i="6" s="1"/>
  <c r="HM62" i="6" s="1"/>
  <c r="BT71" i="6" a="1"/>
  <c r="BT71" i="6" s="1"/>
  <c r="DP83" i="6" a="1"/>
  <c r="DP83" i="6" s="1"/>
  <c r="DQ83" i="6" s="1"/>
  <c r="IF82" i="6" a="1"/>
  <c r="IF82" i="6" s="1"/>
  <c r="IG82" i="6" s="1"/>
  <c r="CV75" i="6" a="1"/>
  <c r="CV75" i="6" s="1"/>
  <c r="CW75" i="6" s="1"/>
  <c r="EJ59" i="6" a="1"/>
  <c r="EJ59" i="6" s="1"/>
  <c r="EK59" i="6" s="1"/>
  <c r="FT73" i="6" a="1"/>
  <c r="FT73" i="6" s="1"/>
  <c r="FU73" i="6" s="1"/>
  <c r="EZ80" i="6" a="1"/>
  <c r="EZ80" i="6" s="1"/>
  <c r="FA80" i="6" s="1"/>
  <c r="CJ25" i="6" a="1"/>
  <c r="CJ25" i="6" s="1"/>
  <c r="IR25" i="6" a="1"/>
  <c r="IR25" i="6" s="1"/>
  <c r="GJ15" i="6" a="1"/>
  <c r="GJ15" i="6" s="1"/>
  <c r="FH20" i="6" a="1"/>
  <c r="FH20" i="6" s="1"/>
  <c r="GV8" i="6" a="1"/>
  <c r="GV8" i="6" s="1"/>
  <c r="GW8" i="6" s="1"/>
  <c r="GZ22" i="6" a="1"/>
  <c r="GZ22" i="6" s="1"/>
  <c r="DD12" i="6" a="1"/>
  <c r="DD12" i="6" s="1"/>
  <c r="BT11" i="6" a="1"/>
  <c r="BT11" i="6" s="1"/>
  <c r="CB13" i="6" a="1"/>
  <c r="CB13" i="6" s="1"/>
  <c r="FL21" i="6" a="1"/>
  <c r="FL21" i="6" s="1"/>
  <c r="FP25" i="6" a="1"/>
  <c r="FP25" i="6" s="1"/>
  <c r="EB23" i="6" a="1"/>
  <c r="EB23" i="6" s="1"/>
  <c r="CJ20" i="6" a="1"/>
  <c r="CJ20" i="6" s="1"/>
  <c r="DP8" i="6" a="1"/>
  <c r="DP8" i="6" s="1"/>
  <c r="DQ8" i="6" s="1"/>
  <c r="DP22" i="6" a="1"/>
  <c r="DP22" i="6" s="1"/>
  <c r="CZ14" i="6" a="1"/>
  <c r="CZ14" i="6" s="1"/>
  <c r="IN14" i="6" a="1"/>
  <c r="IN14" i="6" s="1"/>
  <c r="EN17" i="6" a="1"/>
  <c r="EN17" i="6" s="1"/>
  <c r="HH65" i="6" a="1"/>
  <c r="HH65" i="6" s="1"/>
  <c r="HI65" i="6" s="1"/>
  <c r="GN66" i="6" a="1"/>
  <c r="GN66" i="6" s="1"/>
  <c r="GO66" i="6" s="1"/>
  <c r="HP68" i="6" a="1"/>
  <c r="HP68" i="6" s="1"/>
  <c r="HQ68" i="6" s="1"/>
  <c r="EJ25" i="6" a="1"/>
  <c r="EJ25" i="6" s="1"/>
  <c r="BD15" i="6" a="1"/>
  <c r="BD15" i="6" s="1"/>
  <c r="AJ20" i="6" a="1"/>
  <c r="AJ20" i="6" s="1"/>
  <c r="BL8" i="6" a="1"/>
  <c r="BL8" i="6" s="1"/>
  <c r="BM8" i="6" s="1"/>
  <c r="BH22" i="6" a="1"/>
  <c r="BH22" i="6" s="1"/>
  <c r="FL26" i="6" a="1"/>
  <c r="FL26" i="6" s="1"/>
  <c r="FM26" i="6" s="1"/>
  <c r="HL26" i="6" a="1"/>
  <c r="HL26" i="6" s="1"/>
  <c r="HM26" i="6" s="1"/>
  <c r="EZ64" i="6" a="1"/>
  <c r="EZ64" i="6" s="1"/>
  <c r="FA64" i="6" s="1"/>
  <c r="HL65" i="6" a="1"/>
  <c r="HL65" i="6" s="1"/>
  <c r="HM65" i="6" s="1"/>
  <c r="GR66" i="6" a="1"/>
  <c r="GR66" i="6" s="1"/>
  <c r="GS66" i="6" s="1"/>
  <c r="AN63" i="6" a="1"/>
  <c r="AN63" i="6" s="1"/>
  <c r="AO63" i="6" s="1"/>
  <c r="IZ63" i="6" a="1"/>
  <c r="IZ63" i="6" s="1"/>
  <c r="JA63" i="6" s="1"/>
  <c r="IF81" i="6" a="1"/>
  <c r="IF81" i="6" s="1"/>
  <c r="IG81" i="6" s="1"/>
  <c r="HL21" i="6" a="1"/>
  <c r="HL21" i="6" s="1"/>
  <c r="GV25" i="6" a="1"/>
  <c r="GV25" i="6" s="1"/>
  <c r="FH23" i="6" a="1"/>
  <c r="FH23" i="6" s="1"/>
  <c r="EZ20" i="6" a="1"/>
  <c r="EZ20" i="6" s="1"/>
  <c r="GZ8" i="6" a="1"/>
  <c r="GZ8" i="6" s="1"/>
  <c r="HA8" i="6" s="1"/>
  <c r="CB14" i="6" a="1"/>
  <c r="CB14" i="6" s="1"/>
  <c r="BL17" i="6" a="1"/>
  <c r="BL17" i="6" s="1"/>
  <c r="AV11" i="6" a="1"/>
  <c r="AV11" i="6" s="1"/>
  <c r="BT13" i="6" a="1"/>
  <c r="BT13" i="6" s="1"/>
  <c r="BX21" i="6" a="1"/>
  <c r="BX21" i="6" s="1"/>
  <c r="CZ18" i="6" a="1"/>
  <c r="CZ18" i="6" s="1"/>
  <c r="X15" i="6" a="1"/>
  <c r="X15" i="6" s="1"/>
  <c r="IJ23" i="6" a="1"/>
  <c r="IJ23" i="6" s="1"/>
  <c r="X8" i="6" a="1"/>
  <c r="X8" i="6" s="1"/>
  <c r="Y8" i="6" s="1"/>
  <c r="AF22" i="6" a="1"/>
  <c r="AF22" i="6" s="1"/>
  <c r="AZ26" i="6" a="1"/>
  <c r="AZ26" i="6" s="1"/>
  <c r="BA26" i="6" s="1"/>
  <c r="DT64" i="6" a="1"/>
  <c r="DT64" i="6" s="1"/>
  <c r="DU64" i="6" s="1"/>
  <c r="CZ11" i="6" a="1"/>
  <c r="CZ11" i="6" s="1"/>
  <c r="FT13" i="6" a="1"/>
  <c r="FT13" i="6" s="1"/>
  <c r="CJ21" i="6" a="1"/>
  <c r="CJ21" i="6" s="1"/>
  <c r="DD25" i="6" a="1"/>
  <c r="DD25" i="6" s="1"/>
  <c r="AJ15" i="6" a="1"/>
  <c r="AJ15" i="6" s="1"/>
  <c r="IV15" i="6" a="1"/>
  <c r="IV15" i="6" s="1"/>
  <c r="AN8" i="6" a="1"/>
  <c r="AN8" i="6" s="1"/>
  <c r="AO8" i="6" s="1"/>
  <c r="BL22" i="6" a="1"/>
  <c r="BL22" i="6" s="1"/>
  <c r="ER26" i="6" a="1"/>
  <c r="ER26" i="6" s="1"/>
  <c r="ES26" i="6" s="1"/>
  <c r="FD17" i="6" a="1"/>
  <c r="FD17" i="6" s="1"/>
  <c r="EF65" i="6" a="1"/>
  <c r="EF65" i="6" s="1"/>
  <c r="EG65" i="6" s="1"/>
  <c r="HT66" i="6" a="1"/>
  <c r="HT66" i="6" s="1"/>
  <c r="HU66" i="6" s="1"/>
  <c r="X63" i="6" a="1"/>
  <c r="X63" i="6" s="1"/>
  <c r="Y63" i="6" s="1"/>
  <c r="IB63" i="6" a="1"/>
  <c r="IB63" i="6" s="1"/>
  <c r="IC63" i="6" s="1"/>
  <c r="DX81" i="6" a="1"/>
  <c r="DX81" i="6" s="1"/>
  <c r="DY81" i="6" s="1"/>
  <c r="FD61" i="6" a="1"/>
  <c r="FD61" i="6" s="1"/>
  <c r="FE61" i="6" s="1"/>
  <c r="HX60" i="6" a="1"/>
  <c r="HX60" i="6" s="1"/>
  <c r="HY60" i="6" s="1"/>
  <c r="X56" i="6" a="1"/>
  <c r="X56" i="6" s="1"/>
  <c r="Y56" i="6" s="1"/>
  <c r="EN56" i="6" a="1"/>
  <c r="EN56" i="6" s="1"/>
  <c r="EO56" i="6" s="1"/>
  <c r="AR64" i="6" a="1"/>
  <c r="AR64" i="6" s="1"/>
  <c r="AS64" i="6" s="1"/>
  <c r="GV64" i="6" a="1"/>
  <c r="GV64" i="6" s="1"/>
  <c r="GW64" i="6" s="1"/>
  <c r="EZ65" i="6" a="1"/>
  <c r="EZ65" i="6" s="1"/>
  <c r="FA65" i="6" s="1"/>
  <c r="IF66" i="6" a="1"/>
  <c r="IF66" i="6" s="1"/>
  <c r="IG66" i="6" s="1"/>
  <c r="IZ68" i="6" a="1"/>
  <c r="IZ68" i="6" s="1"/>
  <c r="JA68" i="6" s="1"/>
  <c r="GN18" i="6" a="1"/>
  <c r="GN18" i="6" s="1"/>
  <c r="EN23" i="6" a="1"/>
  <c r="EN23" i="6" s="1"/>
  <c r="GB61" i="6" a="1"/>
  <c r="GB61" i="6" s="1"/>
  <c r="GC61" i="6" s="1"/>
  <c r="EJ60" i="6" a="1"/>
  <c r="EJ60" i="6" s="1"/>
  <c r="EK60" i="6" s="1"/>
  <c r="EJ70" i="6" a="1"/>
  <c r="EJ70" i="6" s="1"/>
  <c r="EK70" i="6" s="1"/>
  <c r="DP56" i="6" a="1"/>
  <c r="DP56" i="6" s="1"/>
  <c r="DQ56" i="6" s="1"/>
  <c r="AV64" i="6" a="1"/>
  <c r="AV64" i="6" s="1"/>
  <c r="AW64" i="6" s="1"/>
  <c r="GN64" i="6" a="1"/>
  <c r="GN64" i="6" s="1"/>
  <c r="GO64" i="6" s="1"/>
  <c r="GN11" i="6" a="1"/>
  <c r="GN11" i="6" s="1"/>
  <c r="BD21" i="6" a="1"/>
  <c r="BD21" i="6" s="1"/>
  <c r="CB18" i="6" a="1"/>
  <c r="CB18" i="6" s="1"/>
  <c r="BT15" i="6" a="1"/>
  <c r="BT15" i="6" s="1"/>
  <c r="GV23" i="6" a="1"/>
  <c r="GV23" i="6" s="1"/>
  <c r="AZ8" i="6" a="1"/>
  <c r="AZ8" i="6" s="1"/>
  <c r="BA8" i="6" s="1"/>
  <c r="BX22" i="6" a="1"/>
  <c r="BX22" i="6" s="1"/>
  <c r="AN14" i="6" a="1"/>
  <c r="AN14" i="6" s="1"/>
  <c r="DL64" i="6" a="1"/>
  <c r="DL64" i="6" s="1"/>
  <c r="DM64" i="6" s="1"/>
  <c r="CF65" i="6" a="1"/>
  <c r="CF65" i="6" s="1"/>
  <c r="CG65" i="6" s="1"/>
  <c r="CJ66" i="6" a="1"/>
  <c r="CJ66" i="6" s="1"/>
  <c r="CK66" i="6" s="1"/>
  <c r="GJ56" i="6" a="1"/>
  <c r="GJ56" i="6" s="1"/>
  <c r="GK56" i="6" s="1"/>
  <c r="BX64" i="6" a="1"/>
  <c r="BX64" i="6" s="1"/>
  <c r="BY64" i="6" s="1"/>
  <c r="BP65" i="6" a="1"/>
  <c r="BP65" i="6" s="1"/>
  <c r="BQ65" i="6" s="1"/>
  <c r="GV77" i="6" a="1"/>
  <c r="GV77" i="6" s="1"/>
  <c r="GW77" i="6" s="1"/>
  <c r="AF74" i="6" a="1"/>
  <c r="AF74" i="6" s="1"/>
  <c r="AG74" i="6" s="1"/>
  <c r="FT58" i="6" a="1"/>
  <c r="FT58" i="6" s="1"/>
  <c r="FU58" i="6" s="1"/>
  <c r="CN83" i="6" a="1"/>
  <c r="CN83" i="6" s="1"/>
  <c r="CO83" i="6" s="1"/>
  <c r="CR79" i="6" a="1"/>
  <c r="CR79" i="6" s="1"/>
  <c r="CS79" i="6" s="1"/>
  <c r="GN59" i="6" a="1"/>
  <c r="GN59" i="6" s="1"/>
  <c r="GO59" i="6" s="1"/>
  <c r="IJ57" i="6" a="1"/>
  <c r="IJ57" i="6" s="1"/>
  <c r="IK57" i="6" s="1"/>
  <c r="AV79" i="6" a="1"/>
  <c r="AV79" i="6" s="1"/>
  <c r="AW79" i="6" s="1"/>
  <c r="L69" i="6" a="1"/>
  <c r="L69" i="6" s="1"/>
  <c r="HP72" i="6" a="1"/>
  <c r="HP72" i="6" s="1"/>
  <c r="HQ72" i="6" s="1"/>
  <c r="IB82" i="6" a="1"/>
  <c r="IB82" i="6" s="1"/>
  <c r="IC82" i="6" s="1"/>
  <c r="FT76" i="6" a="1"/>
  <c r="FT76" i="6" s="1"/>
  <c r="FU76" i="6" s="1"/>
  <c r="HL73" i="6" a="1"/>
  <c r="HL73" i="6" s="1"/>
  <c r="HM73" i="6" s="1"/>
  <c r="DD62" i="6" a="1"/>
  <c r="DD62" i="6" s="1"/>
  <c r="DE62" i="6" s="1"/>
  <c r="FL62" i="6" a="1"/>
  <c r="FL62" i="6" s="1"/>
  <c r="FM62" i="6" s="1"/>
  <c r="FP72" i="6" a="1"/>
  <c r="FP72" i="6" s="1"/>
  <c r="FQ72" i="6" s="1"/>
  <c r="EJ82" i="6" a="1"/>
  <c r="EJ82" i="6" s="1"/>
  <c r="EK82" i="6" s="1"/>
  <c r="BX76" i="6" a="1"/>
  <c r="BX76" i="6" s="1"/>
  <c r="BY76" i="6" s="1"/>
  <c r="HL58" i="6" a="1"/>
  <c r="HL58" i="6" s="1"/>
  <c r="HM58" i="6" s="1"/>
  <c r="P80" i="6" a="1"/>
  <c r="P80" i="6" s="1"/>
  <c r="EV69" i="6" a="1"/>
  <c r="EV69" i="6" s="1"/>
  <c r="EW69" i="6" s="1"/>
  <c r="HX67" i="6" a="1"/>
  <c r="HX67" i="6" s="1"/>
  <c r="HY67" i="6" s="1"/>
  <c r="EV77" i="6" a="1"/>
  <c r="EV77" i="6" s="1"/>
  <c r="EW77" i="6" s="1"/>
  <c r="AV72" i="6" a="1"/>
  <c r="AV72" i="6" s="1"/>
  <c r="AW72" i="6" s="1"/>
  <c r="EJ78" i="6" a="1"/>
  <c r="EJ78" i="6" s="1"/>
  <c r="EK78" i="6" s="1"/>
  <c r="IJ74" i="6" a="1"/>
  <c r="IJ74" i="6" s="1"/>
  <c r="IK74" i="6" s="1"/>
  <c r="L76" i="6" a="1"/>
  <c r="L76" i="6" s="1"/>
  <c r="EN58" i="6" a="1"/>
  <c r="EN58" i="6" s="1"/>
  <c r="EO58" i="6" s="1"/>
  <c r="GN57" i="6" a="1"/>
  <c r="GN57" i="6" s="1"/>
  <c r="GO57" i="6" s="1"/>
  <c r="L74" i="6" a="1"/>
  <c r="L74" i="6" s="1"/>
  <c r="X67" i="6" a="1"/>
  <c r="X67" i="6" s="1"/>
  <c r="Y67" i="6" s="1"/>
  <c r="AZ69" i="6" a="1"/>
  <c r="AZ69" i="6" s="1"/>
  <c r="BA69" i="6" s="1"/>
  <c r="ER71" i="6" a="1"/>
  <c r="ER71" i="6" s="1"/>
  <c r="ES71" i="6" s="1"/>
  <c r="L78" i="6" a="1"/>
  <c r="L78" i="6" s="1"/>
  <c r="P74" i="6" a="1"/>
  <c r="P74" i="6" s="1"/>
  <c r="DL75" i="6" a="1"/>
  <c r="DL75" i="6" s="1"/>
  <c r="DM75" i="6" s="1"/>
  <c r="HH59" i="6" a="1"/>
  <c r="HH59" i="6" s="1"/>
  <c r="HI59" i="6" s="1"/>
  <c r="AR57" i="6" a="1"/>
  <c r="AR57" i="6" s="1"/>
  <c r="AS57" i="6" s="1"/>
  <c r="DH69" i="6" a="1"/>
  <c r="DH69" i="6" s="1"/>
  <c r="DI69" i="6" s="1"/>
  <c r="BD82" i="6" a="1"/>
  <c r="BD82" i="6" s="1"/>
  <c r="BE82" i="6" s="1"/>
  <c r="HH62" i="6" a="1"/>
  <c r="HH62" i="6" s="1"/>
  <c r="HI62" i="6" s="1"/>
  <c r="DP71" i="6" a="1"/>
  <c r="DP71" i="6" s="1"/>
  <c r="DQ71" i="6" s="1"/>
  <c r="IN83" i="6" a="1"/>
  <c r="IN83" i="6" s="1"/>
  <c r="IO83" i="6" s="1"/>
  <c r="AB74" i="6" a="1"/>
  <c r="AB74" i="6" s="1"/>
  <c r="AC74" i="6" s="1"/>
  <c r="DH75" i="6" a="1"/>
  <c r="DH75" i="6" s="1"/>
  <c r="DI75" i="6" s="1"/>
  <c r="EV59" i="6" a="1"/>
  <c r="EV59" i="6" s="1"/>
  <c r="EW59" i="6" s="1"/>
  <c r="HP73" i="6" a="1"/>
  <c r="HP73" i="6" s="1"/>
  <c r="HQ73" i="6" s="1"/>
  <c r="T68" i="6" a="1"/>
  <c r="T68" i="6" s="1"/>
  <c r="U68" i="6" s="1"/>
  <c r="CJ18" i="6" a="1"/>
  <c r="CJ18" i="6" s="1"/>
  <c r="IR18" i="6" a="1"/>
  <c r="IR18" i="6" s="1"/>
  <c r="GJ23" i="6" a="1"/>
  <c r="GJ23" i="6" s="1"/>
  <c r="EB61" i="6" a="1"/>
  <c r="EB61" i="6" s="1"/>
  <c r="EC61" i="6" s="1"/>
  <c r="IN60" i="6" a="1"/>
  <c r="IN60" i="6" s="1"/>
  <c r="IO60" i="6" s="1"/>
  <c r="IN70" i="6" a="1"/>
  <c r="IN70" i="6" s="1"/>
  <c r="IO70" i="6" s="1"/>
  <c r="DD26" i="6" a="1"/>
  <c r="DD26" i="6" s="1"/>
  <c r="DE26" i="6" s="1"/>
  <c r="DD17" i="6" a="1"/>
  <c r="DD17" i="6" s="1"/>
  <c r="DP65" i="6" a="1"/>
  <c r="DP65" i="6" s="1"/>
  <c r="DQ65" i="6" s="1"/>
  <c r="EF66" i="6" a="1"/>
  <c r="EF66" i="6" s="1"/>
  <c r="EG66" i="6" s="1"/>
  <c r="GR68" i="6" a="1"/>
  <c r="GR68" i="6" s="1"/>
  <c r="GS68" i="6" s="1"/>
  <c r="FP18" i="6" a="1"/>
  <c r="FP18" i="6" s="1"/>
  <c r="EB15" i="6" a="1"/>
  <c r="EB15" i="6" s="1"/>
  <c r="BH61" i="6" a="1"/>
  <c r="BH61" i="6" s="1"/>
  <c r="BI61" i="6" s="1"/>
  <c r="GJ60" i="6" a="1"/>
  <c r="GJ60" i="6" s="1"/>
  <c r="GK60" i="6" s="1"/>
  <c r="HD70" i="6" a="1"/>
  <c r="HD70" i="6" s="1"/>
  <c r="HE70" i="6" s="1"/>
  <c r="GF56" i="6" a="1"/>
  <c r="GF56" i="6" s="1"/>
  <c r="GG56" i="6" s="1"/>
  <c r="BP64" i="6" a="1"/>
  <c r="BP64" i="6" s="1"/>
  <c r="BQ64" i="6" s="1"/>
  <c r="HT64" i="6" a="1"/>
  <c r="HT64" i="6" s="1"/>
  <c r="HU64" i="6" s="1"/>
  <c r="HH11" i="6" a="1"/>
  <c r="HH11" i="6" s="1"/>
  <c r="GN13" i="6" a="1"/>
  <c r="GN13" i="6" s="1"/>
  <c r="HP21" i="6" a="1"/>
  <c r="HP21" i="6" s="1"/>
  <c r="EJ18" i="6" a="1"/>
  <c r="EJ18" i="6" s="1"/>
  <c r="BD23" i="6" a="1"/>
  <c r="BD23" i="6" s="1"/>
  <c r="DH61" i="6" a="1"/>
  <c r="DH61" i="6" s="1"/>
  <c r="DI61" i="6" s="1"/>
  <c r="ER60" i="6" a="1"/>
  <c r="ER60" i="6" s="1"/>
  <c r="ES60" i="6" s="1"/>
  <c r="FL70" i="6" a="1"/>
  <c r="FL70" i="6" s="1"/>
  <c r="FM70" i="6" s="1"/>
  <c r="FL14" i="6" a="1"/>
  <c r="FL14" i="6" s="1"/>
  <c r="HL14" i="6" a="1"/>
  <c r="HL14" i="6" s="1"/>
  <c r="EZ12" i="6" a="1"/>
  <c r="EZ12" i="6" s="1"/>
  <c r="HL11" i="6" a="1"/>
  <c r="HL11" i="6" s="1"/>
  <c r="GR13" i="6" a="1"/>
  <c r="GR13" i="6" s="1"/>
  <c r="AN18" i="6" a="1"/>
  <c r="AN18" i="6" s="1"/>
  <c r="IZ25" i="6" a="1"/>
  <c r="IZ25" i="6" s="1"/>
  <c r="IF15" i="6" a="1"/>
  <c r="IF15" i="6" s="1"/>
  <c r="BX63" i="6" a="1"/>
  <c r="BX63" i="6" s="1"/>
  <c r="BY63" i="6" s="1"/>
  <c r="T81" i="6" a="1"/>
  <c r="T81" i="6" s="1"/>
  <c r="U81" i="6" s="1"/>
  <c r="IB81" i="6" a="1"/>
  <c r="IB81" i="6" s="1"/>
  <c r="IC81" i="6" s="1"/>
  <c r="HD61" i="6" a="1"/>
  <c r="HD61" i="6" s="1"/>
  <c r="HE61" i="6" s="1"/>
  <c r="T70" i="6" a="1"/>
  <c r="T70" i="6" s="1"/>
  <c r="U70" i="6" s="1"/>
  <c r="CN56" i="6" a="1"/>
  <c r="CN56" i="6" s="1"/>
  <c r="CO56" i="6" s="1"/>
  <c r="GV56" i="6" a="1"/>
  <c r="GV56" i="6" s="1"/>
  <c r="GW56" i="6" s="1"/>
  <c r="BL12" i="6" a="1"/>
  <c r="BL12" i="6" s="1"/>
  <c r="EB65" i="6" a="1"/>
  <c r="EB65" i="6" s="1"/>
  <c r="EC65" i="6" s="1"/>
  <c r="CF66" i="6" a="1"/>
  <c r="CF66" i="6" s="1"/>
  <c r="CG66" i="6" s="1"/>
  <c r="DT68" i="6" a="1"/>
  <c r="DT68" i="6" s="1"/>
  <c r="DU68" i="6" s="1"/>
  <c r="GF63" i="6" a="1"/>
  <c r="GF63" i="6" s="1"/>
  <c r="GG63" i="6" s="1"/>
  <c r="CB81" i="6" a="1"/>
  <c r="CB81" i="6" s="1"/>
  <c r="CC81" i="6" s="1"/>
  <c r="AR61" i="6" a="1"/>
  <c r="AR61" i="6" s="1"/>
  <c r="AS61" i="6" s="1"/>
  <c r="CR60" i="6" a="1"/>
  <c r="CR60" i="6" s="1"/>
  <c r="CS60" i="6" s="1"/>
  <c r="CF70" i="6" a="1"/>
  <c r="CF70" i="6" s="1"/>
  <c r="CG70" i="6" s="1"/>
  <c r="AZ14" i="6" a="1"/>
  <c r="AZ14" i="6" s="1"/>
  <c r="IB14" i="6" a="1"/>
  <c r="IB14" i="6" s="1"/>
  <c r="DT12" i="6" a="1"/>
  <c r="DT12" i="6" s="1"/>
  <c r="FT65" i="6" a="1"/>
  <c r="FT65" i="6" s="1"/>
  <c r="FU65" i="6" s="1"/>
  <c r="DP66" i="6" a="1"/>
  <c r="DP66" i="6" s="1"/>
  <c r="DQ66" i="6" s="1"/>
  <c r="EF68" i="6" a="1"/>
  <c r="EF68" i="6" s="1"/>
  <c r="EG68" i="6" s="1"/>
  <c r="DX63" i="6" a="1"/>
  <c r="DX63" i="6" s="1"/>
  <c r="DY63" i="6" s="1"/>
  <c r="CN81" i="6" a="1"/>
  <c r="CN81" i="6" s="1"/>
  <c r="CO81" i="6" s="1"/>
  <c r="X61" i="6" a="1"/>
  <c r="X61" i="6" s="1"/>
  <c r="Y61" i="6" s="1"/>
  <c r="AJ60" i="6" a="1"/>
  <c r="AJ60" i="6" s="1"/>
  <c r="AK60" i="6" s="1"/>
  <c r="AR70" i="6" a="1"/>
  <c r="AR70" i="6" s="1"/>
  <c r="AS70" i="6" s="1"/>
  <c r="DX56" i="6" a="1"/>
  <c r="DX56" i="6" s="1"/>
  <c r="DY56" i="6" s="1"/>
  <c r="HH56" i="6" a="1"/>
  <c r="HH56" i="6" s="1"/>
  <c r="HI56" i="6" s="1"/>
  <c r="FD12" i="6" a="1"/>
  <c r="FD12" i="6" s="1"/>
  <c r="EF11" i="6" a="1"/>
  <c r="EF11" i="6" s="1"/>
  <c r="HT13" i="6" a="1"/>
  <c r="HT13" i="6" s="1"/>
  <c r="X25" i="6" a="1"/>
  <c r="X25" i="6" s="1"/>
  <c r="IB18" i="6" a="1"/>
  <c r="IB18" i="6" s="1"/>
  <c r="DX15" i="6" a="1"/>
  <c r="DX15" i="6" s="1"/>
  <c r="FD20" i="6" a="1"/>
  <c r="FD20" i="6" s="1"/>
  <c r="HX8" i="6" a="1"/>
  <c r="HX8" i="6" s="1"/>
  <c r="HY8" i="6" s="1"/>
  <c r="X26" i="6" a="1"/>
  <c r="X26" i="6" s="1"/>
  <c r="Y26" i="6" s="1"/>
  <c r="EN14" i="6" a="1"/>
  <c r="EN14" i="6" s="1"/>
  <c r="AR17" i="6" a="1"/>
  <c r="AR17" i="6" s="1"/>
  <c r="GV12" i="6" a="1"/>
  <c r="GV12" i="6" s="1"/>
  <c r="EZ11" i="6" a="1"/>
  <c r="EZ11" i="6" s="1"/>
  <c r="IF13" i="6" a="1"/>
  <c r="IF13" i="6" s="1"/>
  <c r="IZ21" i="6" a="1"/>
  <c r="IZ21" i="6" s="1"/>
  <c r="GN25" i="6" a="1"/>
  <c r="GN25" i="6" s="1"/>
  <c r="EN15" i="6" a="1"/>
  <c r="EN15" i="6" s="1"/>
  <c r="GB20" i="6" a="1"/>
  <c r="GB20" i="6" s="1"/>
  <c r="EJ8" i="6" a="1"/>
  <c r="EJ8" i="6" s="1"/>
  <c r="EK8" i="6" s="1"/>
  <c r="EJ22" i="6" a="1"/>
  <c r="EJ22" i="6" s="1"/>
  <c r="AV12" i="6" a="1"/>
  <c r="AV12" i="6" s="1"/>
  <c r="GN17" i="6" a="1"/>
  <c r="GN17" i="6" s="1"/>
  <c r="AF66" i="6" a="1"/>
  <c r="AF66" i="6" s="1"/>
  <c r="AG66" i="6" s="1"/>
  <c r="EJ68" i="6" a="1"/>
  <c r="EJ68" i="6" s="1"/>
  <c r="EK68" i="6" s="1"/>
  <c r="FT63" i="6" a="1"/>
  <c r="FT63" i="6" s="1"/>
  <c r="FU63" i="6" s="1"/>
  <c r="DD81" i="6" a="1"/>
  <c r="DD81" i="6" s="1"/>
  <c r="DE81" i="6" s="1"/>
  <c r="T61" i="6" a="1"/>
  <c r="T61" i="6" s="1"/>
  <c r="U61" i="6" s="1"/>
  <c r="CV60" i="6" a="1"/>
  <c r="CV60" i="6" s="1"/>
  <c r="CW60" i="6" s="1"/>
  <c r="CB70" i="6" a="1"/>
  <c r="CB70" i="6" s="1"/>
  <c r="CC70" i="6" s="1"/>
  <c r="CR56" i="6" a="1"/>
  <c r="CR56" i="6" s="1"/>
  <c r="CS56" i="6" s="1"/>
  <c r="GB56" i="6" a="1"/>
  <c r="GB56" i="6" s="1"/>
  <c r="GC56" i="6" s="1"/>
  <c r="DL12" i="6" a="1"/>
  <c r="DL12" i="6" s="1"/>
  <c r="CF11" i="6" a="1"/>
  <c r="CF11" i="6" s="1"/>
  <c r="CJ13" i="6" a="1"/>
  <c r="CJ13" i="6" s="1"/>
  <c r="GJ26" i="6" a="1"/>
  <c r="GJ26" i="6" s="1"/>
  <c r="GK26" i="6" s="1"/>
  <c r="BX17" i="6" a="1"/>
  <c r="BX17" i="6" s="1"/>
  <c r="BP11" i="6" a="1"/>
  <c r="BP11" i="6" s="1"/>
  <c r="CV13" i="6" a="1"/>
  <c r="CV13" i="6" s="1"/>
  <c r="EN21" i="6" a="1"/>
  <c r="EN21" i="6" s="1"/>
  <c r="BL25" i="6" a="1"/>
  <c r="BL25" i="6" s="1"/>
  <c r="AZ23" i="6" a="1"/>
  <c r="AZ23" i="6" s="1"/>
  <c r="HP15" i="6" a="1"/>
  <c r="HP15" i="6" s="1"/>
  <c r="EF60" i="6" a="1"/>
  <c r="EF60" i="6" s="1"/>
  <c r="EG60" i="6" s="1"/>
  <c r="FX70" i="6" a="1"/>
  <c r="FX70" i="6" s="1"/>
  <c r="FY70" i="6" s="1"/>
  <c r="IJ14" i="6" a="1"/>
  <c r="IJ14" i="6" s="1"/>
  <c r="GZ17" i="6" a="1"/>
  <c r="GZ17" i="6" s="1"/>
  <c r="IB11" i="6" a="1"/>
  <c r="IB11" i="6" s="1"/>
  <c r="BP21" i="6" a="1"/>
  <c r="BP21" i="6" s="1"/>
  <c r="CV63" i="6" a="1"/>
  <c r="CV63" i="6" s="1"/>
  <c r="CW63" i="6" s="1"/>
  <c r="HX63" i="6" a="1"/>
  <c r="HX63" i="6" s="1"/>
  <c r="HY63" i="6" s="1"/>
  <c r="FP81" i="6" a="1"/>
  <c r="FP81" i="6" s="1"/>
  <c r="FQ81" i="6" s="1"/>
  <c r="HL61" i="6" a="1"/>
  <c r="HL61" i="6" s="1"/>
  <c r="HM61" i="6" s="1"/>
  <c r="FT60" i="6" a="1"/>
  <c r="FT60" i="6" s="1"/>
  <c r="FU60" i="6" s="1"/>
  <c r="AB61" i="6" a="1"/>
  <c r="AB61" i="6" s="1"/>
  <c r="AC61" i="6" s="1"/>
  <c r="DH60" i="6" a="1"/>
  <c r="DH60" i="6" s="1"/>
  <c r="DI60" i="6" s="1"/>
  <c r="FT70" i="6" a="1"/>
  <c r="FT70" i="6" s="1"/>
  <c r="FU70" i="6" s="1"/>
  <c r="CF26" i="6" a="1"/>
  <c r="CF26" i="6" s="1"/>
  <c r="CG26" i="6" s="1"/>
  <c r="L83" i="6" a="1"/>
  <c r="L83" i="6" s="1"/>
  <c r="BD75" i="6" a="1"/>
  <c r="BD75" i="6" s="1"/>
  <c r="BE75" i="6" s="1"/>
  <c r="HX57" i="6" a="1"/>
  <c r="HX57" i="6" s="1"/>
  <c r="HY57" i="6" s="1"/>
  <c r="AF78" i="6" a="1"/>
  <c r="AF78" i="6" s="1"/>
  <c r="AG78" i="6" s="1"/>
  <c r="FT79" i="6" a="1"/>
  <c r="FT79" i="6" s="1"/>
  <c r="FU79" i="6" s="1"/>
  <c r="AV58" i="6" a="1"/>
  <c r="AV58" i="6" s="1"/>
  <c r="AW58" i="6" s="1"/>
  <c r="DP80" i="6" a="1"/>
  <c r="DP80" i="6" s="1"/>
  <c r="DQ80" i="6" s="1"/>
  <c r="AN76" i="6" a="1"/>
  <c r="AN76" i="6" s="1"/>
  <c r="AO76" i="6" s="1"/>
  <c r="DD69" i="6" a="1"/>
  <c r="DD69" i="6" s="1"/>
  <c r="DE69" i="6" s="1"/>
  <c r="AB83" i="6" a="1"/>
  <c r="AB83" i="6" s="1"/>
  <c r="AC83" i="6" s="1"/>
  <c r="FX74" i="6" a="1"/>
  <c r="FX74" i="6" s="1"/>
  <c r="FY74" i="6" s="1"/>
  <c r="IR76" i="6" a="1"/>
  <c r="IR76" i="6" s="1"/>
  <c r="IS76" i="6" s="1"/>
  <c r="AJ57" i="6" a="1"/>
  <c r="AJ57" i="6" s="1"/>
  <c r="AK57" i="6" s="1"/>
  <c r="HT77" i="6" a="1"/>
  <c r="HT77" i="6" s="1"/>
  <c r="HU77" i="6" s="1"/>
  <c r="IF62" i="6" a="1"/>
  <c r="IF62" i="6" s="1"/>
  <c r="IG62" i="6" s="1"/>
  <c r="EV72" i="6" a="1"/>
  <c r="EV72" i="6" s="1"/>
  <c r="EW72" i="6" s="1"/>
  <c r="IN82" i="6" a="1"/>
  <c r="IN82" i="6" s="1"/>
  <c r="IO82" i="6" s="1"/>
  <c r="DX76" i="6" a="1"/>
  <c r="DX76" i="6" s="1"/>
  <c r="DY76" i="6" s="1"/>
  <c r="AF73" i="6" a="1"/>
  <c r="AF73" i="6" s="1"/>
  <c r="AG73" i="6" s="1"/>
  <c r="HH80" i="6" a="1"/>
  <c r="HH80" i="6" s="1"/>
  <c r="HI80" i="6" s="1"/>
  <c r="IN71" i="6" a="1"/>
  <c r="IN71" i="6" s="1"/>
  <c r="IO71" i="6" s="1"/>
  <c r="AR62" i="6" a="1"/>
  <c r="AR62" i="6" s="1"/>
  <c r="AS62" i="6" s="1"/>
  <c r="BD77" i="6" a="1"/>
  <c r="BD77" i="6" s="1"/>
  <c r="BE77" i="6" s="1"/>
  <c r="ER72" i="6" a="1"/>
  <c r="ER72" i="6" s="1"/>
  <c r="ES72" i="6" s="1"/>
  <c r="FX78" i="6" a="1"/>
  <c r="FX78" i="6" s="1"/>
  <c r="FY78" i="6" s="1"/>
  <c r="IB74" i="6" a="1"/>
  <c r="IB74" i="6" s="1"/>
  <c r="IC74" i="6" s="1"/>
  <c r="CZ76" i="6" a="1"/>
  <c r="CZ76" i="6" s="1"/>
  <c r="DA76" i="6" s="1"/>
  <c r="BT58" i="6" a="1"/>
  <c r="BT58" i="6" s="1"/>
  <c r="HH57" i="6" a="1"/>
  <c r="HH57" i="6" s="1"/>
  <c r="HI57" i="6" s="1"/>
  <c r="GR79" i="6" a="1"/>
  <c r="GR79" i="6" s="1"/>
  <c r="GS79" i="6" s="1"/>
  <c r="BD67" i="6" a="1"/>
  <c r="BD67" i="6" s="1"/>
  <c r="BE67" i="6" s="1"/>
  <c r="FD69" i="6" a="1"/>
  <c r="FD69" i="6" s="1"/>
  <c r="FE69" i="6" s="1"/>
  <c r="GF71" i="6" a="1"/>
  <c r="GF71" i="6" s="1"/>
  <c r="GG71" i="6" s="1"/>
  <c r="GB78" i="6" a="1"/>
  <c r="GB78" i="6" s="1"/>
  <c r="GC78" i="6" s="1"/>
  <c r="BT74" i="6" a="1"/>
  <c r="BT74" i="6" s="1"/>
  <c r="FT75" i="6" a="1"/>
  <c r="FT75" i="6" s="1"/>
  <c r="FU75" i="6" s="1"/>
  <c r="IV59" i="6" a="1"/>
  <c r="IV59" i="6" s="1"/>
  <c r="IW59" i="6" s="1"/>
  <c r="FH57" i="6" a="1"/>
  <c r="FH57" i="6" s="1"/>
  <c r="FI57" i="6" s="1"/>
  <c r="X71" i="6" a="1"/>
  <c r="X71" i="6" s="1"/>
  <c r="Y71" i="6" s="1"/>
  <c r="CZ79" i="6" a="1"/>
  <c r="CZ79" i="6" s="1"/>
  <c r="DA79" i="6" s="1"/>
  <c r="CV69" i="6" a="1"/>
  <c r="CV69" i="6" s="1"/>
  <c r="CW69" i="6" s="1"/>
  <c r="EJ71" i="6" a="1"/>
  <c r="EJ71" i="6" s="1"/>
  <c r="EK71" i="6" s="1"/>
  <c r="HP83" i="6" a="1"/>
  <c r="HP83" i="6" s="1"/>
  <c r="HQ83" i="6" s="1"/>
  <c r="CF74" i="6" a="1"/>
  <c r="CF74" i="6" s="1"/>
  <c r="CG74" i="6" s="1"/>
  <c r="GN75" i="6" a="1"/>
  <c r="GN75" i="6" s="1"/>
  <c r="GO75" i="6" s="1"/>
  <c r="IZ59" i="6" a="1"/>
  <c r="IZ59" i="6" s="1"/>
  <c r="JA59" i="6" s="1"/>
  <c r="AZ57" i="6" a="1"/>
  <c r="AZ57" i="6" s="1"/>
  <c r="BA57" i="6" s="1"/>
  <c r="T21" i="6" a="1"/>
  <c r="T21" i="6" s="1"/>
  <c r="EN63" i="6" a="1"/>
  <c r="EN63" i="6" s="1"/>
  <c r="EO63" i="6" s="1"/>
  <c r="BX81" i="6" a="1"/>
  <c r="BX81" i="6" s="1"/>
  <c r="BY81" i="6" s="1"/>
  <c r="IR81" i="6" a="1"/>
  <c r="IR81" i="6" s="1"/>
  <c r="IS81" i="6" s="1"/>
  <c r="EB20" i="6" a="1"/>
  <c r="EB20" i="6" s="1"/>
  <c r="IN8" i="6" a="1"/>
  <c r="IN8" i="6" s="1"/>
  <c r="IO8" i="6" s="1"/>
  <c r="IN22" i="6" a="1"/>
  <c r="IN22" i="6" s="1"/>
  <c r="DD14" i="6" a="1"/>
  <c r="DD14" i="6" s="1"/>
  <c r="EJ64" i="6" a="1"/>
  <c r="EJ64" i="6" s="1"/>
  <c r="EK64" i="6" s="1"/>
  <c r="DP11" i="6" a="1"/>
  <c r="DP11" i="6" s="1"/>
  <c r="EF13" i="6" a="1"/>
  <c r="EF13" i="6" s="1"/>
  <c r="GR21" i="6" a="1"/>
  <c r="GR21" i="6" s="1"/>
  <c r="EF63" i="6" a="1"/>
  <c r="EF63" i="6" s="1"/>
  <c r="EG63" i="6" s="1"/>
  <c r="FT81" i="6" a="1"/>
  <c r="FT81" i="6" s="1"/>
  <c r="FU81" i="6" s="1"/>
  <c r="BH20" i="6" a="1"/>
  <c r="BH20" i="6" s="1"/>
  <c r="GJ8" i="6" a="1"/>
  <c r="GJ8" i="6" s="1"/>
  <c r="GK8" i="6" s="1"/>
  <c r="HD22" i="6" a="1"/>
  <c r="HD22" i="6" s="1"/>
  <c r="BP17" i="6" a="1"/>
  <c r="BP17" i="6" s="1"/>
  <c r="HT12" i="6" a="1"/>
  <c r="HT12" i="6" s="1"/>
  <c r="IV65" i="6" a="1"/>
  <c r="IV65" i="6" s="1"/>
  <c r="IW65" i="6" s="1"/>
  <c r="IZ66" i="6" a="1"/>
  <c r="IZ66" i="6" s="1"/>
  <c r="JA66" i="6" s="1"/>
  <c r="AV63" i="6" a="1"/>
  <c r="AV63" i="6" s="1"/>
  <c r="AW63" i="6" s="1"/>
  <c r="GJ63" i="6" a="1"/>
  <c r="GJ63" i="6" s="1"/>
  <c r="GK63" i="6" s="1"/>
  <c r="FD81" i="6" a="1"/>
  <c r="FD81" i="6" s="1"/>
  <c r="FE81" i="6" s="1"/>
  <c r="DH20" i="6" a="1"/>
  <c r="DH20" i="6" s="1"/>
  <c r="ER8" i="6" a="1"/>
  <c r="ER8" i="6" s="1"/>
  <c r="ES8" i="6" s="1"/>
  <c r="FL22" i="6" a="1"/>
  <c r="FL22" i="6" s="1"/>
  <c r="EZ17" i="6" a="1"/>
  <c r="EZ17" i="6" s="1"/>
  <c r="HT65" i="6" a="1"/>
  <c r="HT65" i="6" s="1"/>
  <c r="HU65" i="6" s="1"/>
  <c r="AB68" i="6" a="1"/>
  <c r="AB68" i="6" s="1"/>
  <c r="AC68" i="6" s="1"/>
  <c r="AN25" i="6" a="1"/>
  <c r="AN25" i="6" s="1"/>
  <c r="IZ18" i="6" a="1"/>
  <c r="IZ18" i="6" s="1"/>
  <c r="IF23" i="6" a="1"/>
  <c r="IF23" i="6" s="1"/>
  <c r="BX18" i="6" a="1"/>
  <c r="BX18" i="6" s="1"/>
  <c r="T23" i="6" a="1"/>
  <c r="T23" i="6" s="1"/>
  <c r="IB15" i="6" a="1"/>
  <c r="IB15" i="6" s="1"/>
  <c r="HD20" i="6" a="1"/>
  <c r="HD20" i="6" s="1"/>
  <c r="T22" i="6" a="1"/>
  <c r="T22" i="6" s="1"/>
  <c r="CN26" i="6" a="1"/>
  <c r="CN26" i="6" s="1"/>
  <c r="CO26" i="6" s="1"/>
  <c r="GV14" i="6" a="1"/>
  <c r="GV14" i="6" s="1"/>
  <c r="ER64" i="6" a="1"/>
  <c r="ER64" i="6" s="1"/>
  <c r="ES64" i="6" s="1"/>
  <c r="EB11" i="6" a="1"/>
  <c r="EB11" i="6" s="1"/>
  <c r="CF13" i="6" a="1"/>
  <c r="CF13" i="6" s="1"/>
  <c r="DT21" i="6" a="1"/>
  <c r="DT21" i="6" s="1"/>
  <c r="GF18" i="6" a="1"/>
  <c r="GF18" i="6" s="1"/>
  <c r="CB23" i="6" a="1"/>
  <c r="CB23" i="6" s="1"/>
  <c r="AR20" i="6" a="1"/>
  <c r="AR20" i="6" s="1"/>
  <c r="CR8" i="6" a="1"/>
  <c r="CR8" i="6" s="1"/>
  <c r="CS8" i="6" s="1"/>
  <c r="CF22" i="6" a="1"/>
  <c r="CF22" i="6" s="1"/>
  <c r="IB26" i="6" a="1"/>
  <c r="IB26" i="6" s="1"/>
  <c r="IC26" i="6" s="1"/>
  <c r="DT17" i="6" a="1"/>
  <c r="DT17" i="6" s="1"/>
  <c r="FT11" i="6" a="1"/>
  <c r="FT11" i="6" s="1"/>
  <c r="DP13" i="6" a="1"/>
  <c r="DP13" i="6" s="1"/>
  <c r="EF21" i="6" a="1"/>
  <c r="EF21" i="6" s="1"/>
  <c r="DX25" i="6" a="1"/>
  <c r="DX25" i="6" s="1"/>
  <c r="CN23" i="6" a="1"/>
  <c r="CN23" i="6" s="1"/>
  <c r="X20" i="6" a="1"/>
  <c r="X20" i="6" s="1"/>
  <c r="AJ8" i="6" a="1"/>
  <c r="AJ8" i="6" s="1"/>
  <c r="AK8" i="6" s="1"/>
  <c r="AR22" i="6" a="1"/>
  <c r="AR22" i="6" s="1"/>
  <c r="HH26" i="6" a="1"/>
  <c r="HH26" i="6" s="1"/>
  <c r="HI26" i="6" s="1"/>
  <c r="GJ64" i="6" a="1"/>
  <c r="GJ64" i="6" s="1"/>
  <c r="GK64" i="6" s="1"/>
  <c r="HP65" i="6" a="1"/>
  <c r="HP65" i="6" s="1"/>
  <c r="HQ65" i="6" s="1"/>
  <c r="AN68" i="6" a="1"/>
  <c r="AN68" i="6" s="1"/>
  <c r="AO68" i="6" s="1"/>
  <c r="X18" i="6" a="1"/>
  <c r="X18" i="6" s="1"/>
  <c r="IB25" i="6" a="1"/>
  <c r="IB25" i="6" s="1"/>
  <c r="DX23" i="6" a="1"/>
  <c r="DX23" i="6" s="1"/>
  <c r="IV61" i="6" a="1"/>
  <c r="IV61" i="6" s="1"/>
  <c r="IW61" i="6" s="1"/>
  <c r="CJ70" i="6" a="1"/>
  <c r="CJ70" i="6" s="1"/>
  <c r="CK70" i="6" s="1"/>
  <c r="X14" i="6" a="1"/>
  <c r="X14" i="6" s="1"/>
  <c r="EN26" i="6" a="1"/>
  <c r="EN26" i="6" s="1"/>
  <c r="EO26" i="6" s="1"/>
  <c r="AR12" i="6" a="1"/>
  <c r="AR12" i="6" s="1"/>
  <c r="GV17" i="6" a="1"/>
  <c r="GV17" i="6" s="1"/>
  <c r="IJ65" i="6" a="1"/>
  <c r="IJ65" i="6" s="1"/>
  <c r="IK65" i="6" s="1"/>
  <c r="X68" i="6" a="1"/>
  <c r="X68" i="6" s="1"/>
  <c r="Y68" i="6" s="1"/>
  <c r="BT63" i="6" a="1"/>
  <c r="BT63" i="6" s="1"/>
  <c r="GR63" i="6" a="1"/>
  <c r="GR63" i="6" s="1"/>
  <c r="GS63" i="6" s="1"/>
  <c r="EJ81" i="6" a="1"/>
  <c r="EJ81" i="6" s="1"/>
  <c r="EK81" i="6" s="1"/>
  <c r="FT61" i="6" a="1"/>
  <c r="FT61" i="6" s="1"/>
  <c r="FU61" i="6" s="1"/>
  <c r="EV60" i="6" a="1"/>
  <c r="EV60" i="6" s="1"/>
  <c r="EW60" i="6" s="1"/>
  <c r="HX70" i="6" a="1"/>
  <c r="HX70" i="6" s="1"/>
  <c r="HY70" i="6" s="1"/>
  <c r="DP26" i="6" a="1"/>
  <c r="DP26" i="6" s="1"/>
  <c r="DQ26" i="6" s="1"/>
  <c r="AV17" i="6" a="1"/>
  <c r="AV17" i="6" s="1"/>
  <c r="GN12" i="6" a="1"/>
  <c r="GN12" i="6" s="1"/>
  <c r="AF13" i="6" a="1"/>
  <c r="AF13" i="6" s="1"/>
  <c r="EJ21" i="6" a="1"/>
  <c r="EJ21" i="6" s="1"/>
  <c r="FT18" i="6" a="1"/>
  <c r="FT18" i="6" s="1"/>
  <c r="DD23" i="6" a="1"/>
  <c r="DD23" i="6" s="1"/>
  <c r="T20" i="6" a="1"/>
  <c r="T20" i="6" s="1"/>
  <c r="CV8" i="6" a="1"/>
  <c r="CV8" i="6" s="1"/>
  <c r="CW8" i="6" s="1"/>
  <c r="CB22" i="6" a="1"/>
  <c r="CB22" i="6" s="1"/>
  <c r="CR14" i="6" a="1"/>
  <c r="CR14" i="6" s="1"/>
  <c r="GB26" i="6" a="1"/>
  <c r="GB26" i="6" s="1"/>
  <c r="GC26" i="6" s="1"/>
  <c r="DL17" i="6" a="1"/>
  <c r="DL17" i="6" s="1"/>
  <c r="DD65" i="6" a="1"/>
  <c r="DD65" i="6" s="1"/>
  <c r="DE65" i="6" s="1"/>
  <c r="EN66" i="6" a="1"/>
  <c r="EN66" i="6" s="1"/>
  <c r="EO66" i="6" s="1"/>
  <c r="GJ14" i="6" a="1"/>
  <c r="GJ14" i="6" s="1"/>
  <c r="BX12" i="6" a="1"/>
  <c r="BX12" i="6" s="1"/>
  <c r="CN65" i="6" a="1"/>
  <c r="CN65" i="6" s="1"/>
  <c r="CO65" i="6" s="1"/>
  <c r="FP66" i="6" a="1"/>
  <c r="FP66" i="6" s="1"/>
  <c r="FQ66" i="6" s="1"/>
  <c r="FX68" i="6" a="1"/>
  <c r="FX68" i="6" s="1"/>
  <c r="FY68" i="6" s="1"/>
  <c r="BL18" i="6" a="1"/>
  <c r="BL18" i="6" s="1"/>
  <c r="AZ15" i="6" a="1"/>
  <c r="AZ15" i="6" s="1"/>
  <c r="HP23" i="6" a="1"/>
  <c r="HP23" i="6" s="1"/>
  <c r="EF8" i="6" a="1"/>
  <c r="EF8" i="6" s="1"/>
  <c r="EG8" i="6" s="1"/>
  <c r="FX22" i="6" a="1"/>
  <c r="FX22" i="6" s="1"/>
  <c r="BH14" i="6" a="1"/>
  <c r="BH14" i="6" s="1"/>
  <c r="GZ12" i="6" a="1"/>
  <c r="GZ12" i="6" s="1"/>
  <c r="BH66" i="6" a="1"/>
  <c r="BH66" i="6" s="1"/>
  <c r="BI66" i="6" s="1"/>
  <c r="CN68" i="6" a="1"/>
  <c r="CN68" i="6" s="1"/>
  <c r="CO68" i="6" s="1"/>
  <c r="CV18" i="6" a="1"/>
  <c r="CV18" i="6" s="1"/>
  <c r="HX18" i="6" a="1"/>
  <c r="HX18" i="6" s="1"/>
  <c r="FP15" i="6" a="1"/>
  <c r="FP15" i="6" s="1"/>
  <c r="HL20" i="6" a="1"/>
  <c r="HL20" i="6" s="1"/>
  <c r="FT8" i="6" a="1"/>
  <c r="FT8" i="6" s="1"/>
  <c r="FU8" i="6" s="1"/>
  <c r="AB20" i="6" a="1"/>
  <c r="AB20" i="6" s="1"/>
  <c r="DH8" i="6" a="1"/>
  <c r="DH8" i="6" s="1"/>
  <c r="DI8" i="6" s="1"/>
  <c r="EF82" i="6" a="1"/>
  <c r="EF82" i="6" s="1"/>
  <c r="EG82" i="6" s="1"/>
  <c r="FX59" i="6" a="1"/>
  <c r="FX59" i="6" s="1"/>
  <c r="FY59" i="6" s="1"/>
  <c r="HX76" i="6" a="1"/>
  <c r="HX76" i="6" s="1"/>
  <c r="HY76" i="6" s="1"/>
  <c r="AZ78" i="6" a="1"/>
  <c r="AZ78" i="6" s="1"/>
  <c r="BA78" i="6" s="1"/>
  <c r="HT79" i="6" a="1"/>
  <c r="HT79" i="6" s="1"/>
  <c r="HU79" i="6" s="1"/>
  <c r="AR58" i="6" a="1"/>
  <c r="AR58" i="6" s="1"/>
  <c r="AS58" i="6" s="1"/>
  <c r="AN80" i="6" a="1"/>
  <c r="AN80" i="6" s="1"/>
  <c r="AO80" i="6" s="1"/>
  <c r="CJ58" i="6" a="1"/>
  <c r="CJ58" i="6" s="1"/>
  <c r="CK58" i="6" s="1"/>
  <c r="EZ69" i="6" a="1"/>
  <c r="EZ69" i="6" s="1"/>
  <c r="FA69" i="6" s="1"/>
  <c r="AV83" i="6" a="1"/>
  <c r="AV83" i="6" s="1"/>
  <c r="AW83" i="6" s="1"/>
  <c r="CV74" i="6" a="1"/>
  <c r="CV74" i="6" s="1"/>
  <c r="CW74" i="6" s="1"/>
  <c r="P59" i="6" a="1"/>
  <c r="P59" i="6" s="1"/>
  <c r="BD57" i="6" a="1"/>
  <c r="BD57" i="6" s="1"/>
  <c r="BE57" i="6" s="1"/>
  <c r="HH72" i="6" a="1"/>
  <c r="HH72" i="6" s="1"/>
  <c r="HI72" i="6" s="1"/>
  <c r="AN69" i="6" a="1"/>
  <c r="AN69" i="6" s="1"/>
  <c r="AO69" i="6" s="1"/>
  <c r="GN72" i="6" a="1"/>
  <c r="GN72" i="6" s="1"/>
  <c r="GO72" i="6" s="1"/>
  <c r="BP74" i="6" a="1"/>
  <c r="BP74" i="6" s="1"/>
  <c r="BQ74" i="6" s="1"/>
  <c r="GN76" i="6" a="1"/>
  <c r="GN76" i="6" s="1"/>
  <c r="GO76" i="6" s="1"/>
  <c r="DL73" i="6" a="1"/>
  <c r="DL73" i="6" s="1"/>
  <c r="DM73" i="6" s="1"/>
  <c r="BT80" i="6" a="1"/>
  <c r="BT80" i="6" s="1"/>
  <c r="FP83" i="6" a="1"/>
  <c r="FP83" i="6" s="1"/>
  <c r="FQ83" i="6" s="1"/>
  <c r="CB62" i="6" a="1"/>
  <c r="CB62" i="6" s="1"/>
  <c r="CC62" i="6" s="1"/>
  <c r="EN77" i="6" a="1"/>
  <c r="EN77" i="6" s="1"/>
  <c r="EO77" i="6" s="1"/>
  <c r="FH72" i="6" a="1"/>
  <c r="FH72" i="6" s="1"/>
  <c r="FI72" i="6" s="1"/>
  <c r="HX78" i="6" a="1"/>
  <c r="HX78" i="6" s="1"/>
  <c r="HY78" i="6" s="1"/>
  <c r="P79" i="6" a="1"/>
  <c r="P79" i="6" s="1"/>
  <c r="ER76" i="6" a="1"/>
  <c r="ER76" i="6" s="1"/>
  <c r="ES76" i="6" s="1"/>
  <c r="FL58" i="6" a="1"/>
  <c r="FL58" i="6" s="1"/>
  <c r="FM58" i="6" s="1"/>
  <c r="GB80" i="6" a="1"/>
  <c r="GB80" i="6" s="1"/>
  <c r="GC80" i="6" s="1"/>
  <c r="HL76" i="6" a="1"/>
  <c r="HL76" i="6" s="1"/>
  <c r="HM76" i="6" s="1"/>
  <c r="EV67" i="6" a="1"/>
  <c r="EV67" i="6" s="1"/>
  <c r="EW67" i="6" s="1"/>
  <c r="GV69" i="6" a="1"/>
  <c r="GV69" i="6" s="1"/>
  <c r="GW69" i="6" s="1"/>
  <c r="DH72" i="6" a="1"/>
  <c r="DH72" i="6" s="1"/>
  <c r="DI72" i="6" s="1"/>
  <c r="CV78" i="6" a="1"/>
  <c r="CV78" i="6" s="1"/>
  <c r="CW78" i="6" s="1"/>
  <c r="GJ74" i="6" a="1"/>
  <c r="GJ74" i="6" s="1"/>
  <c r="GK74" i="6" s="1"/>
  <c r="HT75" i="6" a="1"/>
  <c r="HT75" i="6" s="1"/>
  <c r="HU75" i="6" s="1"/>
  <c r="AJ58" i="6" a="1"/>
  <c r="AJ58" i="6" s="1"/>
  <c r="AK58" i="6" s="1"/>
  <c r="CN57" i="6" a="1"/>
  <c r="CN57" i="6" s="1"/>
  <c r="CO57" i="6" s="1"/>
  <c r="HX72" i="6" a="1"/>
  <c r="HX72" i="6" s="1"/>
  <c r="HY72" i="6" s="1"/>
  <c r="FH76" i="6" a="1"/>
  <c r="FH76" i="6" s="1"/>
  <c r="FI76" i="6" s="1"/>
  <c r="EF69" i="6" a="1"/>
  <c r="EF69" i="6" s="1"/>
  <c r="EG69" i="6" s="1"/>
  <c r="GR71" i="6" a="1"/>
  <c r="GR71" i="6" s="1"/>
  <c r="GS71" i="6" s="1"/>
  <c r="DL78" i="6" a="1"/>
  <c r="DL78" i="6" s="1"/>
  <c r="DM78" i="6" s="1"/>
  <c r="GB74" i="6" a="1"/>
  <c r="GB74" i="6" s="1"/>
  <c r="GC74" i="6" s="1"/>
  <c r="IF75" i="6" a="1"/>
  <c r="IF75" i="6" s="1"/>
  <c r="IG75" i="6" s="1"/>
  <c r="CV58" i="6" a="1"/>
  <c r="CV58" i="6" s="1"/>
  <c r="CW58" i="6" s="1"/>
  <c r="CJ57" i="6" a="1"/>
  <c r="CJ57" i="6" s="1"/>
  <c r="CK57" i="6" s="1"/>
  <c r="CR68" i="6" a="1"/>
  <c r="CR68" i="6" s="1"/>
  <c r="CS68" i="6" s="1"/>
  <c r="EN25" i="6" a="1"/>
  <c r="EN25" i="6" s="1"/>
  <c r="BX15" i="6" a="1"/>
  <c r="BX15" i="6" s="1"/>
  <c r="IR15" i="6" a="1"/>
  <c r="IR15" i="6" s="1"/>
  <c r="HP61" i="6" a="1"/>
  <c r="HP61" i="6" s="1"/>
  <c r="HQ61" i="6" s="1"/>
  <c r="AZ70" i="6" a="1"/>
  <c r="AZ70" i="6" s="1"/>
  <c r="BA70" i="6" s="1"/>
  <c r="T56" i="6" a="1"/>
  <c r="T56" i="6" s="1"/>
  <c r="U56" i="6" s="1"/>
  <c r="EV56" i="6" a="1"/>
  <c r="EV56" i="6" s="1"/>
  <c r="EW56" i="6" s="1"/>
  <c r="EJ17" i="6" a="1"/>
  <c r="EJ17" i="6" s="1"/>
  <c r="ER65" i="6" a="1"/>
  <c r="ER65" i="6" s="1"/>
  <c r="ES65" i="6" s="1"/>
  <c r="HP66" i="6" a="1"/>
  <c r="HP66" i="6" s="1"/>
  <c r="HQ66" i="6" s="1"/>
  <c r="HH68" i="6" a="1"/>
  <c r="HH68" i="6" s="1"/>
  <c r="HI68" i="6" s="1"/>
  <c r="EF25" i="6" a="1"/>
  <c r="EF25" i="6" s="1"/>
  <c r="FT15" i="6" a="1"/>
  <c r="FT15" i="6" s="1"/>
  <c r="ER61" i="6" a="1"/>
  <c r="ER61" i="6" s="1"/>
  <c r="ES61" i="6" s="1"/>
  <c r="IZ60" i="6" a="1"/>
  <c r="IZ60" i="6" s="1"/>
  <c r="JA60" i="6" s="1"/>
  <c r="IZ70" i="6" a="1"/>
  <c r="IZ70" i="6" s="1"/>
  <c r="JA70" i="6" s="1"/>
  <c r="GF14" i="6" a="1"/>
  <c r="GF14" i="6" s="1"/>
  <c r="BP12" i="6" a="1"/>
  <c r="BP12" i="6" s="1"/>
  <c r="HT17" i="6" a="1"/>
  <c r="HT17" i="6" s="1"/>
  <c r="IV11" i="6" a="1"/>
  <c r="IV11" i="6" s="1"/>
  <c r="IZ13" i="6" a="1"/>
  <c r="IZ13" i="6" s="1"/>
  <c r="AV25" i="6" a="1"/>
  <c r="AV25" i="6" s="1"/>
  <c r="GJ25" i="6" a="1"/>
  <c r="GJ25" i="6" s="1"/>
  <c r="FD23" i="6" a="1"/>
  <c r="FD23" i="6" s="1"/>
  <c r="BT61" i="6" a="1"/>
  <c r="BT61" i="6" s="1"/>
  <c r="FP60" i="6" a="1"/>
  <c r="FP60" i="6" s="1"/>
  <c r="FQ60" i="6" s="1"/>
  <c r="GV70" i="6" a="1"/>
  <c r="GV70" i="6" s="1"/>
  <c r="GW70" i="6" s="1"/>
  <c r="EB56" i="6" a="1"/>
  <c r="EB56" i="6" s="1"/>
  <c r="EC56" i="6" s="1"/>
  <c r="CV64" i="6" a="1"/>
  <c r="CV64" i="6" s="1"/>
  <c r="CW64" i="6" s="1"/>
  <c r="HP64" i="6" a="1"/>
  <c r="HP64" i="6" s="1"/>
  <c r="HQ64" i="6" s="1"/>
  <c r="HT11" i="6" a="1"/>
  <c r="HT11" i="6" s="1"/>
  <c r="AB21" i="6" a="1"/>
  <c r="AB21" i="6" s="1"/>
  <c r="DL63" i="6" a="1"/>
  <c r="DL63" i="6" s="1"/>
  <c r="DM63" i="6" s="1"/>
  <c r="CR81" i="6" a="1"/>
  <c r="CR81" i="6" s="1"/>
  <c r="CS81" i="6" s="1"/>
  <c r="AR68" i="6" a="1"/>
  <c r="AR68" i="6" s="1"/>
  <c r="AS68" i="6" s="1"/>
  <c r="BX25" i="6" a="1"/>
  <c r="BX25" i="6" s="1"/>
  <c r="T15" i="6" a="1"/>
  <c r="T15" i="6" s="1"/>
  <c r="IB23" i="6" a="1"/>
  <c r="IB23" i="6" s="1"/>
  <c r="IZ61" i="6" a="1"/>
  <c r="IZ61" i="6" s="1"/>
  <c r="JA61" i="6" s="1"/>
  <c r="BT70" i="6" a="1"/>
  <c r="BT70" i="6" s="1"/>
  <c r="CN14" i="6" a="1"/>
  <c r="CN14" i="6" s="1"/>
  <c r="ER12" i="6" a="1"/>
  <c r="ER12" i="6" s="1"/>
  <c r="DX65" i="6" a="1"/>
  <c r="DX65" i="6" s="1"/>
  <c r="DY65" i="6" s="1"/>
  <c r="DD66" i="6" a="1"/>
  <c r="DD66" i="6" s="1"/>
  <c r="DE66" i="6" s="1"/>
  <c r="IV68" i="6" a="1"/>
  <c r="IV68" i="6" s="1"/>
  <c r="IW68" i="6" s="1"/>
  <c r="GF25" i="6" a="1"/>
  <c r="GF25" i="6" s="1"/>
  <c r="CB15" i="6" a="1"/>
  <c r="CB15" i="6" s="1"/>
  <c r="CZ61" i="6" a="1"/>
  <c r="CZ61" i="6" s="1"/>
  <c r="DA61" i="6" s="1"/>
  <c r="EZ60" i="6" a="1"/>
  <c r="EZ60" i="6" s="1"/>
  <c r="FA60" i="6" s="1"/>
  <c r="EV70" i="6" a="1"/>
  <c r="EV70" i="6" s="1"/>
  <c r="EW70" i="6" s="1"/>
  <c r="FX56" i="6" a="1"/>
  <c r="FX56" i="6" s="1"/>
  <c r="FY56" i="6" s="1"/>
  <c r="T64" i="6" a="1"/>
  <c r="T64" i="6" s="1"/>
  <c r="U64" i="6" s="1"/>
  <c r="FX64" i="6" a="1"/>
  <c r="FX64" i="6" s="1"/>
  <c r="FY64" i="6" s="1"/>
  <c r="DT65" i="6" a="1"/>
  <c r="DT65" i="6" s="1"/>
  <c r="DU65" i="6" s="1"/>
  <c r="ER66" i="6" a="1"/>
  <c r="ER66" i="6" s="1"/>
  <c r="ES66" i="6" s="1"/>
  <c r="ER68" i="6" a="1"/>
  <c r="ER68" i="6" s="1"/>
  <c r="ES68" i="6" s="1"/>
  <c r="DX18" i="6" a="1"/>
  <c r="DX18" i="6" s="1"/>
  <c r="CN15" i="6" a="1"/>
  <c r="CN15" i="6" s="1"/>
  <c r="DD61" i="6" a="1"/>
  <c r="DD61" i="6" s="1"/>
  <c r="DE61" i="6" s="1"/>
  <c r="BD60" i="6" a="1"/>
  <c r="BD60" i="6" s="1"/>
  <c r="BE60" i="6" s="1"/>
  <c r="CR70" i="6" a="1"/>
  <c r="CR70" i="6" s="1"/>
  <c r="CS70" i="6" s="1"/>
  <c r="DX14" i="6" a="1"/>
  <c r="DX14" i="6" s="1"/>
  <c r="GJ17" i="6" a="1"/>
  <c r="GJ17" i="6" s="1"/>
  <c r="HP11" i="6" a="1"/>
  <c r="HP11" i="6" s="1"/>
  <c r="AN21" i="6" a="1"/>
  <c r="AN21" i="6" s="1"/>
  <c r="CN63" i="6" a="1"/>
  <c r="CN63" i="6" s="1"/>
  <c r="CO63" i="6" s="1"/>
  <c r="AN81" i="6" a="1"/>
  <c r="AN81" i="6" s="1"/>
  <c r="AO81" i="6" s="1"/>
  <c r="GN81" i="6" a="1"/>
  <c r="GN81" i="6" s="1"/>
  <c r="GO81" i="6" s="1"/>
  <c r="IV20" i="6" a="1"/>
  <c r="IV20" i="6" s="1"/>
  <c r="CJ22" i="6" a="1"/>
  <c r="CJ22" i="6" s="1"/>
  <c r="AZ64" i="6" a="1"/>
  <c r="AZ64" i="6" s="1"/>
  <c r="BA64" i="6" s="1"/>
  <c r="IV64" i="6" a="1"/>
  <c r="IV64" i="6" s="1"/>
  <c r="IW64" i="6" s="1"/>
  <c r="IJ11" i="6" a="1"/>
  <c r="IJ11" i="6" s="1"/>
  <c r="X21" i="6" a="1"/>
  <c r="X21" i="6" s="1"/>
  <c r="BT25" i="6" a="1"/>
  <c r="BT25" i="6" s="1"/>
  <c r="GR18" i="6" a="1"/>
  <c r="GR18" i="6" s="1"/>
  <c r="EJ23" i="6" a="1"/>
  <c r="EJ23" i="6" s="1"/>
  <c r="FT20" i="6" a="1"/>
  <c r="FT20" i="6" s="1"/>
  <c r="EV8" i="6" a="1"/>
  <c r="EV8" i="6" s="1"/>
  <c r="EW8" i="6" s="1"/>
  <c r="HX22" i="6" a="1"/>
  <c r="HX22" i="6" s="1"/>
  <c r="DP14" i="6" a="1"/>
  <c r="DP14" i="6" s="1"/>
  <c r="DH64" i="6" a="1"/>
  <c r="DH64" i="6" s="1"/>
  <c r="DI64" i="6" s="1"/>
  <c r="AJ65" i="6" a="1"/>
  <c r="AJ65" i="6" s="1"/>
  <c r="AK65" i="6" s="1"/>
  <c r="BX66" i="6" a="1"/>
  <c r="BX66" i="6" s="1"/>
  <c r="BY66" i="6" s="1"/>
  <c r="GJ68" i="6" a="1"/>
  <c r="GJ68" i="6" s="1"/>
  <c r="GK68" i="6" s="1"/>
  <c r="FT25" i="6" a="1"/>
  <c r="FT25" i="6" s="1"/>
  <c r="DD15" i="6" a="1"/>
  <c r="DD15" i="6" s="1"/>
  <c r="BL61" i="6" a="1"/>
  <c r="BL61" i="6" s="1"/>
  <c r="BM61" i="6" s="1"/>
  <c r="CN60" i="6" a="1"/>
  <c r="CN60" i="6" s="1"/>
  <c r="CO60" i="6" s="1"/>
  <c r="EB70" i="6" a="1"/>
  <c r="EB70" i="6" s="1"/>
  <c r="EC70" i="6" s="1"/>
  <c r="DX64" i="6" a="1"/>
  <c r="DX64" i="6" s="1"/>
  <c r="DY64" i="6" s="1"/>
  <c r="DD11" i="6" a="1"/>
  <c r="DD11" i="6" s="1"/>
  <c r="EN13" i="6" a="1"/>
  <c r="EN13" i="6" s="1"/>
  <c r="EV64" i="6" a="1"/>
  <c r="EV64" i="6" s="1"/>
  <c r="EW64" i="6" s="1"/>
  <c r="CN11" i="6" a="1"/>
  <c r="CN11" i="6" s="1"/>
  <c r="FP13" i="6" a="1"/>
  <c r="FP13" i="6" s="1"/>
  <c r="FX21" i="6" a="1"/>
  <c r="FX21" i="6" s="1"/>
  <c r="FD63" i="6" a="1"/>
  <c r="FD63" i="6" s="1"/>
  <c r="FE63" i="6" s="1"/>
  <c r="BL81" i="6" a="1"/>
  <c r="BL81" i="6" s="1"/>
  <c r="BM81" i="6" s="1"/>
  <c r="CB61" i="6" a="1"/>
  <c r="CB61" i="6" s="1"/>
  <c r="CC61" i="6" s="1"/>
  <c r="EB60" i="6" a="1"/>
  <c r="EB60" i="6" s="1"/>
  <c r="EC60" i="6" s="1"/>
  <c r="FP70" i="6" a="1"/>
  <c r="FP70" i="6" s="1"/>
  <c r="FQ70" i="6" s="1"/>
  <c r="DH56" i="6" a="1"/>
  <c r="DH56" i="6" s="1"/>
  <c r="DI56" i="6" s="1"/>
  <c r="BD64" i="6" a="1"/>
  <c r="BD64" i="6" s="1"/>
  <c r="BE64" i="6" s="1"/>
  <c r="GR64" i="6" a="1"/>
  <c r="GR64" i="6" s="1"/>
  <c r="GS64" i="6" s="1"/>
  <c r="BH13" i="6" a="1"/>
  <c r="BH13" i="6" s="1"/>
  <c r="CN21" i="6" a="1"/>
  <c r="CN21" i="6" s="1"/>
  <c r="CV25" i="6" a="1"/>
  <c r="CV25" i="6" s="1"/>
  <c r="HX25" i="6" a="1"/>
  <c r="HX25" i="6" s="1"/>
  <c r="FP23" i="6" a="1"/>
  <c r="FP23" i="6" s="1"/>
  <c r="IR61" i="6" a="1"/>
  <c r="IR61" i="6" s="1"/>
  <c r="IS61" i="6" s="1"/>
  <c r="DH70" i="6" a="1"/>
  <c r="DH70" i="6" s="1"/>
  <c r="DI70" i="6" s="1"/>
  <c r="FP61" i="6" a="1"/>
  <c r="FP61" i="6" s="1"/>
  <c r="FQ61" i="6" s="1"/>
  <c r="DL60" i="6" a="1"/>
  <c r="DL60" i="6" s="1"/>
  <c r="DM60" i="6" s="1"/>
  <c r="GB70" i="6" a="1"/>
  <c r="GB70" i="6" s="1"/>
  <c r="GC70" i="6" s="1"/>
  <c r="HP79" i="6" a="1"/>
  <c r="HP79" i="6" s="1"/>
  <c r="HQ79" i="6" s="1"/>
  <c r="EN73" i="6" a="1"/>
  <c r="EN73" i="6" s="1"/>
  <c r="EO73" i="6" s="1"/>
  <c r="CZ67" i="6" a="1"/>
  <c r="CZ67" i="6" s="1"/>
  <c r="DA67" i="6" s="1"/>
  <c r="FT78" i="6" a="1"/>
  <c r="FT78" i="6" s="1"/>
  <c r="FU78" i="6" s="1"/>
  <c r="IF79" i="6" a="1"/>
  <c r="IF79" i="6" s="1"/>
  <c r="IG79" i="6" s="1"/>
  <c r="FX58" i="6" a="1"/>
  <c r="FX58" i="6" s="1"/>
  <c r="FY58" i="6" s="1"/>
  <c r="IB80" i="6" a="1"/>
  <c r="IB80" i="6" s="1"/>
  <c r="IC80" i="6" s="1"/>
  <c r="FX57" i="6" a="1"/>
  <c r="FX57" i="6" s="1"/>
  <c r="FY57" i="6" s="1"/>
  <c r="HH69" i="6" a="1"/>
  <c r="HH69" i="6" s="1"/>
  <c r="HI69" i="6" s="1"/>
  <c r="CZ83" i="6" a="1"/>
  <c r="CZ83" i="6" s="1"/>
  <c r="DA83" i="6" s="1"/>
  <c r="EB74" i="6" a="1"/>
  <c r="EB74" i="6" s="1"/>
  <c r="EC74" i="6" s="1"/>
  <c r="DP59" i="6" a="1"/>
  <c r="DP59" i="6" s="1"/>
  <c r="DQ59" i="6" s="1"/>
  <c r="EV57" i="6" a="1"/>
  <c r="EV57" i="6" s="1"/>
  <c r="EW57" i="6" s="1"/>
  <c r="GV78" i="6" a="1"/>
  <c r="GV78" i="6" s="1"/>
  <c r="GW78" i="6" s="1"/>
  <c r="CR69" i="6" a="1"/>
  <c r="CR69" i="6" s="1"/>
  <c r="CS69" i="6" s="1"/>
  <c r="T83" i="6" a="1"/>
  <c r="T83" i="6" s="1"/>
  <c r="U83" i="6" s="1"/>
  <c r="AV74" i="6" a="1"/>
  <c r="AV74" i="6" s="1"/>
  <c r="AW74" i="6" s="1"/>
  <c r="IJ76" i="6" a="1"/>
  <c r="IJ76" i="6" s="1"/>
  <c r="IK76" i="6" s="1"/>
  <c r="EZ73" i="6" a="1"/>
  <c r="EZ73" i="6" s="1"/>
  <c r="FA73" i="6" s="1"/>
  <c r="GN62" i="6" a="1"/>
  <c r="GN62" i="6" s="1"/>
  <c r="GO62" i="6" s="1"/>
  <c r="ER82" i="6" a="1"/>
  <c r="ER82" i="6" s="1"/>
  <c r="ES82" i="6" s="1"/>
  <c r="BL62" i="6" a="1"/>
  <c r="BL62" i="6" s="1"/>
  <c r="BM62" i="6" s="1"/>
  <c r="HD77" i="6" a="1"/>
  <c r="HD77" i="6" s="1"/>
  <c r="HE77" i="6" s="1"/>
  <c r="GZ72" i="6" a="1"/>
  <c r="GZ72" i="6" s="1"/>
  <c r="HA72" i="6" s="1"/>
  <c r="P82" i="6" a="1"/>
  <c r="P82" i="6" s="1"/>
  <c r="AR79" i="6" a="1"/>
  <c r="AR79" i="6" s="1"/>
  <c r="AS79" i="6" s="1"/>
  <c r="HH76" i="6" a="1"/>
  <c r="HH76" i="6" s="1"/>
  <c r="HI76" i="6" s="1"/>
  <c r="HX58" i="6" a="1"/>
  <c r="HX58" i="6" s="1"/>
  <c r="HY58" i="6" s="1"/>
  <c r="H80" i="6" a="1"/>
  <c r="H80" i="6" s="1"/>
  <c r="HP58" i="6" a="1"/>
  <c r="HP58" i="6" s="1"/>
  <c r="HQ58" i="6" s="1"/>
  <c r="GR67" i="6" a="1"/>
  <c r="GR67" i="6" s="1"/>
  <c r="GS67" i="6" s="1"/>
  <c r="GB69" i="6" a="1"/>
  <c r="GB69" i="6" s="1"/>
  <c r="GC69" i="6" s="1"/>
  <c r="BD72" i="6" a="1"/>
  <c r="BD72" i="6" s="1"/>
  <c r="BE72" i="6" s="1"/>
  <c r="EN78" i="6" a="1"/>
  <c r="EN78" i="6" s="1"/>
  <c r="EO78" i="6" s="1"/>
  <c r="GV74" i="6" a="1"/>
  <c r="GV74" i="6" s="1"/>
  <c r="GW74" i="6" s="1"/>
  <c r="P76" i="6" a="1"/>
  <c r="P76" i="6" s="1"/>
  <c r="ER58" i="6" a="1"/>
  <c r="ER58" i="6" s="1"/>
  <c r="ES58" i="6" s="1"/>
  <c r="FT57" i="6" a="1"/>
  <c r="FT57" i="6" s="1"/>
  <c r="FU57" i="6" s="1"/>
  <c r="IN78" i="6" a="1"/>
  <c r="IN78" i="6" s="1"/>
  <c r="IO78" i="6" s="1"/>
  <c r="BP67" i="6" a="1"/>
  <c r="BP67" i="6" s="1"/>
  <c r="BQ67" i="6" s="1"/>
  <c r="GZ69" i="6" a="1"/>
  <c r="GZ69" i="6" s="1"/>
  <c r="HA69" i="6" s="1"/>
  <c r="P72" i="6" a="1"/>
  <c r="P72" i="6" s="1"/>
  <c r="DX78" i="6" a="1"/>
  <c r="DX78" i="6" s="1"/>
  <c r="DY78" i="6" s="1"/>
  <c r="FH74" i="6" a="1"/>
  <c r="FH74" i="6" s="1"/>
  <c r="FI74" i="6" s="1"/>
  <c r="X76" i="6" a="1"/>
  <c r="X76" i="6" s="1"/>
  <c r="Y76" i="6" s="1"/>
  <c r="BD58" i="6" a="1"/>
  <c r="BD58" i="6" s="1"/>
  <c r="BE58" i="6" s="1"/>
  <c r="CZ57" i="6" a="1"/>
  <c r="CZ57" i="6" s="1"/>
  <c r="DA57" i="6" s="1"/>
  <c r="CR21" i="6" a="1"/>
  <c r="CR21" i="6" s="1"/>
  <c r="EN18" i="6" a="1"/>
  <c r="EN18" i="6" s="1"/>
  <c r="BX23" i="6" a="1"/>
  <c r="BX23" i="6" s="1"/>
  <c r="IR23" i="6" a="1"/>
  <c r="IR23" i="6" s="1"/>
  <c r="HP20" i="6" a="1"/>
  <c r="HP20" i="6" s="1"/>
  <c r="AZ22" i="6" a="1"/>
  <c r="AZ22" i="6" s="1"/>
  <c r="T26" i="6" a="1"/>
  <c r="T26" i="6" s="1"/>
  <c r="U26" i="6" s="1"/>
  <c r="EJ12" i="6" a="1"/>
  <c r="EJ12" i="6" s="1"/>
  <c r="ER11" i="6" a="1"/>
  <c r="ER11" i="6" s="1"/>
  <c r="HP13" i="6" a="1"/>
  <c r="HP13" i="6" s="1"/>
  <c r="HH21" i="6" a="1"/>
  <c r="HH21" i="6" s="1"/>
  <c r="EF18" i="6" a="1"/>
  <c r="EF18" i="6" s="1"/>
  <c r="FT23" i="6" a="1"/>
  <c r="FT23" i="6" s="1"/>
  <c r="ER20" i="6" a="1"/>
  <c r="ER20" i="6" s="1"/>
  <c r="IZ8" i="6" a="1"/>
  <c r="IZ8" i="6" s="1"/>
  <c r="JA8" i="6" s="1"/>
  <c r="IZ22" i="6" a="1"/>
  <c r="IZ22" i="6" s="1"/>
  <c r="GF26" i="6" a="1"/>
  <c r="GF26" i="6" s="1"/>
  <c r="GG26" i="6" s="1"/>
  <c r="CN64" i="6" a="1"/>
  <c r="CN64" i="6" s="1"/>
  <c r="CO64" i="6" s="1"/>
  <c r="AB65" i="6" a="1"/>
  <c r="AB65" i="6" s="1"/>
  <c r="AC65" i="6" s="1"/>
  <c r="AJ66" i="6" a="1"/>
  <c r="AJ66" i="6" s="1"/>
  <c r="AK66" i="6" s="1"/>
  <c r="AF68" i="6" a="1"/>
  <c r="AF68" i="6" s="1"/>
  <c r="AG68" i="6" s="1"/>
  <c r="AV18" i="6" a="1"/>
  <c r="AV18" i="6" s="1"/>
  <c r="GJ18" i="6" a="1"/>
  <c r="GJ18" i="6" s="1"/>
  <c r="FD15" i="6" a="1"/>
  <c r="FD15" i="6" s="1"/>
  <c r="BT20" i="6" a="1"/>
  <c r="BT20" i="6" s="1"/>
  <c r="FP8" i="6" a="1"/>
  <c r="FP8" i="6" s="1"/>
  <c r="FQ8" i="6" s="1"/>
  <c r="GV22" i="6" a="1"/>
  <c r="GV22" i="6" s="1"/>
  <c r="CV17" i="6" a="1"/>
  <c r="CV17" i="6" s="1"/>
  <c r="HP17" i="6" a="1"/>
  <c r="HP17" i="6" s="1"/>
  <c r="X66" i="6" a="1"/>
  <c r="X66" i="6" s="1"/>
  <c r="Y66" i="6" s="1"/>
  <c r="CB68" i="6" a="1"/>
  <c r="CB68" i="6" s="1"/>
  <c r="CC68" i="6" s="1"/>
  <c r="DL18" i="6" a="1"/>
  <c r="DL18" i="6" s="1"/>
  <c r="CR15" i="6" a="1"/>
  <c r="CR15" i="6" s="1"/>
  <c r="AR21" i="6" a="1"/>
  <c r="AR21" i="6" s="1"/>
  <c r="CR63" i="6" a="1"/>
  <c r="CR63" i="6" s="1"/>
  <c r="CS63" i="6" s="1"/>
  <c r="AV81" i="6" a="1"/>
  <c r="AV81" i="6" s="1"/>
  <c r="AW81" i="6" s="1"/>
  <c r="HX81" i="6" a="1"/>
  <c r="HX81" i="6" s="1"/>
  <c r="HY81" i="6" s="1"/>
  <c r="IZ20" i="6" a="1"/>
  <c r="IZ20" i="6" s="1"/>
  <c r="BT22" i="6" a="1"/>
  <c r="BT22" i="6" s="1"/>
  <c r="GV26" i="6" a="1"/>
  <c r="GV26" i="6" s="1"/>
  <c r="GW26" i="6" s="1"/>
  <c r="ER17" i="6" a="1"/>
  <c r="ER17" i="6" s="1"/>
  <c r="DX11" i="6" a="1"/>
  <c r="DX11" i="6" s="1"/>
  <c r="DD13" i="6" a="1"/>
  <c r="DD13" i="6" s="1"/>
  <c r="IV21" i="6" a="1"/>
  <c r="IV21" i="6" s="1"/>
  <c r="EB63" i="6" a="1"/>
  <c r="EB63" i="6" s="1"/>
  <c r="EC63" i="6" s="1"/>
  <c r="HH81" i="6" a="1"/>
  <c r="HH81" i="6" s="1"/>
  <c r="HI81" i="6" s="1"/>
  <c r="CZ20" i="6" a="1"/>
  <c r="CZ20" i="6" s="1"/>
  <c r="EZ8" i="6" a="1"/>
  <c r="EZ8" i="6" s="1"/>
  <c r="FA8" i="6" s="1"/>
  <c r="EV22" i="6" a="1"/>
  <c r="EV22" i="6" s="1"/>
  <c r="FX26" i="6" a="1"/>
  <c r="FX26" i="6" s="1"/>
  <c r="FY26" i="6" s="1"/>
  <c r="FX12" i="6" a="1"/>
  <c r="FX12" i="6" s="1"/>
  <c r="DT11" i="6" a="1"/>
  <c r="DT11" i="6" s="1"/>
  <c r="ER13" i="6" a="1"/>
  <c r="ER13" i="6" s="1"/>
  <c r="ER21" i="6" a="1"/>
  <c r="ER21" i="6" s="1"/>
  <c r="HT63" i="6" a="1"/>
  <c r="HT63" i="6" s="1"/>
  <c r="HU63" i="6" s="1"/>
  <c r="DL81" i="6" a="1"/>
  <c r="DL81" i="6" s="1"/>
  <c r="DM81" i="6" s="1"/>
  <c r="DD20" i="6" a="1"/>
  <c r="DD20" i="6" s="1"/>
  <c r="BD8" i="6" a="1"/>
  <c r="BD8" i="6" s="1"/>
  <c r="BE8" i="6" s="1"/>
  <c r="CR22" i="6" a="1"/>
  <c r="CR22" i="6" s="1"/>
  <c r="DX26" i="6" a="1"/>
  <c r="DX26" i="6" s="1"/>
  <c r="DY26" i="6" s="1"/>
  <c r="HH14" i="6" a="1"/>
  <c r="HH14" i="6" s="1"/>
  <c r="GJ12" i="6" a="1"/>
  <c r="GJ12" i="6" s="1"/>
  <c r="DL66" i="6" a="1"/>
  <c r="DL66" i="6" s="1"/>
  <c r="DM66" i="6" s="1"/>
  <c r="CV68" i="6" a="1"/>
  <c r="CV68" i="6" s="1"/>
  <c r="CW68" i="6" s="1"/>
  <c r="CN18" i="6" a="1"/>
  <c r="CN18" i="6" s="1"/>
  <c r="AN23" i="6" a="1"/>
  <c r="AN23" i="6" s="1"/>
  <c r="GN23" i="6" a="1"/>
  <c r="GN23" i="6" s="1"/>
  <c r="BH60" i="6" a="1"/>
  <c r="BH60" i="6" s="1"/>
  <c r="BI60" i="6" s="1"/>
  <c r="BD70" i="6" a="1"/>
  <c r="BD70" i="6" s="1"/>
  <c r="BE70" i="6" s="1"/>
  <c r="BP56" i="6" a="1"/>
  <c r="BP56" i="6" s="1"/>
  <c r="BQ56" i="6" s="1"/>
  <c r="FD56" i="6" a="1"/>
  <c r="FD56" i="6" s="1"/>
  <c r="FE56" i="6" s="1"/>
  <c r="AZ12" i="6" a="1"/>
  <c r="AZ12" i="6" s="1"/>
  <c r="IV17" i="6" a="1"/>
  <c r="IV17" i="6" s="1"/>
  <c r="T66" i="6" a="1"/>
  <c r="T66" i="6" s="1"/>
  <c r="U66" i="6" s="1"/>
  <c r="AV68" i="6" a="1"/>
  <c r="AV68" i="6" s="1"/>
  <c r="AW68" i="6" s="1"/>
  <c r="BT18" i="6" a="1"/>
  <c r="BT18" i="6" s="1"/>
  <c r="GR25" i="6" a="1"/>
  <c r="GR25" i="6" s="1"/>
  <c r="EJ15" i="6" a="1"/>
  <c r="EJ15" i="6" s="1"/>
  <c r="HX61" i="6" a="1"/>
  <c r="HX61" i="6" s="1"/>
  <c r="HY61" i="6" s="1"/>
  <c r="IJ60" i="6" a="1"/>
  <c r="IJ60" i="6" s="1"/>
  <c r="IK60" i="6" s="1"/>
  <c r="AV56" i="6" a="1"/>
  <c r="AV56" i="6" s="1"/>
  <c r="AW56" i="6" s="1"/>
  <c r="FP56" i="6" a="1"/>
  <c r="FP56" i="6" s="1"/>
  <c r="FQ56" i="6" s="1"/>
  <c r="DH12" i="6" a="1"/>
  <c r="DH12" i="6" s="1"/>
  <c r="AJ11" i="6" a="1"/>
  <c r="AJ11" i="6" s="1"/>
  <c r="BX13" i="6" a="1"/>
  <c r="BX13" i="6" s="1"/>
  <c r="GJ21" i="6" a="1"/>
  <c r="GJ21" i="6" s="1"/>
  <c r="HH63" i="6" a="1"/>
  <c r="HH63" i="6" s="1"/>
  <c r="HI63" i="6" s="1"/>
  <c r="ER81" i="6" a="1"/>
  <c r="ER81" i="6" s="1"/>
  <c r="ES81" i="6" s="1"/>
  <c r="BL20" i="6" a="1"/>
  <c r="BL20" i="6" s="1"/>
  <c r="CN8" i="6" a="1"/>
  <c r="CN8" i="6" s="1"/>
  <c r="CO8" i="6" s="1"/>
  <c r="EB22" i="6" a="1"/>
  <c r="EB22" i="6" s="1"/>
  <c r="CR26" i="6" a="1"/>
  <c r="CR26" i="6" s="1"/>
  <c r="CS26" i="6" s="1"/>
  <c r="GB14" i="6" a="1"/>
  <c r="GB14" i="6" s="1"/>
  <c r="DX12" i="6" a="1"/>
  <c r="DX12" i="6" s="1"/>
  <c r="CV65" i="6" a="1"/>
  <c r="CV65" i="6" s="1"/>
  <c r="CW65" i="6" s="1"/>
  <c r="FL66" i="6" a="1"/>
  <c r="FL66" i="6" s="1"/>
  <c r="FM66" i="6" s="1"/>
  <c r="GZ56" i="6" a="1"/>
  <c r="GZ56" i="6" s="1"/>
  <c r="HA56" i="6" s="1"/>
  <c r="EV12" i="6" a="1"/>
  <c r="EV12" i="6" s="1"/>
  <c r="DH65" i="6" a="1"/>
  <c r="DH65" i="6" s="1"/>
  <c r="DI65" i="6" s="1"/>
  <c r="FX66" i="6" a="1"/>
  <c r="FX66" i="6" s="1"/>
  <c r="FY66" i="6" s="1"/>
  <c r="AF42" i="6" a="1"/>
  <c r="AF42" i="6" s="1"/>
  <c r="BP42" i="6" a="1"/>
  <c r="BP42" i="6" s="1"/>
  <c r="EZ42" i="6" a="1"/>
  <c r="EZ42" i="6" s="1"/>
  <c r="HP42" i="6" a="1"/>
  <c r="HP42" i="6" s="1"/>
  <c r="HX42" i="6" a="1"/>
  <c r="HX42" i="6" s="1"/>
  <c r="HY42" i="6" s="1"/>
  <c r="EF32" i="6" a="1"/>
  <c r="EF32" i="6" s="1"/>
  <c r="EG32" i="6" s="1"/>
  <c r="GJ32" i="6" a="1"/>
  <c r="GJ32" i="6" s="1"/>
  <c r="DX32" i="6" a="1"/>
  <c r="DX32" i="6" s="1"/>
  <c r="DY32" i="6" s="1"/>
  <c r="HD32" i="6" a="1"/>
  <c r="HD32" i="6" s="1"/>
  <c r="IR32" i="6" a="1"/>
  <c r="IR32" i="6" s="1"/>
  <c r="DH44" i="6" a="1"/>
  <c r="DH44" i="6" s="1"/>
  <c r="CB44" i="6" a="1"/>
  <c r="CB44" i="6" s="1"/>
  <c r="EB44" i="6" a="1"/>
  <c r="EB44" i="6" s="1"/>
  <c r="EN44" i="6" a="1"/>
  <c r="EN44" i="6" s="1"/>
  <c r="IJ44" i="6" a="1"/>
  <c r="IJ44" i="6" s="1"/>
  <c r="H60" i="6" a="1"/>
  <c r="H60" i="6" s="1"/>
  <c r="L15" i="6" a="1"/>
  <c r="L15" i="6" s="1"/>
  <c r="L25" i="6" a="1"/>
  <c r="L25" i="6" s="1"/>
  <c r="P20" i="6" a="1"/>
  <c r="P20" i="6" s="1"/>
  <c r="P65" i="6" a="1"/>
  <c r="P65" i="6" s="1"/>
  <c r="BP13" i="6" a="1"/>
  <c r="BP13" i="6" s="1"/>
  <c r="AN11" i="6" a="1"/>
  <c r="AN11" i="6" s="1"/>
  <c r="EF17" i="6" a="1"/>
  <c r="EF17" i="6" s="1"/>
  <c r="EF56" i="6" a="1"/>
  <c r="EF56" i="6" s="1"/>
  <c r="EG56" i="6" s="1"/>
  <c r="IB22" i="6" a="1"/>
  <c r="IB22" i="6" s="1"/>
  <c r="AV8" i="6" a="1"/>
  <c r="AV8" i="6" s="1"/>
  <c r="AW8" i="6" s="1"/>
  <c r="EZ22" i="6" a="1"/>
  <c r="EZ22" i="6" s="1"/>
  <c r="EJ20" i="6" a="1"/>
  <c r="EJ20" i="6" s="1"/>
  <c r="BH15" i="6" a="1"/>
  <c r="BH15" i="6" s="1"/>
  <c r="AF18" i="6" a="1"/>
  <c r="AF18" i="6" s="1"/>
  <c r="GJ66" i="6" a="1"/>
  <c r="GJ66" i="6" s="1"/>
  <c r="GK66" i="6" s="1"/>
  <c r="GZ64" i="6" a="1"/>
  <c r="GZ64" i="6" s="1"/>
  <c r="HA64" i="6" s="1"/>
  <c r="CZ22" i="6" a="1"/>
  <c r="CZ22" i="6" s="1"/>
  <c r="GV20" i="6" a="1"/>
  <c r="GV20" i="6" s="1"/>
  <c r="AZ81" i="6" a="1"/>
  <c r="AZ81" i="6" s="1"/>
  <c r="BA81" i="6" s="1"/>
  <c r="AJ25" i="6" a="1"/>
  <c r="AJ25" i="6" s="1"/>
  <c r="CR66" i="6" a="1"/>
  <c r="CR66" i="6" s="1"/>
  <c r="CS66" i="6" s="1"/>
  <c r="LH3" i="6" a="1"/>
  <c r="LH3" i="6" s="1"/>
  <c r="AZ3" i="6" a="1"/>
  <c r="AZ3" i="6" s="1"/>
  <c r="IR3" i="6" a="1"/>
  <c r="IR3" i="6" s="1"/>
  <c r="EZ3" i="6" a="1"/>
  <c r="EZ3" i="6" s="1"/>
  <c r="MB3" i="6" a="1"/>
  <c r="MB3" i="6" s="1"/>
  <c r="FL3" i="6" a="1"/>
  <c r="FL3" i="6" s="1"/>
  <c r="AN3" i="6" a="1"/>
  <c r="AN3" i="6" s="1"/>
  <c r="BL3" i="6" a="1"/>
  <c r="BL3" i="6" s="1"/>
  <c r="LT3" i="6" a="1"/>
  <c r="LT3" i="6" s="1"/>
  <c r="ER3" i="6" a="1"/>
  <c r="ER3" i="6" s="1"/>
  <c r="CB3" i="6" a="1"/>
  <c r="CB3" i="6" s="1"/>
  <c r="GV3" i="6" a="1"/>
  <c r="GV3" i="6" s="1"/>
  <c r="JT3" i="6" a="1"/>
  <c r="JT3" i="6" s="1"/>
  <c r="FX3" i="6" a="1"/>
  <c r="FX3" i="6" s="1"/>
  <c r="AR3" i="6" a="1"/>
  <c r="AR3" i="6" s="1"/>
  <c r="GN3" i="6" a="1"/>
  <c r="GN3" i="6" s="1"/>
  <c r="X3" i="6" a="1"/>
  <c r="X3" i="6" s="1"/>
  <c r="KN3" i="6" a="1"/>
  <c r="KN3" i="6" s="1"/>
  <c r="LP3" i="6" a="1"/>
  <c r="LP3" i="6" s="1"/>
  <c r="EV3" i="6" a="1"/>
  <c r="EV3" i="6" s="1"/>
  <c r="IF3" i="6" a="1"/>
  <c r="IF3" i="6" s="1"/>
  <c r="DD3" i="6" a="1"/>
  <c r="DD3" i="6" s="1"/>
  <c r="BT3" i="6" a="1"/>
  <c r="BT3" i="6" s="1"/>
  <c r="KV3" i="6" a="1"/>
  <c r="KV3" i="6" s="1"/>
  <c r="MV3" i="6" a="1"/>
  <c r="MV3" i="6" s="1"/>
  <c r="T3" i="6" a="1"/>
  <c r="T3" i="6" s="1"/>
  <c r="AV3" i="6" a="1"/>
  <c r="AV3" i="6" s="1"/>
  <c r="HH3" i="6" a="1"/>
  <c r="HH3" i="6" s="1"/>
  <c r="DL3" i="6" a="1"/>
  <c r="DL3" i="6" s="1"/>
  <c r="HX3" i="6" a="1"/>
  <c r="HX3" i="6" s="1"/>
  <c r="JP3" i="6" a="1"/>
  <c r="JP3" i="6" s="1"/>
  <c r="NH3" i="6" a="1"/>
  <c r="NH3" i="6" s="1"/>
  <c r="DT3" i="6" a="1"/>
  <c r="DT3" i="6" s="1"/>
  <c r="HL3" i="6" a="1"/>
  <c r="HL3" i="6" s="1"/>
  <c r="BD3" i="6" a="1"/>
  <c r="BD3" i="6" s="1"/>
  <c r="IV3" i="6" a="1"/>
  <c r="IV3" i="6" s="1"/>
  <c r="DP3" i="6" a="1"/>
  <c r="DP3" i="6" s="1"/>
  <c r="CF3" i="6" a="1"/>
  <c r="CF3" i="6" s="1"/>
  <c r="IN3" i="6" a="1"/>
  <c r="IN3" i="6" s="1"/>
  <c r="EN3" i="6" a="1"/>
  <c r="EN3" i="6" s="1"/>
  <c r="MF3" i="6" a="1"/>
  <c r="MF3" i="6" s="1"/>
  <c r="FD3" i="6" a="1"/>
  <c r="FD3" i="6" s="1"/>
  <c r="NP3" i="6" a="1"/>
  <c r="NP3" i="6" s="1"/>
  <c r="HD3" i="6" a="1"/>
  <c r="HD3" i="6" s="1"/>
  <c r="LD3" i="6" a="1"/>
  <c r="LD3" i="6" s="1"/>
  <c r="GJ3" i="6" a="1"/>
  <c r="GJ3" i="6" s="1"/>
  <c r="CZ3" i="6" a="1"/>
  <c r="CZ3" i="6" s="1"/>
  <c r="FP3" i="6" a="1"/>
  <c r="FP3" i="6" s="1"/>
  <c r="CR3" i="6" a="1"/>
  <c r="CR3" i="6" s="1"/>
  <c r="MZ3" i="6" a="1"/>
  <c r="MZ3" i="6" s="1"/>
  <c r="CJ3" i="6" a="1"/>
  <c r="CJ3" i="6" s="1"/>
  <c r="DH3" i="6" a="1"/>
  <c r="DH3" i="6" s="1"/>
  <c r="JH3" i="6" a="1"/>
  <c r="JH3" i="6" s="1"/>
  <c r="DX3" i="6" a="1"/>
  <c r="DX3" i="6" s="1"/>
  <c r="BP3" i="6" a="1"/>
  <c r="BP3" i="6" s="1"/>
  <c r="NL3" i="6" a="1"/>
  <c r="NL3" i="6" s="1"/>
  <c r="AF3" i="6" a="1"/>
  <c r="AF3" i="6" s="1"/>
  <c r="AJ3" i="6" a="1"/>
  <c r="AJ3" i="6" s="1"/>
  <c r="GZ3" i="6" a="1"/>
  <c r="GZ3" i="6" s="1"/>
  <c r="JL3" i="6" a="1"/>
  <c r="JL3" i="6" s="1"/>
  <c r="FT3" i="6" a="1"/>
  <c r="FT3" i="6" s="1"/>
  <c r="GR3" i="6" a="1"/>
  <c r="GR3" i="6" s="1"/>
  <c r="KJ3" i="6" a="1"/>
  <c r="KJ3" i="6" s="1"/>
  <c r="BX3" i="6" a="1"/>
  <c r="BX3" i="6" s="1"/>
  <c r="EB3" i="6" a="1"/>
  <c r="EB3" i="6" s="1"/>
  <c r="GF3" i="6" a="1"/>
  <c r="GF3" i="6" s="1"/>
  <c r="KR3" i="6" a="1"/>
  <c r="KR3" i="6" s="1"/>
  <c r="EJ3" i="6" a="1"/>
  <c r="EJ3" i="6" s="1"/>
  <c r="NT3" i="6" a="1"/>
  <c r="NT3" i="6" s="1"/>
  <c r="IZ3" i="6" a="1"/>
  <c r="IZ3" i="6" s="1"/>
  <c r="LX3" i="6" a="1"/>
  <c r="LX3" i="6" s="1"/>
  <c r="IB3" i="6" a="1"/>
  <c r="IB3" i="6" s="1"/>
  <c r="AB3" i="6" a="1"/>
  <c r="AB3" i="6" s="1"/>
  <c r="MN3" i="6" a="1"/>
  <c r="MN3" i="6" s="1"/>
  <c r="JD3" i="6" a="1"/>
  <c r="JD3" i="6" s="1"/>
  <c r="CN3" i="6" a="1"/>
  <c r="CN3" i="6" s="1"/>
  <c r="MR3" i="6" a="1"/>
  <c r="MR3" i="6" s="1"/>
  <c r="HP3" i="6" a="1"/>
  <c r="HP3" i="6" s="1"/>
  <c r="KB3" i="6" a="1"/>
  <c r="KB3" i="6" s="1"/>
  <c r="MJ3" i="6" a="1"/>
  <c r="MJ3" i="6" s="1"/>
  <c r="BH3" i="6" a="1"/>
  <c r="BH3" i="6" s="1"/>
  <c r="ND3" i="6" a="1"/>
  <c r="ND3" i="6" s="1"/>
  <c r="GB3" i="6" a="1"/>
  <c r="GB3" i="6" s="1"/>
  <c r="CV3" i="6" a="1"/>
  <c r="CV3" i="6" s="1"/>
  <c r="KF3" i="6" a="1"/>
  <c r="KF3" i="6" s="1"/>
  <c r="KZ3" i="6" a="1"/>
  <c r="KZ3" i="6" s="1"/>
  <c r="FH3" i="6" a="1"/>
  <c r="FH3" i="6" s="1"/>
  <c r="LL3" i="6" a="1"/>
  <c r="LL3" i="6" s="1"/>
  <c r="JX3" i="6" a="1"/>
  <c r="JX3" i="6" s="1"/>
  <c r="EF3" i="6" a="1"/>
  <c r="EF3" i="6" s="1"/>
  <c r="IJ3" i="6" a="1"/>
  <c r="IJ3" i="6" s="1"/>
  <c r="HT3" i="6" a="1"/>
  <c r="HT3" i="6" s="1"/>
  <c r="OD4" i="6"/>
  <c r="AR5" i="6" a="1"/>
  <c r="AR5" i="6" s="1"/>
  <c r="CV5" i="6" a="1"/>
  <c r="CV5" i="6" s="1"/>
  <c r="FT5" i="6" a="1"/>
  <c r="FT5" i="6" s="1"/>
  <c r="AF5" i="6" a="1"/>
  <c r="AF5" i="6" s="1"/>
  <c r="GF5" i="6" a="1"/>
  <c r="GF5" i="6" s="1"/>
  <c r="DD5" i="6" a="1"/>
  <c r="DD5" i="6" s="1"/>
  <c r="DX5" i="6" a="1"/>
  <c r="DX5" i="6" s="1"/>
  <c r="EV5" i="6" a="1"/>
  <c r="EV5" i="6" s="1"/>
  <c r="BD5" i="6" a="1"/>
  <c r="BD5" i="6" s="1"/>
  <c r="AN5" i="6" a="1"/>
  <c r="AN5" i="6" s="1"/>
  <c r="GR5" i="6" a="1"/>
  <c r="GR5" i="6" s="1"/>
  <c r="IZ5" i="6" a="1"/>
  <c r="IZ5" i="6" s="1"/>
  <c r="CN5" i="6" a="1"/>
  <c r="CN5" i="6" s="1"/>
  <c r="BX5" i="6" a="1"/>
  <c r="BX5" i="6" s="1"/>
  <c r="IV5" i="6" a="1"/>
  <c r="IV5" i="6" s="1"/>
  <c r="HP5" i="6" a="1"/>
  <c r="HP5" i="6" s="1"/>
  <c r="ER5" i="6" a="1"/>
  <c r="ER5" i="6" s="1"/>
  <c r="HL5" i="6" a="1"/>
  <c r="HL5" i="6" s="1"/>
  <c r="AB5" i="6" a="1"/>
  <c r="AB5" i="6" s="1"/>
  <c r="GZ5" i="6" a="1"/>
  <c r="GZ5" i="6" s="1"/>
  <c r="GJ5" i="6" a="1"/>
  <c r="GJ5" i="6" s="1"/>
  <c r="KR5" i="6" a="1"/>
  <c r="KR5" i="6" s="1"/>
  <c r="JD5" i="6" a="1"/>
  <c r="JD5" i="6" s="1"/>
  <c r="JL5" i="6" a="1"/>
  <c r="JL5" i="6" s="1"/>
  <c r="X5" i="6" a="1"/>
  <c r="X5" i="6" s="1"/>
  <c r="CZ5" i="6" a="1"/>
  <c r="CZ5" i="6" s="1"/>
  <c r="NP5" i="6" a="1"/>
  <c r="NP5" i="6" s="1"/>
  <c r="BH5" i="6" a="1"/>
  <c r="BH5" i="6" s="1"/>
  <c r="GB5" i="6" a="1"/>
  <c r="GB5" i="6" s="1"/>
  <c r="JP5" i="6" a="1"/>
  <c r="JP5" i="6" s="1"/>
  <c r="IN5" i="6" a="1"/>
  <c r="IN5" i="6" s="1"/>
  <c r="HT5" i="6" a="1"/>
  <c r="HT5" i="6" s="1"/>
  <c r="EJ5" i="6" a="1"/>
  <c r="EJ5" i="6" s="1"/>
  <c r="KF5" i="6" a="1"/>
  <c r="KF5" i="6" s="1"/>
  <c r="CJ5" i="6" a="1"/>
  <c r="CJ5" i="6" s="1"/>
  <c r="FL5" i="6" a="1"/>
  <c r="FL5" i="6" s="1"/>
  <c r="GN5" i="6" a="1"/>
  <c r="GN5" i="6" s="1"/>
  <c r="IF5" i="6" a="1"/>
  <c r="IF5" i="6" s="1"/>
  <c r="T5" i="6" a="1"/>
  <c r="T5" i="6" s="1"/>
  <c r="LP5" i="6" a="1"/>
  <c r="LP5" i="6" s="1"/>
  <c r="KN5" i="6" a="1"/>
  <c r="KN5" i="6" s="1"/>
  <c r="DL5" i="6" a="1"/>
  <c r="DL5" i="6" s="1"/>
  <c r="IB5" i="6" a="1"/>
  <c r="IB5" i="6" s="1"/>
  <c r="JT5" i="6" a="1"/>
  <c r="JT5" i="6" s="1"/>
  <c r="CF5" i="6" a="1"/>
  <c r="CF5" i="6" s="1"/>
  <c r="BP5" i="6" a="1"/>
  <c r="BP5" i="6" s="1"/>
  <c r="AZ5" i="6" a="1"/>
  <c r="AZ5" i="6" s="1"/>
  <c r="DT5" i="6" a="1"/>
  <c r="DT5" i="6" s="1"/>
  <c r="AV5" i="6" a="1"/>
  <c r="AV5" i="6" s="1"/>
  <c r="HD5" i="6" a="1"/>
  <c r="HD5" i="6" s="1"/>
  <c r="EB5" i="6" a="1"/>
  <c r="EB5" i="6" s="1"/>
  <c r="CR5" i="6" a="1"/>
  <c r="CR5" i="6" s="1"/>
  <c r="GV5" i="6" a="1"/>
  <c r="GV5" i="6" s="1"/>
  <c r="IR5" i="6" a="1"/>
  <c r="IR5" i="6" s="1"/>
  <c r="EF5" i="6" a="1"/>
  <c r="EF5" i="6" s="1"/>
  <c r="HH5" i="6" a="1"/>
  <c r="HH5" i="6" s="1"/>
  <c r="FD5" i="6" a="1"/>
  <c r="FD5" i="6" s="1"/>
  <c r="CB5" i="6" a="1"/>
  <c r="CB5" i="6" s="1"/>
  <c r="DH5" i="6" a="1"/>
  <c r="DH5" i="6" s="1"/>
  <c r="DP5" i="6" a="1"/>
  <c r="DP5" i="6" s="1"/>
  <c r="EZ5" i="6" a="1"/>
  <c r="EZ5" i="6" s="1"/>
  <c r="BT5" i="6" a="1"/>
  <c r="BT5" i="6" s="1"/>
  <c r="EN5" i="6" a="1"/>
  <c r="EN5" i="6" s="1"/>
  <c r="KB5" i="6" a="1"/>
  <c r="KB5" i="6" s="1"/>
  <c r="ND5" i="6" a="1"/>
  <c r="ND5" i="6" s="1"/>
  <c r="JH5" i="6" a="1"/>
  <c r="JH5" i="6" s="1"/>
  <c r="KV5" i="6" a="1"/>
  <c r="KV5" i="6" s="1"/>
  <c r="HX5" i="6" a="1"/>
  <c r="HX5" i="6" s="1"/>
  <c r="NT5" i="6" a="1"/>
  <c r="NT5" i="6" s="1"/>
  <c r="NH5" i="6" a="1"/>
  <c r="NH5" i="6" s="1"/>
  <c r="BL5" i="6" a="1"/>
  <c r="BL5" i="6" s="1"/>
  <c r="FX5" i="6" a="1"/>
  <c r="FX5" i="6" s="1"/>
  <c r="MV5" i="6" a="1"/>
  <c r="MV5" i="6" s="1"/>
  <c r="MR5" i="6" a="1"/>
  <c r="MR5" i="6" s="1"/>
  <c r="MZ5" i="6" a="1"/>
  <c r="MZ5" i="6" s="1"/>
  <c r="JX5" i="6" a="1"/>
  <c r="JX5" i="6" s="1"/>
  <c r="LL5" i="6" a="1"/>
  <c r="LL5" i="6" s="1"/>
  <c r="LD5" i="6" a="1"/>
  <c r="LD5" i="6" s="1"/>
  <c r="LH5" i="6" a="1"/>
  <c r="LH5" i="6" s="1"/>
  <c r="LT5" i="6" a="1"/>
  <c r="LT5" i="6" s="1"/>
  <c r="IJ5" i="6" a="1"/>
  <c r="IJ5" i="6" s="1"/>
  <c r="MF5" i="6" a="1"/>
  <c r="MF5" i="6" s="1"/>
  <c r="FH5" i="6" a="1"/>
  <c r="FH5" i="6" s="1"/>
  <c r="MB5" i="6" a="1"/>
  <c r="MB5" i="6" s="1"/>
  <c r="AJ5" i="6" a="1"/>
  <c r="AJ5" i="6" s="1"/>
  <c r="FP5" i="6" a="1"/>
  <c r="FP5" i="6" s="1"/>
  <c r="KZ5" i="6" a="1"/>
  <c r="KZ5" i="6" s="1"/>
  <c r="KJ5" i="6" a="1"/>
  <c r="KJ5" i="6" s="1"/>
  <c r="MJ5" i="6" a="1"/>
  <c r="MJ5" i="6" s="1"/>
  <c r="NL5" i="6" a="1"/>
  <c r="NL5" i="6" s="1"/>
  <c r="LX5" i="6" a="1"/>
  <c r="LX5" i="6" s="1"/>
  <c r="MN5" i="6" a="1"/>
  <c r="MN5" i="6" s="1"/>
  <c r="BH33" i="6" a="1"/>
  <c r="BH33" i="6" s="1"/>
  <c r="DL33" i="6" a="1"/>
  <c r="DL33" i="6" s="1"/>
  <c r="GJ33" i="6" a="1"/>
  <c r="GJ33" i="6" s="1"/>
  <c r="GB33" i="6" a="1"/>
  <c r="GB33" i="6" s="1"/>
  <c r="HX33" i="6" a="1"/>
  <c r="HX33" i="6" s="1"/>
  <c r="HY32" i="6" s="1"/>
  <c r="AF46" i="6" a="1"/>
  <c r="AF46" i="6" s="1"/>
  <c r="L46" i="6" a="1"/>
  <c r="L46" i="6" s="1"/>
  <c r="GB46" i="6" a="1"/>
  <c r="GB46" i="6" s="1"/>
  <c r="EV46" i="6" a="1"/>
  <c r="EV46" i="6" s="1"/>
  <c r="EW46" i="6" s="1"/>
  <c r="IF46" i="6" a="1"/>
  <c r="IF46" i="6" s="1"/>
  <c r="AR34" i="6" a="1"/>
  <c r="AR34" i="6" s="1"/>
  <c r="DD34" i="6" a="1"/>
  <c r="DD34" i="6" s="1"/>
  <c r="DH34" i="6" a="1"/>
  <c r="DH34" i="6" s="1"/>
  <c r="GB34" i="6" a="1"/>
  <c r="GB34" i="6" s="1"/>
  <c r="HP34" i="6" a="1"/>
  <c r="HP34" i="6" s="1"/>
  <c r="BX47" i="6" a="1"/>
  <c r="BX47" i="6" s="1"/>
  <c r="BY46" i="6" s="1"/>
  <c r="DL47" i="6" a="1"/>
  <c r="DL47" i="6" s="1"/>
  <c r="GJ47" i="6" a="1"/>
  <c r="GJ47" i="6" s="1"/>
  <c r="GK46" i="6" s="1"/>
  <c r="GB47" i="6" a="1"/>
  <c r="GB47" i="6" s="1"/>
  <c r="HP47" i="6" a="1"/>
  <c r="HP47" i="6" s="1"/>
  <c r="BD35" i="6" a="1"/>
  <c r="BD35" i="6" s="1"/>
  <c r="GJ35" i="6" a="1"/>
  <c r="GJ35" i="6" s="1"/>
  <c r="FP35" i="6" a="1"/>
  <c r="FP35" i="6" s="1"/>
  <c r="IR35" i="6" a="1"/>
  <c r="IR35" i="6" s="1"/>
  <c r="AF48" i="6" a="1"/>
  <c r="AF48" i="6" s="1"/>
  <c r="CN48" i="6" a="1"/>
  <c r="CN48" i="6" s="1"/>
  <c r="CR48" i="6" a="1"/>
  <c r="CR48" i="6" s="1"/>
  <c r="ER48" i="6" a="1"/>
  <c r="ER48" i="6" s="1"/>
  <c r="HD48" i="6" a="1"/>
  <c r="HD48" i="6" s="1"/>
  <c r="HT48" i="6" a="1"/>
  <c r="HT48" i="6" s="1"/>
  <c r="DL36" i="6" a="1"/>
  <c r="DL36" i="6" s="1"/>
  <c r="AV36" i="6" a="1"/>
  <c r="AV36" i="6" s="1"/>
  <c r="DT36" i="6" a="1"/>
  <c r="DT36" i="6" s="1"/>
  <c r="DU36" i="6" s="1"/>
  <c r="EB36" i="6" a="1"/>
  <c r="EB36" i="6" s="1"/>
  <c r="HL36" i="6" a="1"/>
  <c r="HL36" i="6" s="1"/>
  <c r="AJ49" i="6" a="1"/>
  <c r="AJ49" i="6" s="1"/>
  <c r="AK46" i="6" s="1"/>
  <c r="BL49" i="6" a="1"/>
  <c r="BL49" i="6" s="1"/>
  <c r="DH49" i="6" a="1"/>
  <c r="DH49" i="6" s="1"/>
  <c r="EF49" i="6" a="1"/>
  <c r="EF49" i="6" s="1"/>
  <c r="GN49" i="6" a="1"/>
  <c r="GN49" i="6" s="1"/>
  <c r="HL49" i="6" a="1"/>
  <c r="HL49" i="6" s="1"/>
  <c r="AF37" i="6" a="1"/>
  <c r="AF37" i="6" s="1"/>
  <c r="CV37" i="6" a="1"/>
  <c r="CV37" i="6" s="1"/>
  <c r="FD37" i="6" a="1"/>
  <c r="FD37" i="6" s="1"/>
  <c r="EB37" i="6" a="1"/>
  <c r="EB37" i="6" s="1"/>
  <c r="HT37" i="6" a="1"/>
  <c r="HT37" i="6" s="1"/>
  <c r="AF50" i="6" a="1"/>
  <c r="AF50" i="6" s="1"/>
  <c r="CN50" i="6" a="1"/>
  <c r="CN50" i="6" s="1"/>
  <c r="CO50" i="6" s="1"/>
  <c r="BH50" i="6" a="1"/>
  <c r="BH50" i="6" s="1"/>
  <c r="BI50" i="6" s="1"/>
  <c r="EB50" i="6" a="1"/>
  <c r="EB50" i="6" s="1"/>
  <c r="FX50" i="6" a="1"/>
  <c r="FX50" i="6" s="1"/>
  <c r="IB50" i="6" a="1"/>
  <c r="IB50" i="6" s="1"/>
  <c r="AF51" i="6" a="1"/>
  <c r="AF51" i="6" s="1"/>
  <c r="CV51" i="6" a="1"/>
  <c r="CV51" i="6" s="1"/>
  <c r="EZ51" i="6" a="1"/>
  <c r="EZ51" i="6" s="1"/>
  <c r="FA50" i="6" s="1"/>
  <c r="IB51" i="6" a="1"/>
  <c r="IB51" i="6" s="1"/>
  <c r="AV52" i="6" a="1"/>
  <c r="AV52" i="6" s="1"/>
  <c r="CV52" i="6" a="1"/>
  <c r="CV52" i="6" s="1"/>
  <c r="GF52" i="6" a="1"/>
  <c r="GF52" i="6" s="1"/>
  <c r="GG50" i="6" s="1"/>
  <c r="FL52" i="6" a="1"/>
  <c r="FL52" i="6" s="1"/>
  <c r="HX52" i="6" a="1"/>
  <c r="HX52" i="6" s="1"/>
  <c r="AJ38" i="6" a="1"/>
  <c r="AJ38" i="6" s="1"/>
  <c r="CV38" i="6" a="1"/>
  <c r="CV38" i="6" s="1"/>
  <c r="EJ38" i="6" a="1"/>
  <c r="EJ38" i="6" s="1"/>
  <c r="EB38" i="6" a="1"/>
  <c r="EB38" i="6" s="1"/>
  <c r="GJ38" i="6" a="1"/>
  <c r="GJ38" i="6" s="1"/>
  <c r="IV38" i="6" a="1"/>
  <c r="IV38" i="6" s="1"/>
  <c r="CF39" i="6" a="1"/>
  <c r="CF39" i="6" s="1"/>
  <c r="CG36" i="6" s="1"/>
  <c r="BT39" i="6" a="1"/>
  <c r="BT39" i="6" s="1"/>
  <c r="DL39" i="6" a="1"/>
  <c r="DL39" i="6" s="1"/>
  <c r="FL39" i="6" a="1"/>
  <c r="FL39" i="6" s="1"/>
  <c r="IJ39" i="6" a="1"/>
  <c r="IJ39" i="6" s="1"/>
  <c r="AN53" i="6" a="1"/>
  <c r="AN53" i="6" s="1"/>
  <c r="BP53" i="6" a="1"/>
  <c r="BP53" i="6" s="1"/>
  <c r="BX53" i="6" a="1"/>
  <c r="BX53" i="6" s="1"/>
  <c r="BY50" i="6" s="1"/>
  <c r="DX53" i="6" a="1"/>
  <c r="DX53" i="6" s="1"/>
  <c r="DY50" i="6" s="1"/>
  <c r="GB53" i="6" a="1"/>
  <c r="GB53" i="6" s="1"/>
  <c r="IV53" i="6" a="1"/>
  <c r="IV53" i="6" s="1"/>
  <c r="P41" i="6" a="1"/>
  <c r="P41" i="6" s="1"/>
  <c r="AR41" i="6" a="1"/>
  <c r="AR41" i="6" s="1"/>
  <c r="AS41" i="6" s="1"/>
  <c r="DH41" i="6" a="1"/>
  <c r="DH41" i="6" s="1"/>
  <c r="DI41" i="6" s="1"/>
  <c r="FX41" i="6" a="1"/>
  <c r="FX41" i="6" s="1"/>
  <c r="FY41" i="6" s="1"/>
  <c r="HP41" i="6" a="1"/>
  <c r="HP41" i="6" s="1"/>
  <c r="HQ41" i="6" s="1"/>
  <c r="IZ41" i="6" a="1"/>
  <c r="IZ41" i="6" s="1"/>
  <c r="JA41" i="6" s="1"/>
  <c r="AR42" i="6" a="1"/>
  <c r="AR42" i="6" s="1"/>
  <c r="AS42" i="6" s="1"/>
  <c r="CR42" i="6" a="1"/>
  <c r="CR42" i="6" s="1"/>
  <c r="CS42" i="6" s="1"/>
  <c r="FX42" i="6" a="1"/>
  <c r="FX42" i="6" s="1"/>
  <c r="GR42" i="6" a="1"/>
  <c r="GR42" i="6" s="1"/>
  <c r="HH42" i="6" a="1"/>
  <c r="HH42" i="6" s="1"/>
  <c r="AB32" i="6" a="1"/>
  <c r="AB32" i="6" s="1"/>
  <c r="BH32" i="6" a="1"/>
  <c r="BH32" i="6" s="1"/>
  <c r="EJ32" i="6" a="1"/>
  <c r="EJ32" i="6" s="1"/>
  <c r="GV32" i="6" a="1"/>
  <c r="GV32" i="6" s="1"/>
  <c r="X44" i="6" a="1"/>
  <c r="X44" i="6" s="1"/>
  <c r="CN44" i="6" a="1"/>
  <c r="CN44" i="6" s="1"/>
  <c r="EF44" i="6" a="1"/>
  <c r="EF44" i="6" s="1"/>
  <c r="HH44" i="6" a="1"/>
  <c r="HH44" i="6" s="1"/>
  <c r="IV44" i="6" a="1"/>
  <c r="IV44" i="6" s="1"/>
  <c r="H17" i="6" a="1"/>
  <c r="H17" i="6" s="1"/>
  <c r="L23" i="6" a="1"/>
  <c r="L23" i="6" s="1"/>
  <c r="L18" i="6" a="1"/>
  <c r="L18" i="6" s="1"/>
  <c r="P61" i="6" a="1"/>
  <c r="P61" i="6" s="1"/>
  <c r="P13" i="6" a="1"/>
  <c r="P13" i="6" s="1"/>
  <c r="BP66" i="6" a="1"/>
  <c r="BP66" i="6" s="1"/>
  <c r="BQ66" i="6" s="1"/>
  <c r="AN65" i="6" a="1"/>
  <c r="AN65" i="6" s="1"/>
  <c r="AO65" i="6" s="1"/>
  <c r="EF64" i="6" a="1"/>
  <c r="EF64" i="6" s="1"/>
  <c r="EG64" i="6" s="1"/>
  <c r="HD26" i="6" a="1"/>
  <c r="HD26" i="6" s="1"/>
  <c r="HE26" i="6" s="1"/>
  <c r="IB70" i="6" a="1"/>
  <c r="IB70" i="6" s="1"/>
  <c r="IC70" i="6" s="1"/>
  <c r="AV60" i="6" a="1"/>
  <c r="AV60" i="6" s="1"/>
  <c r="AW60" i="6" s="1"/>
  <c r="EZ70" i="6" a="1"/>
  <c r="EZ70" i="6" s="1"/>
  <c r="FA70" i="6" s="1"/>
  <c r="EJ61" i="6" a="1"/>
  <c r="EJ61" i="6" s="1"/>
  <c r="EK61" i="6" s="1"/>
  <c r="BH81" i="6" a="1"/>
  <c r="BH81" i="6" s="1"/>
  <c r="BI81" i="6" s="1"/>
  <c r="AF25" i="6" a="1"/>
  <c r="AF25" i="6" s="1"/>
  <c r="DH13" i="6" a="1"/>
  <c r="DH13" i="6" s="1"/>
  <c r="GB12" i="6" a="1"/>
  <c r="GB12" i="6" s="1"/>
  <c r="DT56" i="6" a="1"/>
  <c r="DT56" i="6" s="1"/>
  <c r="DU56" i="6" s="1"/>
  <c r="CZ70" i="6" a="1"/>
  <c r="CZ70" i="6" s="1"/>
  <c r="DA70" i="6" s="1"/>
  <c r="GV61" i="6" a="1"/>
  <c r="GV61" i="6" s="1"/>
  <c r="GW61" i="6" s="1"/>
  <c r="IN18" i="6" a="1"/>
  <c r="IN18" i="6" s="1"/>
  <c r="AJ18" i="6" a="1"/>
  <c r="AJ18" i="6" s="1"/>
  <c r="HX65" i="6" a="1"/>
  <c r="HX65" i="6" s="1"/>
  <c r="HY65" i="6" s="1"/>
  <c r="H79" i="6" a="1"/>
  <c r="H79" i="6" s="1"/>
  <c r="I79" i="6" s="1"/>
  <c r="BL33" i="6" a="1"/>
  <c r="BL33" i="6" s="1"/>
  <c r="BP33" i="6" a="1"/>
  <c r="BP33" i="6" s="1"/>
  <c r="DP33" i="6" a="1"/>
  <c r="DP33" i="6" s="1"/>
  <c r="FP33" i="6" a="1"/>
  <c r="FP33" i="6" s="1"/>
  <c r="IB33" i="6" a="1"/>
  <c r="IB33" i="6" s="1"/>
  <c r="AB46" i="6" a="1"/>
  <c r="AB46" i="6" s="1"/>
  <c r="AC46" i="6" s="1"/>
  <c r="BT46" i="6" a="1"/>
  <c r="BT46" i="6" s="1"/>
  <c r="BD46" i="6" a="1"/>
  <c r="BD46" i="6" s="1"/>
  <c r="BE46" i="6" s="1"/>
  <c r="FL46" i="6" a="1"/>
  <c r="FL46" i="6" s="1"/>
  <c r="FH46" i="6" a="1"/>
  <c r="FH46" i="6" s="1"/>
  <c r="FI46" i="6" s="1"/>
  <c r="HL46" i="6" a="1"/>
  <c r="HL46" i="6" s="1"/>
  <c r="AV34" i="6" a="1"/>
  <c r="AV34" i="6" s="1"/>
  <c r="BX34" i="6" a="1"/>
  <c r="BX34" i="6" s="1"/>
  <c r="ER34" i="6" a="1"/>
  <c r="ER34" i="6" s="1"/>
  <c r="FP34" i="6" a="1"/>
  <c r="FP34" i="6" s="1"/>
  <c r="IZ34" i="6" a="1"/>
  <c r="IZ34" i="6" s="1"/>
  <c r="AF47" i="6" a="1"/>
  <c r="AF47" i="6" s="1"/>
  <c r="DD47" i="6" a="1"/>
  <c r="DD47" i="6" s="1"/>
  <c r="DE46" i="6" s="1"/>
  <c r="EJ47" i="6" a="1"/>
  <c r="EJ47" i="6" s="1"/>
  <c r="FT47" i="6" a="1"/>
  <c r="FT47" i="6" s="1"/>
  <c r="HT47" i="6" a="1"/>
  <c r="HT47" i="6" s="1"/>
  <c r="IB47" i="6" a="1"/>
  <c r="IB47" i="6" s="1"/>
  <c r="X35" i="6" a="1"/>
  <c r="X35" i="6" s="1"/>
  <c r="CV35" i="6" a="1"/>
  <c r="CV35" i="6" s="1"/>
  <c r="BH35" i="6" a="1"/>
  <c r="BH35" i="6" s="1"/>
  <c r="GN35" i="6" a="1"/>
  <c r="GN35" i="6" s="1"/>
  <c r="IV35" i="6" a="1"/>
  <c r="IV35" i="6" s="1"/>
  <c r="IW32" i="6" s="1"/>
  <c r="T48" i="6" a="1"/>
  <c r="T48" i="6" s="1"/>
  <c r="AZ48" i="6" a="1"/>
  <c r="AZ48" i="6" s="1"/>
  <c r="BA46" i="6" s="1"/>
  <c r="EF48" i="6" a="1"/>
  <c r="EF48" i="6" s="1"/>
  <c r="GR48" i="6" a="1"/>
  <c r="GR48" i="6" s="1"/>
  <c r="GS46" i="6" s="1"/>
  <c r="HL48" i="6" a="1"/>
  <c r="HL48" i="6" s="1"/>
  <c r="IF48" i="6" a="1"/>
  <c r="IF48" i="6" s="1"/>
  <c r="BP36" i="6" a="1"/>
  <c r="BP36" i="6" s="1"/>
  <c r="BQ36" i="6" s="1"/>
  <c r="BH36" i="6" a="1"/>
  <c r="BH36" i="6" s="1"/>
  <c r="EV36" i="6" a="1"/>
  <c r="EV36" i="6" s="1"/>
  <c r="ER36" i="6" a="1"/>
  <c r="ER36" i="6" s="1"/>
  <c r="HP36" i="6" a="1"/>
  <c r="HP36" i="6" s="1"/>
  <c r="HQ36" i="6" s="1"/>
  <c r="P49" i="6" a="1"/>
  <c r="P49" i="6" s="1"/>
  <c r="BP49" i="6" a="1"/>
  <c r="BP49" i="6" s="1"/>
  <c r="CF49" i="6" a="1"/>
  <c r="CF49" i="6" s="1"/>
  <c r="CG46" i="6" s="1"/>
  <c r="EJ49" i="6" a="1"/>
  <c r="EJ49" i="6" s="1"/>
  <c r="IB49" i="6" a="1"/>
  <c r="IB49" i="6" s="1"/>
  <c r="IN49" i="6" a="1"/>
  <c r="IN49" i="6" s="1"/>
  <c r="BT37" i="6" a="1"/>
  <c r="BT37" i="6" s="1"/>
  <c r="BH37" i="6" a="1"/>
  <c r="BH37" i="6" s="1"/>
  <c r="DH37" i="6" a="1"/>
  <c r="DH37" i="6" s="1"/>
  <c r="GV37" i="6" a="1"/>
  <c r="GV37" i="6" s="1"/>
  <c r="HH37" i="6" a="1"/>
  <c r="HH37" i="6" s="1"/>
  <c r="T50" i="6" a="1"/>
  <c r="T50" i="6" s="1"/>
  <c r="AZ50" i="6" a="1"/>
  <c r="AZ50" i="6" s="1"/>
  <c r="BT50" i="6" a="1"/>
  <c r="BT50" i="6" s="1"/>
  <c r="FP50" i="6" a="1"/>
  <c r="FP50" i="6" s="1"/>
  <c r="GJ50" i="6" a="1"/>
  <c r="GJ50" i="6" s="1"/>
  <c r="IN50" i="6" a="1"/>
  <c r="IN50" i="6" s="1"/>
  <c r="AB51" i="6" a="1"/>
  <c r="AB51" i="6" s="1"/>
  <c r="AR51" i="6" a="1"/>
  <c r="AR51" i="6" s="1"/>
  <c r="AS50" i="6" s="1"/>
  <c r="DP51" i="6" a="1"/>
  <c r="DP51" i="6" s="1"/>
  <c r="FH51" i="6" a="1"/>
  <c r="FH51" i="6" s="1"/>
  <c r="FI50" i="6" s="1"/>
  <c r="IZ51" i="6" a="1"/>
  <c r="IZ51" i="6" s="1"/>
  <c r="X52" i="6" a="1"/>
  <c r="X52" i="6" s="1"/>
  <c r="CR52" i="6" a="1"/>
  <c r="CR52" i="6" s="1"/>
  <c r="DP52" i="6" a="1"/>
  <c r="DP52" i="6" s="1"/>
  <c r="FP52" i="6" a="1"/>
  <c r="FP52" i="6" s="1"/>
  <c r="FX52" i="6" a="1"/>
  <c r="FX52" i="6" s="1"/>
  <c r="IJ52" i="6" a="1"/>
  <c r="IJ52" i="6" s="1"/>
  <c r="AV38" i="6" a="1"/>
  <c r="AV38" i="6" s="1"/>
  <c r="CJ38" i="6" a="1"/>
  <c r="CJ38" i="6" s="1"/>
  <c r="FH38" i="6" a="1"/>
  <c r="FH38" i="6" s="1"/>
  <c r="FI36" i="6" s="1"/>
  <c r="GV38" i="6" a="1"/>
  <c r="GV38" i="6" s="1"/>
  <c r="GZ38" i="6" a="1"/>
  <c r="GZ38" i="6" s="1"/>
  <c r="EB39" i="6" a="1"/>
  <c r="EB39" i="6" s="1"/>
  <c r="FP39" i="6" a="1"/>
  <c r="FP39" i="6" s="1"/>
  <c r="FQ36" i="6" s="1"/>
  <c r="FT39" i="6" a="1"/>
  <c r="FT39" i="6" s="1"/>
  <c r="IV39" i="6" a="1"/>
  <c r="IV39" i="6" s="1"/>
  <c r="AV53" i="6" a="1"/>
  <c r="AV53" i="6" s="1"/>
  <c r="CJ53" i="6" a="1"/>
  <c r="CJ53" i="6" s="1"/>
  <c r="CK50" i="6" s="1"/>
  <c r="EB53" i="6" a="1"/>
  <c r="EB53" i="6" s="1"/>
  <c r="GZ53" i="6" a="1"/>
  <c r="GZ53" i="6" s="1"/>
  <c r="AV41" i="6" a="1"/>
  <c r="AV41" i="6" s="1"/>
  <c r="AW41" i="6" s="1"/>
  <c r="DP41" i="6" a="1"/>
  <c r="DP41" i="6" s="1"/>
  <c r="DQ41" i="6" s="1"/>
  <c r="EJ41" i="6" a="1"/>
  <c r="EJ41" i="6" s="1"/>
  <c r="EK41" i="6" s="1"/>
  <c r="GR41" i="6" a="1"/>
  <c r="GR41" i="6" s="1"/>
  <c r="GS41" i="6" s="1"/>
  <c r="IF41" i="6" a="1"/>
  <c r="IF41" i="6" s="1"/>
  <c r="IG41" i="6" s="1"/>
  <c r="AV42" i="6" a="1"/>
  <c r="AV42" i="6" s="1"/>
  <c r="AW42" i="6" s="1"/>
  <c r="CF42" i="6" a="1"/>
  <c r="CF42" i="6" s="1"/>
  <c r="CG42" i="6" s="1"/>
  <c r="FH42" i="6" a="1"/>
  <c r="FH42" i="6" s="1"/>
  <c r="FI42" i="6" s="1"/>
  <c r="ER42" i="6" a="1"/>
  <c r="ER42" i="6" s="1"/>
  <c r="HT42" i="6" a="1"/>
  <c r="HT42" i="6" s="1"/>
  <c r="HU42" i="6" s="1"/>
  <c r="BL32" i="6" a="1"/>
  <c r="BL32" i="6" s="1"/>
  <c r="AF32" i="6" a="1"/>
  <c r="AF32" i="6" s="1"/>
  <c r="AG32" i="6" s="1"/>
  <c r="BT32" i="6" a="1"/>
  <c r="BT32" i="6" s="1"/>
  <c r="EN32" i="6" a="1"/>
  <c r="EN32" i="6" s="1"/>
  <c r="HT32" i="6" a="1"/>
  <c r="HT32" i="6" s="1"/>
  <c r="AJ44" i="6" a="1"/>
  <c r="AJ44" i="6" s="1"/>
  <c r="CZ44" i="6" a="1"/>
  <c r="CZ44" i="6" s="1"/>
  <c r="DA42" i="6" s="1"/>
  <c r="FT44" i="6" a="1"/>
  <c r="FT44" i="6" s="1"/>
  <c r="FU42" i="6" s="1"/>
  <c r="GR44" i="6" a="1"/>
  <c r="GR44" i="6" s="1"/>
  <c r="HP44" i="6" a="1"/>
  <c r="HP44" i="6" s="1"/>
  <c r="L81" i="6" a="1"/>
  <c r="L81" i="6" s="1"/>
  <c r="L63" i="6" a="1"/>
  <c r="L63" i="6" s="1"/>
  <c r="P66" i="6" a="1"/>
  <c r="P66" i="6" s="1"/>
  <c r="DX13" i="6" a="1"/>
  <c r="DX13" i="6" s="1"/>
  <c r="HD12" i="6" a="1"/>
  <c r="HD12" i="6" s="1"/>
  <c r="AJ17" i="6" a="1"/>
  <c r="AJ17" i="6" s="1"/>
  <c r="HD14" i="6" a="1"/>
  <c r="HD14" i="6" s="1"/>
  <c r="GB22" i="6" a="1"/>
  <c r="GB22" i="6" s="1"/>
  <c r="IJ20" i="6" a="1"/>
  <c r="IJ20" i="6" s="1"/>
  <c r="CN22" i="6" a="1"/>
  <c r="CN22" i="6" s="1"/>
  <c r="BP20" i="6" a="1"/>
  <c r="BP20" i="6" s="1"/>
  <c r="AF15" i="6" a="1"/>
  <c r="AF15" i="6" s="1"/>
  <c r="AF63" i="6" a="1"/>
  <c r="AF63" i="6" s="1"/>
  <c r="AG63" i="6" s="1"/>
  <c r="DH66" i="6" a="1"/>
  <c r="DH66" i="6" s="1"/>
  <c r="DI66" i="6" s="1"/>
  <c r="GB17" i="6" a="1"/>
  <c r="GB17" i="6" s="1"/>
  <c r="DH14" i="6" a="1"/>
  <c r="DH14" i="6" s="1"/>
  <c r="X22" i="6" a="1"/>
  <c r="X22" i="6" s="1"/>
  <c r="DT20" i="6" a="1"/>
  <c r="DT20" i="6" s="1"/>
  <c r="IN25" i="6" a="1"/>
  <c r="IN25" i="6" s="1"/>
  <c r="AJ63" i="6" a="1"/>
  <c r="AJ63" i="6" s="1"/>
  <c r="AK63" i="6" s="1"/>
  <c r="GB11" i="6" a="1"/>
  <c r="GB11" i="6" s="1"/>
  <c r="H82" i="6" a="1"/>
  <c r="H82" i="6" s="1"/>
  <c r="AZ33" i="6" a="1"/>
  <c r="AZ33" i="6" s="1"/>
  <c r="CF33" i="6" a="1"/>
  <c r="CF33" i="6" s="1"/>
  <c r="FL33" i="6" a="1"/>
  <c r="FL33" i="6" s="1"/>
  <c r="FM32" i="6" s="1"/>
  <c r="GR33" i="6" a="1"/>
  <c r="GR33" i="6" s="1"/>
  <c r="HP33" i="6" a="1"/>
  <c r="HP33" i="6" s="1"/>
  <c r="AV46" i="6" a="1"/>
  <c r="AV46" i="6" s="1"/>
  <c r="BL46" i="6" a="1"/>
  <c r="BL46" i="6" s="1"/>
  <c r="BP46" i="6" a="1"/>
  <c r="BP46" i="6" s="1"/>
  <c r="DX46" i="6" a="1"/>
  <c r="DX46" i="6" s="1"/>
  <c r="DY46" i="6" s="1"/>
  <c r="FT46" i="6" a="1"/>
  <c r="FT46" i="6" s="1"/>
  <c r="HX46" i="6" a="1"/>
  <c r="HX46" i="6" s="1"/>
  <c r="HY46" i="6" s="1"/>
  <c r="T34" i="6" a="1"/>
  <c r="T34" i="6" s="1"/>
  <c r="L34" i="6" a="1"/>
  <c r="L34" i="6" s="1"/>
  <c r="IB34" i="6" a="1"/>
  <c r="IB34" i="6" s="1"/>
  <c r="GR34" i="6" a="1"/>
  <c r="GR34" i="6" s="1"/>
  <c r="IF34" i="6" a="1"/>
  <c r="IF34" i="6" s="1"/>
  <c r="T47" i="6" a="1"/>
  <c r="T47" i="6" s="1"/>
  <c r="CZ47" i="6" a="1"/>
  <c r="CZ47" i="6" s="1"/>
  <c r="BH47" i="6" a="1"/>
  <c r="BH47" i="6" s="1"/>
  <c r="DT47" i="6" a="1"/>
  <c r="DT47" i="6" s="1"/>
  <c r="DU46" i="6" s="1"/>
  <c r="IJ47" i="6" a="1"/>
  <c r="IJ47" i="6" s="1"/>
  <c r="IK46" i="6" s="1"/>
  <c r="IN47" i="6" a="1"/>
  <c r="IN47" i="6" s="1"/>
  <c r="CB35" i="6" a="1"/>
  <c r="CB35" i="6" s="1"/>
  <c r="CJ35" i="6" a="1"/>
  <c r="CJ35" i="6" s="1"/>
  <c r="BT35" i="6" a="1"/>
  <c r="BT35" i="6" s="1"/>
  <c r="GV35" i="6" a="1"/>
  <c r="GV35" i="6" s="1"/>
  <c r="HD35" i="6" a="1"/>
  <c r="HD35" i="6" s="1"/>
  <c r="EJ48" i="6" a="1"/>
  <c r="EJ48" i="6" s="1"/>
  <c r="FL48" i="6" a="1"/>
  <c r="FL48" i="6" s="1"/>
  <c r="EZ48" i="6" a="1"/>
  <c r="EZ48" i="6" s="1"/>
  <c r="GV48" i="6" a="1"/>
  <c r="GV48" i="6" s="1"/>
  <c r="IR48" i="6" a="1"/>
  <c r="IR48" i="6" s="1"/>
  <c r="BT36" i="6" a="1"/>
  <c r="BT36" i="6" s="1"/>
  <c r="GB36" i="6" a="1"/>
  <c r="GB36" i="6" s="1"/>
  <c r="HD36" i="6" a="1"/>
  <c r="HD36" i="6" s="1"/>
  <c r="IB36" i="6" a="1"/>
  <c r="IB36" i="6" s="1"/>
  <c r="IC36" i="6" s="1"/>
  <c r="AR49" i="6" a="1"/>
  <c r="AR49" i="6" s="1"/>
  <c r="CR49" i="6" a="1"/>
  <c r="CR49" i="6" s="1"/>
  <c r="EB49" i="6" a="1"/>
  <c r="EB49" i="6" s="1"/>
  <c r="EZ49" i="6" a="1"/>
  <c r="EZ49" i="6" s="1"/>
  <c r="IZ49" i="6" a="1"/>
  <c r="IZ49" i="6" s="1"/>
  <c r="JA46" i="6" s="1"/>
  <c r="CJ37" i="6" a="1"/>
  <c r="CJ37" i="6" s="1"/>
  <c r="EJ37" i="6" a="1"/>
  <c r="EJ37" i="6" s="1"/>
  <c r="ER37" i="6" a="1"/>
  <c r="ER37" i="6" s="1"/>
  <c r="GR37" i="6" a="1"/>
  <c r="GR37" i="6" s="1"/>
  <c r="AJ50" i="6" a="1"/>
  <c r="AJ50" i="6" s="1"/>
  <c r="CB50" i="6" a="1"/>
  <c r="CB50" i="6" s="1"/>
  <c r="CC50" i="6" s="1"/>
  <c r="CF50" i="6" a="1"/>
  <c r="CF50" i="6" s="1"/>
  <c r="GB50" i="6" a="1"/>
  <c r="GB50" i="6" s="1"/>
  <c r="HT50" i="6" a="1"/>
  <c r="HT50" i="6" s="1"/>
  <c r="IZ50" i="6" a="1"/>
  <c r="IZ50" i="6" s="1"/>
  <c r="AV51" i="6" a="1"/>
  <c r="AV51" i="6" s="1"/>
  <c r="CR51" i="6" a="1"/>
  <c r="CR51" i="6" s="1"/>
  <c r="EN51" i="6" a="1"/>
  <c r="EN51" i="6" s="1"/>
  <c r="FX51" i="6" a="1"/>
  <c r="FX51" i="6" s="1"/>
  <c r="HP51" i="6" a="1"/>
  <c r="HP51" i="6" s="1"/>
  <c r="AJ52" i="6" a="1"/>
  <c r="AJ52" i="6" s="1"/>
  <c r="CF52" i="6" a="1"/>
  <c r="CF52" i="6" s="1"/>
  <c r="EN52" i="6" a="1"/>
  <c r="EN52" i="6" s="1"/>
  <c r="FT52" i="6" a="1"/>
  <c r="FT52" i="6" s="1"/>
  <c r="FU50" i="6" s="1"/>
  <c r="GJ52" i="6" a="1"/>
  <c r="GJ52" i="6" s="1"/>
  <c r="IV52" i="6" a="1"/>
  <c r="IV52" i="6" s="1"/>
  <c r="BX38" i="6" a="1"/>
  <c r="BX38" i="6" s="1"/>
  <c r="DD38" i="6" a="1"/>
  <c r="DD38" i="6" s="1"/>
  <c r="ER38" i="6" a="1"/>
  <c r="ER38" i="6" s="1"/>
  <c r="IF38" i="6" a="1"/>
  <c r="IF38" i="6" s="1"/>
  <c r="BH39" i="6" a="1"/>
  <c r="BH39" i="6" s="1"/>
  <c r="DH39" i="6" a="1"/>
  <c r="DH39" i="6" s="1"/>
  <c r="GB39" i="6" a="1"/>
  <c r="GB39" i="6" s="1"/>
  <c r="HD39" i="6" a="1"/>
  <c r="HD39" i="6" s="1"/>
  <c r="IN39" i="6" a="1"/>
  <c r="IN39" i="6" s="1"/>
  <c r="CR53" i="6" a="1"/>
  <c r="CR53" i="6" s="1"/>
  <c r="CV53" i="6" a="1"/>
  <c r="CV53" i="6" s="1"/>
  <c r="EF53" i="6" a="1"/>
  <c r="EF53" i="6" s="1"/>
  <c r="HT53" i="6" a="1"/>
  <c r="HT53" i="6" s="1"/>
  <c r="BL41" i="6" a="1"/>
  <c r="BL41" i="6" s="1"/>
  <c r="BM41" i="6" s="1"/>
  <c r="CZ41" i="6" a="1"/>
  <c r="CZ41" i="6" s="1"/>
  <c r="DA41" i="6" s="1"/>
  <c r="DX41" i="6" a="1"/>
  <c r="DX41" i="6" s="1"/>
  <c r="DY41" i="6" s="1"/>
  <c r="GJ41" i="6" a="1"/>
  <c r="GJ41" i="6" s="1"/>
  <c r="GK41" i="6" s="1"/>
  <c r="HX41" i="6" a="1"/>
  <c r="HX41" i="6" s="1"/>
  <c r="HY41" i="6" s="1"/>
  <c r="IR41" i="6" a="1"/>
  <c r="IR41" i="6" s="1"/>
  <c r="IS41" i="6" s="1"/>
  <c r="AB42" i="6" a="1"/>
  <c r="AB42" i="6" s="1"/>
  <c r="DP42" i="6" a="1"/>
  <c r="DP42" i="6" s="1"/>
  <c r="DQ42" i="6" s="1"/>
  <c r="BL42" i="6" a="1"/>
  <c r="BL42" i="6" s="1"/>
  <c r="EN42" i="6" a="1"/>
  <c r="EN42" i="6" s="1"/>
  <c r="FD42" i="6" a="1"/>
  <c r="FD42" i="6" s="1"/>
  <c r="IF42" i="6" a="1"/>
  <c r="IF42" i="6" s="1"/>
  <c r="IG42" i="6" s="1"/>
  <c r="AZ32" i="6" a="1"/>
  <c r="AZ32" i="6" s="1"/>
  <c r="AR32" i="6" a="1"/>
  <c r="AR32" i="6" s="1"/>
  <c r="CF32" i="6" a="1"/>
  <c r="CF32" i="6" s="1"/>
  <c r="EZ32" i="6" a="1"/>
  <c r="EZ32" i="6" s="1"/>
  <c r="FA32" i="6" s="1"/>
  <c r="IF32" i="6" a="1"/>
  <c r="IF32" i="6" s="1"/>
  <c r="L44" i="6" a="1"/>
  <c r="L44" i="6" s="1"/>
  <c r="BX44" i="6" a="1"/>
  <c r="BX44" i="6" s="1"/>
  <c r="BH44" i="6" a="1"/>
  <c r="BH44" i="6" s="1"/>
  <c r="EZ44" i="6" a="1"/>
  <c r="EZ44" i="6" s="1"/>
  <c r="FD44" i="6" a="1"/>
  <c r="FD44" i="6" s="1"/>
  <c r="IB44" i="6" a="1"/>
  <c r="IB44" i="6" s="1"/>
  <c r="H64" i="6" a="1"/>
  <c r="H64" i="6" s="1"/>
  <c r="L17" i="6" a="1"/>
  <c r="L17" i="6" s="1"/>
  <c r="L21" i="6" a="1"/>
  <c r="L21" i="6" s="1"/>
  <c r="P17" i="6" a="1"/>
  <c r="P17" i="6" s="1"/>
  <c r="DX66" i="6" a="1"/>
  <c r="DX66" i="6" s="1"/>
  <c r="DY66" i="6" s="1"/>
  <c r="HD17" i="6" a="1"/>
  <c r="HD17" i="6" s="1"/>
  <c r="AJ12" i="6" a="1"/>
  <c r="AJ12" i="6" s="1"/>
  <c r="FT22" i="6" a="1"/>
  <c r="FT22" i="6" s="1"/>
  <c r="IJ61" i="6" a="1"/>
  <c r="IJ61" i="6" s="1"/>
  <c r="IK61" i="6" s="1"/>
  <c r="DH22" i="6" a="1"/>
  <c r="DH22" i="6" s="1"/>
  <c r="BP61" i="6" a="1"/>
  <c r="BP61" i="6" s="1"/>
  <c r="BQ61" i="6" s="1"/>
  <c r="AF81" i="6" a="1"/>
  <c r="AF81" i="6" s="1"/>
  <c r="AG81" i="6" s="1"/>
  <c r="HX21" i="6" a="1"/>
  <c r="HX21" i="6" s="1"/>
  <c r="EJ66" i="6" a="1"/>
  <c r="EJ66" i="6" s="1"/>
  <c r="EK66" i="6" s="1"/>
  <c r="GB64" i="6" a="1"/>
  <c r="GB64" i="6" s="1"/>
  <c r="GC64" i="6" s="1"/>
  <c r="DH26" i="6" a="1"/>
  <c r="DH26" i="6" s="1"/>
  <c r="DI26" i="6" s="1"/>
  <c r="X70" i="6" a="1"/>
  <c r="X70" i="6" s="1"/>
  <c r="Y70" i="6" s="1"/>
  <c r="CB20" i="6" a="1"/>
  <c r="CB20" i="6" s="1"/>
  <c r="IN63" i="6" a="1"/>
  <c r="IN63" i="6" s="1"/>
  <c r="IO63" i="6" s="1"/>
  <c r="IB68" i="6" a="1"/>
  <c r="IB68" i="6" s="1"/>
  <c r="IC68" i="6" s="1"/>
  <c r="GB65" i="6" a="1"/>
  <c r="GB65" i="6" s="1"/>
  <c r="GC65" i="6" s="1"/>
  <c r="GO36" i="6"/>
  <c r="DE50" i="6"/>
  <c r="FE50" i="6"/>
  <c r="GG46" i="6"/>
  <c r="GS50" i="6"/>
  <c r="FE46" i="6"/>
  <c r="BE36" i="6"/>
  <c r="HE50" i="6"/>
  <c r="AJ40" i="6" a="1"/>
  <c r="AJ40" i="6" s="1"/>
  <c r="AK40" i="6" s="1"/>
  <c r="AJ7" i="6" a="1"/>
  <c r="AJ7" i="6" s="1"/>
  <c r="AK7" i="6" s="1"/>
  <c r="AN40" i="6" a="1"/>
  <c r="AN40" i="6" s="1"/>
  <c r="AO40" i="6" s="1"/>
  <c r="AN7" i="6" a="1"/>
  <c r="AN7" i="6" s="1"/>
  <c r="AO7" i="6" s="1"/>
  <c r="GF40" i="6" a="1"/>
  <c r="GF40" i="6" s="1"/>
  <c r="GG40" i="6" s="1"/>
  <c r="GF7" i="6" a="1"/>
  <c r="GF7" i="6" s="1"/>
  <c r="GG7" i="6" s="1"/>
  <c r="FD40" i="6" a="1"/>
  <c r="FD40" i="6" s="1"/>
  <c r="FE40" i="6" s="1"/>
  <c r="FD7" i="6" a="1"/>
  <c r="FD7" i="6" s="1"/>
  <c r="FE7" i="6" s="1"/>
  <c r="HP40" i="6" a="1"/>
  <c r="HP40" i="6" s="1"/>
  <c r="HQ40" i="6" s="1"/>
  <c r="HP7" i="6" a="1"/>
  <c r="HP7" i="6" s="1"/>
  <c r="HQ7" i="6" s="1"/>
  <c r="IZ40" i="6" a="1"/>
  <c r="IZ40" i="6" s="1"/>
  <c r="JA40" i="6" s="1"/>
  <c r="IZ7" i="6" a="1"/>
  <c r="IZ7" i="6" s="1"/>
  <c r="JA7" i="6" s="1"/>
  <c r="DH30" i="6" a="1"/>
  <c r="DH30" i="6" s="1"/>
  <c r="DI28" i="6" s="1"/>
  <c r="DH19" i="6" a="1"/>
  <c r="DH19" i="6" s="1"/>
  <c r="HX30" i="6" a="1"/>
  <c r="HX30" i="6" s="1"/>
  <c r="HX19" i="6" a="1"/>
  <c r="HX19" i="6" s="1"/>
  <c r="ER30" i="6" a="1"/>
  <c r="ER30" i="6" s="1"/>
  <c r="ES28" i="6" s="1"/>
  <c r="ER19" i="6" a="1"/>
  <c r="ER19" i="6" s="1"/>
  <c r="HH30" i="6" a="1"/>
  <c r="HH30" i="6" s="1"/>
  <c r="HH19" i="6" a="1"/>
  <c r="HH19" i="6" s="1"/>
  <c r="GG32" i="6"/>
  <c r="FE32" i="6"/>
  <c r="CF40" i="6" a="1"/>
  <c r="CF40" i="6" s="1"/>
  <c r="CG40" i="6" s="1"/>
  <c r="CF7" i="6" a="1"/>
  <c r="CF7" i="6" s="1"/>
  <c r="CG7" i="6" s="1"/>
  <c r="BD40" i="6" a="1"/>
  <c r="BD40" i="6" s="1"/>
  <c r="BE40" i="6" s="1"/>
  <c r="BD7" i="6" a="1"/>
  <c r="BD7" i="6" s="1"/>
  <c r="BE7" i="6" s="1"/>
  <c r="GN40" i="6" a="1"/>
  <c r="GN40" i="6" s="1"/>
  <c r="GO40" i="6" s="1"/>
  <c r="GN7" i="6" a="1"/>
  <c r="GN7" i="6" s="1"/>
  <c r="GO7" i="6" s="1"/>
  <c r="DH40" i="6" a="1"/>
  <c r="DH40" i="6" s="1"/>
  <c r="DI40" i="6" s="1"/>
  <c r="DH7" i="6" a="1"/>
  <c r="DH7" i="6" s="1"/>
  <c r="DI7" i="6" s="1"/>
  <c r="GR40" i="6" a="1"/>
  <c r="GR40" i="6" s="1"/>
  <c r="GS40" i="6" s="1"/>
  <c r="GR7" i="6" a="1"/>
  <c r="GR7" i="6" s="1"/>
  <c r="GS7" i="6" s="1"/>
  <c r="AV30" i="6" a="1"/>
  <c r="AV30" i="6" s="1"/>
  <c r="AW28" i="6" s="1"/>
  <c r="AV19" i="6" a="1"/>
  <c r="AV19" i="6" s="1"/>
  <c r="BL30" i="6" a="1"/>
  <c r="BL30" i="6" s="1"/>
  <c r="BL19" i="6" a="1"/>
  <c r="BL19" i="6" s="1"/>
  <c r="FL30" i="6" a="1"/>
  <c r="FL30" i="6" s="1"/>
  <c r="FL19" i="6" a="1"/>
  <c r="FL19" i="6" s="1"/>
  <c r="FD30" i="6" a="1"/>
  <c r="FD30" i="6" s="1"/>
  <c r="FD19" i="6" a="1"/>
  <c r="FD19" i="6" s="1"/>
  <c r="HT30" i="6" a="1"/>
  <c r="HT30" i="6" s="1"/>
  <c r="HT19" i="6" a="1"/>
  <c r="HT19" i="6" s="1"/>
  <c r="FU32" i="6"/>
  <c r="HY36" i="6"/>
  <c r="EK50" i="6"/>
  <c r="BH40" i="6" a="1"/>
  <c r="BH40" i="6" s="1"/>
  <c r="BI40" i="6" s="1"/>
  <c r="BH7" i="6" a="1"/>
  <c r="BH7" i="6" s="1"/>
  <c r="BI7" i="6" s="1"/>
  <c r="CR40" i="6" a="1"/>
  <c r="CR40" i="6" s="1"/>
  <c r="CS40" i="6" s="1"/>
  <c r="CR7" i="6" a="1"/>
  <c r="CR7" i="6" s="1"/>
  <c r="CS7" i="6" s="1"/>
  <c r="BP40" i="6" a="1"/>
  <c r="BP40" i="6" s="1"/>
  <c r="BQ40" i="6" s="1"/>
  <c r="BP7" i="6" a="1"/>
  <c r="BP7" i="6" s="1"/>
  <c r="BQ7" i="6" s="1"/>
  <c r="DT40" i="6" a="1"/>
  <c r="DT40" i="6" s="1"/>
  <c r="DU40" i="6" s="1"/>
  <c r="DT7" i="6" a="1"/>
  <c r="DT7" i="6" s="1"/>
  <c r="DU7" i="6" s="1"/>
  <c r="HD40" i="6" a="1"/>
  <c r="HD40" i="6" s="1"/>
  <c r="HE40" i="6" s="1"/>
  <c r="HD7" i="6" a="1"/>
  <c r="HD7" i="6" s="1"/>
  <c r="HE7" i="6" s="1"/>
  <c r="AJ30" i="6" a="1"/>
  <c r="AJ30" i="6" s="1"/>
  <c r="AK28" i="6" s="1"/>
  <c r="AJ19" i="6" a="1"/>
  <c r="AJ19" i="6" s="1"/>
  <c r="AF30" i="6" a="1"/>
  <c r="AF30" i="6" s="1"/>
  <c r="AG28" i="6" s="1"/>
  <c r="AF19" i="6" a="1"/>
  <c r="AF19" i="6" s="1"/>
  <c r="BX30" i="6" a="1"/>
  <c r="BX30" i="6" s="1"/>
  <c r="BY28" i="6" s="1"/>
  <c r="BX19" i="6" a="1"/>
  <c r="BX19" i="6" s="1"/>
  <c r="GR30" i="6" a="1"/>
  <c r="GR30" i="6" s="1"/>
  <c r="GS28" i="6" s="1"/>
  <c r="GR19" i="6" a="1"/>
  <c r="GR19" i="6" s="1"/>
  <c r="FP30" i="6" a="1"/>
  <c r="FP30" i="6" s="1"/>
  <c r="FQ28" i="6" s="1"/>
  <c r="FP19" i="6" a="1"/>
  <c r="FP19" i="6" s="1"/>
  <c r="IF30" i="6" a="1"/>
  <c r="IF30" i="6" s="1"/>
  <c r="IF19" i="6" a="1"/>
  <c r="IF19" i="6" s="1"/>
  <c r="FY46" i="6"/>
  <c r="HA46" i="6"/>
  <c r="DL40" i="6" a="1"/>
  <c r="DL40" i="6" s="1"/>
  <c r="DM40" i="6" s="1"/>
  <c r="DL7" i="6" a="1"/>
  <c r="DL7" i="6" s="1"/>
  <c r="DM7" i="6" s="1"/>
  <c r="CB40" i="6" a="1"/>
  <c r="CB40" i="6" s="1"/>
  <c r="CC40" i="6" s="1"/>
  <c r="CB7" i="6" a="1"/>
  <c r="CB7" i="6" s="1"/>
  <c r="CC7" i="6" s="1"/>
  <c r="EF40" i="6" a="1"/>
  <c r="EF40" i="6" s="1"/>
  <c r="EG40" i="6" s="1"/>
  <c r="EF7" i="6" a="1"/>
  <c r="EF7" i="6" s="1"/>
  <c r="EG7" i="6" s="1"/>
  <c r="HH40" i="6" a="1"/>
  <c r="HH40" i="6" s="1"/>
  <c r="HI40" i="6" s="1"/>
  <c r="HH7" i="6" a="1"/>
  <c r="HH7" i="6" s="1"/>
  <c r="HI7" i="6" s="1"/>
  <c r="X30" i="6" a="1"/>
  <c r="X30" i="6" s="1"/>
  <c r="X19" i="6" a="1"/>
  <c r="X19" i="6" s="1"/>
  <c r="AR30" i="6" a="1"/>
  <c r="AR30" i="6" s="1"/>
  <c r="AR19" i="6" a="1"/>
  <c r="AR19" i="6" s="1"/>
  <c r="CJ30" i="6" a="1"/>
  <c r="CJ30" i="6" s="1"/>
  <c r="CK28" i="6" s="1"/>
  <c r="CJ19" i="6" a="1"/>
  <c r="CJ19" i="6" s="1"/>
  <c r="EV30" i="6" a="1"/>
  <c r="EV30" i="6" s="1"/>
  <c r="EW28" i="6" s="1"/>
  <c r="EV19" i="6" a="1"/>
  <c r="EV19" i="6" s="1"/>
  <c r="GB30" i="6" a="1"/>
  <c r="GB30" i="6" s="1"/>
  <c r="GB19" i="6" a="1"/>
  <c r="GB19" i="6" s="1"/>
  <c r="IR30" i="6" a="1"/>
  <c r="IR30" i="6" s="1"/>
  <c r="IR19" i="6" a="1"/>
  <c r="IR19" i="6" s="1"/>
  <c r="FI32" i="6"/>
  <c r="IO32" i="6"/>
  <c r="AF40" i="6" a="1"/>
  <c r="AF40" i="6" s="1"/>
  <c r="AG40" i="6" s="1"/>
  <c r="AF7" i="6" a="1"/>
  <c r="AF7" i="6" s="1"/>
  <c r="AG7" i="6" s="1"/>
  <c r="DX40" i="6" a="1"/>
  <c r="DX40" i="6" s="1"/>
  <c r="DY40" i="6" s="1"/>
  <c r="DX7" i="6" a="1"/>
  <c r="DX7" i="6" s="1"/>
  <c r="DY7" i="6" s="1"/>
  <c r="CN40" i="6" a="1"/>
  <c r="CN40" i="6" s="1"/>
  <c r="CO40" i="6" s="1"/>
  <c r="CN7" i="6" a="1"/>
  <c r="CN7" i="6" s="1"/>
  <c r="CO7" i="6" s="1"/>
  <c r="FT40" i="6" a="1"/>
  <c r="FT40" i="6" s="1"/>
  <c r="FU40" i="6" s="1"/>
  <c r="FT7" i="6" a="1"/>
  <c r="FT7" i="6" s="1"/>
  <c r="FU7" i="6" s="1"/>
  <c r="HT40" i="6" a="1"/>
  <c r="HT40" i="6" s="1"/>
  <c r="HU40" i="6" s="1"/>
  <c r="HT7" i="6" a="1"/>
  <c r="HT7" i="6" s="1"/>
  <c r="HU7" i="6" s="1"/>
  <c r="BD30" i="6" a="1"/>
  <c r="BD30" i="6" s="1"/>
  <c r="BE28" i="6" s="1"/>
  <c r="BD19" i="6" a="1"/>
  <c r="BD19" i="6" s="1"/>
  <c r="CB30" i="6" a="1"/>
  <c r="CB30" i="6" s="1"/>
  <c r="CB19" i="6" a="1"/>
  <c r="CB19" i="6" s="1"/>
  <c r="CV30" i="6" a="1"/>
  <c r="CV30" i="6" s="1"/>
  <c r="CV19" i="6" a="1"/>
  <c r="CV19" i="6" s="1"/>
  <c r="FT30" i="6" a="1"/>
  <c r="FT30" i="6" s="1"/>
  <c r="FT19" i="6" a="1"/>
  <c r="FT19" i="6" s="1"/>
  <c r="GN30" i="6" a="1"/>
  <c r="GN30" i="6" s="1"/>
  <c r="GN19" i="6" a="1"/>
  <c r="GN19" i="6" s="1"/>
  <c r="IZ30" i="6" a="1"/>
  <c r="IZ30" i="6" s="1"/>
  <c r="JA28" i="6" s="1"/>
  <c r="IZ19" i="6" a="1"/>
  <c r="IZ19" i="6" s="1"/>
  <c r="EC32" i="6"/>
  <c r="AR40" i="6" a="1"/>
  <c r="AR40" i="6" s="1"/>
  <c r="AS40" i="6" s="1"/>
  <c r="AR7" i="6" a="1"/>
  <c r="AR7" i="6" s="1"/>
  <c r="AS7" i="6" s="1"/>
  <c r="AZ40" i="6" a="1"/>
  <c r="AZ40" i="6" s="1"/>
  <c r="BA40" i="6" s="1"/>
  <c r="AZ7" i="6" a="1"/>
  <c r="AZ7" i="6" s="1"/>
  <c r="BA7" i="6" s="1"/>
  <c r="CZ40" i="6" a="1"/>
  <c r="CZ40" i="6" s="1"/>
  <c r="DA40" i="6" s="1"/>
  <c r="CZ7" i="6" a="1"/>
  <c r="CZ7" i="6" s="1"/>
  <c r="DA7" i="6" s="1"/>
  <c r="GV40" i="6" a="1"/>
  <c r="GV40" i="6" s="1"/>
  <c r="GW40" i="6" s="1"/>
  <c r="GV7" i="6" a="1"/>
  <c r="GV7" i="6" s="1"/>
  <c r="GW7" i="6" s="1"/>
  <c r="IF40" i="6" a="1"/>
  <c r="IF40" i="6" s="1"/>
  <c r="IG40" i="6" s="1"/>
  <c r="IF7" i="6" a="1"/>
  <c r="IF7" i="6" s="1"/>
  <c r="IG7" i="6" s="1"/>
  <c r="T30" i="6" a="1"/>
  <c r="T30" i="6" s="1"/>
  <c r="T19" i="6" a="1"/>
  <c r="T19" i="6" s="1"/>
  <c r="DL30" i="6" a="1"/>
  <c r="DL30" i="6" s="1"/>
  <c r="DM28" i="6" s="1"/>
  <c r="DL19" i="6" a="1"/>
  <c r="DL19" i="6" s="1"/>
  <c r="DT30" i="6" a="1"/>
  <c r="DT30" i="6" s="1"/>
  <c r="DU28" i="6" s="1"/>
  <c r="DT19" i="6" a="1"/>
  <c r="DT19" i="6" s="1"/>
  <c r="HD30" i="6" a="1"/>
  <c r="HD30" i="6" s="1"/>
  <c r="HD19" i="6" a="1"/>
  <c r="HD19" i="6" s="1"/>
  <c r="AV40" i="6" a="1"/>
  <c r="AV40" i="6" s="1"/>
  <c r="AW40" i="6" s="1"/>
  <c r="AV7" i="6" a="1"/>
  <c r="AV7" i="6" s="1"/>
  <c r="AW7" i="6" s="1"/>
  <c r="BL40" i="6" a="1"/>
  <c r="BL40" i="6" s="1"/>
  <c r="BM40" i="6" s="1"/>
  <c r="BL7" i="6" a="1"/>
  <c r="BL7" i="6" s="1"/>
  <c r="BM7" i="6" s="1"/>
  <c r="FP40" i="6" a="1"/>
  <c r="FP40" i="6" s="1"/>
  <c r="FQ40" i="6" s="1"/>
  <c r="FP7" i="6" a="1"/>
  <c r="FP7" i="6" s="1"/>
  <c r="FQ7" i="6" s="1"/>
  <c r="IB40" i="6" a="1"/>
  <c r="IB40" i="6" s="1"/>
  <c r="IC40" i="6" s="1"/>
  <c r="IB7" i="6" a="1"/>
  <c r="IB7" i="6" s="1"/>
  <c r="IC7" i="6" s="1"/>
  <c r="IR40" i="6" a="1"/>
  <c r="IR40" i="6" s="1"/>
  <c r="IS40" i="6" s="1"/>
  <c r="IR7" i="6" a="1"/>
  <c r="IR7" i="6" s="1"/>
  <c r="IS7" i="6" s="1"/>
  <c r="CN30" i="6" a="1"/>
  <c r="CN30" i="6" s="1"/>
  <c r="CN19" i="6" a="1"/>
  <c r="CN19" i="6" s="1"/>
  <c r="BT30" i="6" a="1"/>
  <c r="BT30" i="6" s="1"/>
  <c r="BT19" i="6" a="1"/>
  <c r="BT19" i="6" s="1"/>
  <c r="EN30" i="6" a="1"/>
  <c r="EN30" i="6" s="1"/>
  <c r="EN19" i="6" a="1"/>
  <c r="EN19" i="6" s="1"/>
  <c r="EF30" i="6" a="1"/>
  <c r="EF30" i="6" s="1"/>
  <c r="EG28" i="6" s="1"/>
  <c r="EF19" i="6" a="1"/>
  <c r="EF19" i="6" s="1"/>
  <c r="IN30" i="6" a="1"/>
  <c r="IN30" i="6" s="1"/>
  <c r="IN19" i="6" a="1"/>
  <c r="IN19" i="6" s="1"/>
  <c r="DD40" i="6" a="1"/>
  <c r="DD40" i="6" s="1"/>
  <c r="DE40" i="6" s="1"/>
  <c r="DD7" i="6" a="1"/>
  <c r="DD7" i="6" s="1"/>
  <c r="DE7" i="6" s="1"/>
  <c r="BX40" i="6" a="1"/>
  <c r="BX40" i="6" s="1"/>
  <c r="BY40" i="6" s="1"/>
  <c r="BX7" i="6" a="1"/>
  <c r="BX7" i="6" s="1"/>
  <c r="BY7" i="6" s="1"/>
  <c r="EN40" i="6" a="1"/>
  <c r="EN40" i="6" s="1"/>
  <c r="EO40" i="6" s="1"/>
  <c r="EN7" i="6" a="1"/>
  <c r="EN7" i="6" s="1"/>
  <c r="EO7" i="6" s="1"/>
  <c r="EZ40" i="6" a="1"/>
  <c r="EZ40" i="6" s="1"/>
  <c r="FA40" i="6" s="1"/>
  <c r="EZ7" i="6" a="1"/>
  <c r="EZ7" i="6" s="1"/>
  <c r="FA7" i="6" s="1"/>
  <c r="HL40" i="6" a="1"/>
  <c r="HL40" i="6" s="1"/>
  <c r="HM40" i="6" s="1"/>
  <c r="HL7" i="6" a="1"/>
  <c r="HL7" i="6" s="1"/>
  <c r="HM7" i="6" s="1"/>
  <c r="AN30" i="6" a="1"/>
  <c r="AN30" i="6" s="1"/>
  <c r="AN19" i="6" a="1"/>
  <c r="AN19" i="6" s="1"/>
  <c r="CR30" i="6" a="1"/>
  <c r="CR30" i="6" s="1"/>
  <c r="CR19" i="6" a="1"/>
  <c r="CR19" i="6" s="1"/>
  <c r="DD30" i="6" a="1"/>
  <c r="DD30" i="6" s="1"/>
  <c r="DE28" i="6" s="1"/>
  <c r="DD19" i="6" a="1"/>
  <c r="DD19" i="6" s="1"/>
  <c r="GF30" i="6" a="1"/>
  <c r="GF30" i="6" s="1"/>
  <c r="GG28" i="6" s="1"/>
  <c r="GF19" i="6" a="1"/>
  <c r="GF19" i="6" s="1"/>
  <c r="IB30" i="6" a="1"/>
  <c r="IB30" i="6" s="1"/>
  <c r="IB19" i="6" a="1"/>
  <c r="IB19" i="6" s="1"/>
  <c r="EB40" i="6" a="1"/>
  <c r="EB40" i="6" s="1"/>
  <c r="EC40" i="6" s="1"/>
  <c r="EB7" i="6" a="1"/>
  <c r="EB7" i="6" s="1"/>
  <c r="EC7" i="6" s="1"/>
  <c r="CJ40" i="6" a="1"/>
  <c r="CJ40" i="6" s="1"/>
  <c r="CK40" i="6" s="1"/>
  <c r="CJ7" i="6" a="1"/>
  <c r="CJ7" i="6" s="1"/>
  <c r="CK7" i="6" s="1"/>
  <c r="EJ40" i="6" a="1"/>
  <c r="EJ40" i="6" s="1"/>
  <c r="EK40" i="6" s="1"/>
  <c r="EJ7" i="6" a="1"/>
  <c r="EJ7" i="6" s="1"/>
  <c r="EK7" i="6" s="1"/>
  <c r="FL40" i="6" a="1"/>
  <c r="FL40" i="6" s="1"/>
  <c r="FM40" i="6" s="1"/>
  <c r="FL7" i="6" a="1"/>
  <c r="FL7" i="6" s="1"/>
  <c r="FM7" i="6" s="1"/>
  <c r="HX40" i="6" a="1"/>
  <c r="HX40" i="6" s="1"/>
  <c r="HY40" i="6" s="1"/>
  <c r="HX7" i="6" a="1"/>
  <c r="HX7" i="6" s="1"/>
  <c r="HY7" i="6" s="1"/>
  <c r="BP30" i="6" a="1"/>
  <c r="BP30" i="6" s="1"/>
  <c r="BQ28" i="6" s="1"/>
  <c r="BP19" i="6" a="1"/>
  <c r="BP19" i="6" s="1"/>
  <c r="DP30" i="6" a="1"/>
  <c r="DP30" i="6" s="1"/>
  <c r="DQ28" i="6" s="1"/>
  <c r="DP19" i="6" a="1"/>
  <c r="DP19" i="6" s="1"/>
  <c r="EZ30" i="6" a="1"/>
  <c r="EZ30" i="6" s="1"/>
  <c r="EZ19" i="6" a="1"/>
  <c r="EZ19" i="6" s="1"/>
  <c r="GJ30" i="6" a="1"/>
  <c r="GJ30" i="6" s="1"/>
  <c r="GK28" i="6" s="1"/>
  <c r="GJ19" i="6" a="1"/>
  <c r="GJ19" i="6" s="1"/>
  <c r="GV30" i="6" a="1"/>
  <c r="GV30" i="6" s="1"/>
  <c r="GW28" i="6" s="1"/>
  <c r="GV19" i="6" a="1"/>
  <c r="GV19" i="6" s="1"/>
  <c r="X40" i="6" a="1"/>
  <c r="X40" i="6" s="1"/>
  <c r="Y40" i="6" s="1"/>
  <c r="X7" i="6" a="1"/>
  <c r="X7" i="6" s="1"/>
  <c r="Y7" i="6" s="1"/>
  <c r="BT40" i="6" a="1"/>
  <c r="BT40" i="6" s="1"/>
  <c r="BT7" i="6" a="1"/>
  <c r="BT7" i="6" s="1"/>
  <c r="BU7" i="6" s="1"/>
  <c r="CV40" i="6" a="1"/>
  <c r="CV40" i="6" s="1"/>
  <c r="CW40" i="6" s="1"/>
  <c r="CV7" i="6" a="1"/>
  <c r="CV7" i="6" s="1"/>
  <c r="CW7" i="6" s="1"/>
  <c r="GB40" i="6" a="1"/>
  <c r="GB40" i="6" s="1"/>
  <c r="GC40" i="6" s="1"/>
  <c r="GB7" i="6" a="1"/>
  <c r="GB7" i="6" s="1"/>
  <c r="GC7" i="6" s="1"/>
  <c r="FX40" i="6" a="1"/>
  <c r="FX40" i="6" s="1"/>
  <c r="FY40" i="6" s="1"/>
  <c r="FX7" i="6" a="1"/>
  <c r="FX7" i="6" s="1"/>
  <c r="FY7" i="6" s="1"/>
  <c r="IJ40" i="6" a="1"/>
  <c r="IJ40" i="6" s="1"/>
  <c r="IK40" i="6" s="1"/>
  <c r="IJ7" i="6" a="1"/>
  <c r="IJ7" i="6" s="1"/>
  <c r="IK7" i="6" s="1"/>
  <c r="BH30" i="6" a="1"/>
  <c r="BH30" i="6" s="1"/>
  <c r="BI28" i="6" s="1"/>
  <c r="BH19" i="6" a="1"/>
  <c r="BH19" i="6" s="1"/>
  <c r="FX30" i="6" a="1"/>
  <c r="FX30" i="6" s="1"/>
  <c r="FY28" i="6" s="1"/>
  <c r="FX19" i="6" a="1"/>
  <c r="FX19" i="6" s="1"/>
  <c r="EB30" i="6" a="1"/>
  <c r="EB30" i="6" s="1"/>
  <c r="EC28" i="6" s="1"/>
  <c r="EB19" i="6" a="1"/>
  <c r="EB19" i="6" s="1"/>
  <c r="FH30" i="6" a="1"/>
  <c r="FH30" i="6" s="1"/>
  <c r="FI28" i="6" s="1"/>
  <c r="FH19" i="6" a="1"/>
  <c r="FH19" i="6" s="1"/>
  <c r="HP30" i="6" a="1"/>
  <c r="HP30" i="6" s="1"/>
  <c r="HQ28" i="6" s="1"/>
  <c r="HP19" i="6" a="1"/>
  <c r="HP19" i="6" s="1"/>
  <c r="CS36" i="6"/>
  <c r="FH40" i="6" a="1"/>
  <c r="FH40" i="6" s="1"/>
  <c r="FI40" i="6" s="1"/>
  <c r="FH7" i="6" a="1"/>
  <c r="FH7" i="6" s="1"/>
  <c r="FI7" i="6" s="1"/>
  <c r="DP40" i="6" a="1"/>
  <c r="DP40" i="6" s="1"/>
  <c r="DQ40" i="6" s="1"/>
  <c r="DP7" i="6" a="1"/>
  <c r="DP7" i="6" s="1"/>
  <c r="DQ7" i="6" s="1"/>
  <c r="GJ40" i="6" a="1"/>
  <c r="GJ40" i="6" s="1"/>
  <c r="GK40" i="6" s="1"/>
  <c r="GJ7" i="6" a="1"/>
  <c r="GJ7" i="6" s="1"/>
  <c r="GK7" i="6" s="1"/>
  <c r="IV40" i="6" a="1"/>
  <c r="IV40" i="6" s="1"/>
  <c r="IW40" i="6" s="1"/>
  <c r="IV7" i="6" a="1"/>
  <c r="IV7" i="6" s="1"/>
  <c r="IW7" i="6" s="1"/>
  <c r="AB30" i="6" a="1"/>
  <c r="AB30" i="6" s="1"/>
  <c r="AB19" i="6" a="1"/>
  <c r="AB19" i="6" s="1"/>
  <c r="CF30" i="6" a="1"/>
  <c r="CF30" i="6" s="1"/>
  <c r="CF19" i="6" a="1"/>
  <c r="CF19" i="6" s="1"/>
  <c r="DX30" i="6" a="1"/>
  <c r="DX30" i="6" s="1"/>
  <c r="DX19" i="6" a="1"/>
  <c r="DX19" i="6" s="1"/>
  <c r="GZ30" i="6" a="1"/>
  <c r="GZ30" i="6" s="1"/>
  <c r="HA28" i="6" s="1"/>
  <c r="GZ19" i="6" a="1"/>
  <c r="GZ19" i="6" s="1"/>
  <c r="HL30" i="6" a="1"/>
  <c r="HL30" i="6" s="1"/>
  <c r="HM28" i="6" s="1"/>
  <c r="HL19" i="6" a="1"/>
  <c r="HL19" i="6" s="1"/>
  <c r="HA32" i="6"/>
  <c r="ES50" i="6"/>
  <c r="AB40" i="6" a="1"/>
  <c r="AB40" i="6" s="1"/>
  <c r="AC40" i="6" s="1"/>
  <c r="AB7" i="6" a="1"/>
  <c r="AB7" i="6" s="1"/>
  <c r="AC7" i="6" s="1"/>
  <c r="ER40" i="6" a="1"/>
  <c r="ER40" i="6" s="1"/>
  <c r="ES40" i="6" s="1"/>
  <c r="ER7" i="6" a="1"/>
  <c r="ER7" i="6" s="1"/>
  <c r="ES7" i="6" s="1"/>
  <c r="EV40" i="6" a="1"/>
  <c r="EV40" i="6" s="1"/>
  <c r="EW40" i="6" s="1"/>
  <c r="EV7" i="6" a="1"/>
  <c r="EV7" i="6" s="1"/>
  <c r="EW7" i="6" s="1"/>
  <c r="GZ40" i="6" a="1"/>
  <c r="GZ40" i="6" s="1"/>
  <c r="HA40" i="6" s="1"/>
  <c r="GZ7" i="6" a="1"/>
  <c r="GZ7" i="6" s="1"/>
  <c r="HA7" i="6" s="1"/>
  <c r="IN40" i="6" a="1"/>
  <c r="IN40" i="6" s="1"/>
  <c r="IO40" i="6" s="1"/>
  <c r="IN7" i="6" a="1"/>
  <c r="IN7" i="6" s="1"/>
  <c r="IO7" i="6" s="1"/>
  <c r="AZ30" i="6" a="1"/>
  <c r="AZ30" i="6" s="1"/>
  <c r="BA28" i="6" s="1"/>
  <c r="AZ19" i="6" a="1"/>
  <c r="AZ19" i="6" s="1"/>
  <c r="CZ30" i="6" a="1"/>
  <c r="CZ30" i="6" s="1"/>
  <c r="DA28" i="6" s="1"/>
  <c r="CZ19" i="6" a="1"/>
  <c r="CZ19" i="6" s="1"/>
  <c r="EJ30" i="6" a="1"/>
  <c r="EJ30" i="6" s="1"/>
  <c r="EK28" i="6" s="1"/>
  <c r="EJ19" i="6" a="1"/>
  <c r="EJ19" i="6" s="1"/>
  <c r="IV30" i="6" a="1"/>
  <c r="IV30" i="6" s="1"/>
  <c r="IV19" i="6" a="1"/>
  <c r="IV19" i="6" s="1"/>
  <c r="IJ30" i="6" a="1"/>
  <c r="IJ30" i="6" s="1"/>
  <c r="IK28" i="6" s="1"/>
  <c r="IJ19" i="6" a="1"/>
  <c r="IJ19" i="6" s="1"/>
  <c r="AK32" i="6"/>
  <c r="P7" i="6" a="1"/>
  <c r="P7" i="6" s="1"/>
  <c r="Q7" i="6" s="1"/>
  <c r="L7" i="6" a="1"/>
  <c r="L7" i="6" s="1"/>
  <c r="M7" i="6" s="1"/>
  <c r="H81" i="6" a="1"/>
  <c r="H81" i="6" s="1"/>
  <c r="H23" i="6" a="1"/>
  <c r="H23" i="6" s="1"/>
  <c r="H15" i="6" a="1"/>
  <c r="H15" i="6" s="1"/>
  <c r="H40" i="6" a="1"/>
  <c r="H40" i="6" s="1"/>
  <c r="H70" i="6" a="1"/>
  <c r="H70" i="6" s="1"/>
  <c r="H22" i="6" a="1"/>
  <c r="H22" i="6" s="1"/>
  <c r="H56" i="6" a="1"/>
  <c r="H56" i="6" s="1"/>
  <c r="H26" i="6" a="1"/>
  <c r="H26" i="6" s="1"/>
  <c r="H63" i="6" a="1"/>
  <c r="H63" i="6" s="1"/>
  <c r="H18" i="6" a="1"/>
  <c r="H18" i="6" s="1"/>
  <c r="H25" i="6" a="1"/>
  <c r="H25" i="6" s="1"/>
  <c r="H68" i="6" a="1"/>
  <c r="H68" i="6" s="1"/>
  <c r="H21" i="6" a="1"/>
  <c r="H21" i="6" s="1"/>
  <c r="H66" i="6" a="1"/>
  <c r="H66" i="6" s="1"/>
  <c r="G46" i="6"/>
  <c r="H46" i="6" s="1" a="1"/>
  <c r="H46" i="6" s="1"/>
  <c r="G49" i="6"/>
  <c r="H49" i="6" s="1" a="1"/>
  <c r="H49" i="6" s="1"/>
  <c r="G50" i="6"/>
  <c r="H50" i="6" s="1" a="1"/>
  <c r="H50" i="6" s="1"/>
  <c r="G38" i="6"/>
  <c r="H38" i="6" s="1" a="1"/>
  <c r="H38" i="6" s="1"/>
  <c r="G42" i="6"/>
  <c r="H42" i="6" s="1" a="1"/>
  <c r="H42" i="6" s="1"/>
  <c r="G35" i="6"/>
  <c r="H35" i="6" s="1" a="1"/>
  <c r="H35" i="6" s="1"/>
  <c r="G33" i="6"/>
  <c r="H33" i="6" s="1" a="1"/>
  <c r="H33" i="6" s="1"/>
  <c r="G53" i="6"/>
  <c r="H53" i="6" s="1" a="1"/>
  <c r="H53" i="6" s="1"/>
  <c r="OO5" i="6" a="1"/>
  <c r="OO5" i="6" s="1"/>
  <c r="G34" i="6"/>
  <c r="H34" i="6" s="1" a="1"/>
  <c r="H34" i="6" s="1"/>
  <c r="OB4" i="6"/>
  <c r="OC4" i="6"/>
  <c r="P53" i="6" l="1" a="1"/>
  <c r="P53" i="6" s="1"/>
  <c r="P3" i="6" a="1"/>
  <c r="P3" i="6" s="1"/>
  <c r="LY36" i="6"/>
  <c r="CW32" i="6"/>
  <c r="NA42" i="6"/>
  <c r="L4" i="6" a="1"/>
  <c r="L4" i="6" s="1"/>
  <c r="L52" i="6" a="1"/>
  <c r="L52" i="6" s="1"/>
  <c r="T12" i="6" a="1"/>
  <c r="T12" i="6" s="1"/>
  <c r="NX30" i="6" a="1"/>
  <c r="NX30" i="6" s="1"/>
  <c r="DU50" i="6"/>
  <c r="EW32" i="6"/>
  <c r="CO32" i="6"/>
  <c r="NP13" i="6" a="1"/>
  <c r="NP13" i="6" s="1"/>
  <c r="BA50" i="6"/>
  <c r="BQ32" i="6"/>
  <c r="AG42" i="6"/>
  <c r="DU42" i="6"/>
  <c r="HU32" i="6"/>
  <c r="EW36" i="6"/>
  <c r="DM32" i="6"/>
  <c r="HI32" i="6"/>
  <c r="X11" i="6" a="1"/>
  <c r="X11" i="6" s="1"/>
  <c r="DE36" i="6"/>
  <c r="NP4" i="6" a="1"/>
  <c r="NP4" i="6" s="1"/>
  <c r="DE32" i="6"/>
  <c r="IO50" i="6"/>
  <c r="EW50" i="6"/>
  <c r="AS46" i="6"/>
  <c r="T4" i="6" a="1"/>
  <c r="T4" i="6" s="1"/>
  <c r="T7" i="6" a="1"/>
  <c r="T7" i="6" s="1"/>
  <c r="U7" i="6" s="1"/>
  <c r="T49" i="6" a="1"/>
  <c r="T49" i="6" s="1"/>
  <c r="U46" i="6" s="1"/>
  <c r="U50" i="6"/>
  <c r="U28" i="6"/>
  <c r="NI42" i="6"/>
  <c r="LQ50" i="6"/>
  <c r="JM42" i="6"/>
  <c r="DU32" i="6"/>
  <c r="KC46" i="6"/>
  <c r="IS50" i="6"/>
  <c r="GW50" i="6"/>
  <c r="CC46" i="6"/>
  <c r="DA50" i="6"/>
  <c r="BE50" i="6"/>
  <c r="HI50" i="6"/>
  <c r="DA32" i="6"/>
  <c r="IG50" i="6"/>
  <c r="FQ46" i="6"/>
  <c r="MW50" i="6"/>
  <c r="KW42" i="6"/>
  <c r="JI32" i="6"/>
  <c r="JA32" i="6"/>
  <c r="IS28" i="6"/>
  <c r="HY50" i="6"/>
  <c r="HU28" i="6"/>
  <c r="HI28" i="6"/>
  <c r="HE28" i="6"/>
  <c r="HA36" i="6"/>
  <c r="GO28" i="6"/>
  <c r="FE28" i="6"/>
  <c r="FA28" i="6"/>
  <c r="ES42" i="6"/>
  <c r="EO32" i="6"/>
  <c r="EK32" i="6"/>
  <c r="CO28" i="6"/>
  <c r="AO28" i="6"/>
  <c r="JU50" i="6"/>
  <c r="GC28" i="6"/>
  <c r="FU28" i="6"/>
  <c r="FM28" i="6"/>
  <c r="DY28" i="6"/>
  <c r="CS28" i="6"/>
  <c r="CK32" i="6"/>
  <c r="CG28" i="6"/>
  <c r="CC32" i="6"/>
  <c r="CC28" i="6"/>
  <c r="BY42" i="6"/>
  <c r="BQ42" i="6"/>
  <c r="BM28" i="6"/>
  <c r="AK42" i="6"/>
  <c r="CS32" i="6"/>
  <c r="P12" i="6" a="1"/>
  <c r="P12" i="6" s="1"/>
  <c r="BI46" i="6"/>
  <c r="EO46" i="6"/>
  <c r="BY32" i="6"/>
  <c r="KS50" i="6"/>
  <c r="IS42" i="6"/>
  <c r="IK36" i="6"/>
  <c r="AG36" i="6"/>
  <c r="BY36" i="6"/>
  <c r="AW46" i="6"/>
  <c r="FY32" i="6"/>
  <c r="DI50" i="6"/>
  <c r="IW46" i="6"/>
  <c r="FY42" i="6"/>
  <c r="AW32" i="6"/>
  <c r="HI36" i="6"/>
  <c r="HM32" i="6"/>
  <c r="AO32" i="6"/>
  <c r="DI32" i="6"/>
  <c r="IK50" i="6"/>
  <c r="GO32" i="6"/>
  <c r="IK32" i="6"/>
  <c r="DM50" i="6"/>
  <c r="NX11" i="6" a="1"/>
  <c r="NX11" i="6" s="1"/>
  <c r="HM36" i="6"/>
  <c r="BE32" i="6"/>
  <c r="BM42" i="6"/>
  <c r="IO36" i="6"/>
  <c r="KC32" i="6"/>
  <c r="DQ32" i="6"/>
  <c r="LU46" i="6"/>
  <c r="ES32" i="6"/>
  <c r="AS32" i="6"/>
  <c r="BQ50" i="6"/>
  <c r="NX5" i="6" a="1"/>
  <c r="NX5" i="6" s="1"/>
  <c r="NX3" i="6" a="1"/>
  <c r="NX3" i="6" s="1"/>
  <c r="NX46" i="6" a="1"/>
  <c r="NX46" i="6" s="1"/>
  <c r="NY46" i="6" s="1"/>
  <c r="NX4" i="6" a="1"/>
  <c r="NX4" i="6" s="1"/>
  <c r="NX13" i="6" a="1"/>
  <c r="NX13" i="6" s="1"/>
  <c r="NX7" i="6" a="1"/>
  <c r="NX7" i="6" s="1"/>
  <c r="NY7" i="6" s="1"/>
  <c r="NX12" i="6" a="1"/>
  <c r="NX12" i="6" s="1"/>
  <c r="NX44" i="6" a="1"/>
  <c r="NX44" i="6" s="1"/>
  <c r="NY42" i="6" s="1"/>
  <c r="NX52" i="6" a="1"/>
  <c r="NX52" i="6" s="1"/>
  <c r="NY50" i="6" s="1"/>
  <c r="L14" i="6" a="1"/>
  <c r="L14" i="6" s="1"/>
  <c r="L5" i="6" a="1"/>
  <c r="L5" i="6" s="1"/>
  <c r="L19" i="6" a="1"/>
  <c r="L19" i="6" s="1"/>
  <c r="AC32" i="6"/>
  <c r="AC36" i="6"/>
  <c r="AC28" i="6"/>
  <c r="AB53" i="6" a="1"/>
  <c r="AB53" i="6" s="1"/>
  <c r="AC50" i="6" s="1"/>
  <c r="H13" i="6" a="1"/>
  <c r="H13" i="6" s="1"/>
  <c r="H30" i="6" a="1"/>
  <c r="H30" i="6" s="1"/>
  <c r="I28" i="6" s="1"/>
  <c r="H12" i="6" a="1"/>
  <c r="H12" i="6" s="1"/>
  <c r="P30" i="6" a="1"/>
  <c r="P30" i="6" s="1"/>
  <c r="L32" i="6" a="1"/>
  <c r="L32" i="6" s="1"/>
  <c r="H3" i="6" a="1"/>
  <c r="H3" i="6" s="1"/>
  <c r="Y36" i="6"/>
  <c r="Y28" i="6"/>
  <c r="Y50" i="6"/>
  <c r="X42" i="6" a="1"/>
  <c r="X42" i="6" s="1"/>
  <c r="Y42" i="6" s="1"/>
  <c r="Y46" i="6"/>
  <c r="T13" i="6" a="1"/>
  <c r="T13" i="6" s="1"/>
  <c r="P4" i="6" a="1"/>
  <c r="P4" i="6" s="1"/>
  <c r="P11" i="6" a="1"/>
  <c r="P11" i="6" s="1"/>
  <c r="P47" i="6" a="1"/>
  <c r="P47" i="6" s="1"/>
  <c r="P5" i="6" a="1"/>
  <c r="P5" i="6" s="1"/>
  <c r="L12" i="6" a="1"/>
  <c r="L12" i="6" s="1"/>
  <c r="L11" i="6" a="1"/>
  <c r="L11" i="6" s="1"/>
  <c r="Y32" i="6"/>
  <c r="HY28" i="6"/>
  <c r="IC28" i="6"/>
  <c r="KC42" i="6"/>
  <c r="DA36" i="6"/>
  <c r="JY50" i="6"/>
  <c r="MG28" i="6"/>
  <c r="JQ28" i="6"/>
  <c r="JA50" i="6"/>
  <c r="GS32" i="6"/>
  <c r="IC46" i="6"/>
  <c r="GC32" i="6"/>
  <c r="GW32" i="6"/>
  <c r="I42" i="6"/>
  <c r="H11" i="6" a="1"/>
  <c r="H11" i="6" s="1"/>
  <c r="H14" i="6" a="1"/>
  <c r="H14" i="6" s="1"/>
  <c r="H5" i="6" a="1"/>
  <c r="H5" i="6" s="1"/>
  <c r="H4" i="6" a="1"/>
  <c r="H4" i="6" s="1"/>
  <c r="CS50" i="6"/>
  <c r="GN6" i="6" a="1"/>
  <c r="GN6" i="6" s="1"/>
  <c r="GO3" i="6" s="1"/>
  <c r="AR6" i="6" a="1"/>
  <c r="AR6" i="6" s="1"/>
  <c r="AS3" i="6" s="1"/>
  <c r="DX6" i="6" a="1"/>
  <c r="DX6" i="6" s="1"/>
  <c r="DY3" i="6" s="1"/>
  <c r="HT6" i="6" a="1"/>
  <c r="HT6" i="6" s="1"/>
  <c r="HU3" i="6" s="1"/>
  <c r="IV6" i="6" a="1"/>
  <c r="IV6" i="6" s="1"/>
  <c r="IW3" i="6" s="1"/>
  <c r="FP6" i="6" a="1"/>
  <c r="FP6" i="6" s="1"/>
  <c r="FQ3" i="6" s="1"/>
  <c r="HH6" i="6" a="1"/>
  <c r="HH6" i="6" s="1"/>
  <c r="HI3" i="6" s="1"/>
  <c r="CF6" i="6" a="1"/>
  <c r="CF6" i="6" s="1"/>
  <c r="CG3" i="6" s="1"/>
  <c r="MJ6" i="6" a="1"/>
  <c r="MJ6" i="6" s="1"/>
  <c r="MK3" i="6" s="1"/>
  <c r="LT6" i="6" a="1"/>
  <c r="LT6" i="6" s="1"/>
  <c r="LU3" i="6" s="1"/>
  <c r="H6" i="6" a="1"/>
  <c r="H6" i="6" s="1"/>
  <c r="IR6" i="6" a="1"/>
  <c r="IR6" i="6" s="1"/>
  <c r="IS3" i="6" s="1"/>
  <c r="EN6" i="6" a="1"/>
  <c r="EN6" i="6" s="1"/>
  <c r="EO3" i="6" s="1"/>
  <c r="FD6" i="6" a="1"/>
  <c r="FD6" i="6" s="1"/>
  <c r="FE3" i="6" s="1"/>
  <c r="CZ6" i="6" a="1"/>
  <c r="CZ6" i="6" s="1"/>
  <c r="DA3" i="6" s="1"/>
  <c r="HL6" i="6" a="1"/>
  <c r="HL6" i="6" s="1"/>
  <c r="HM3" i="6" s="1"/>
  <c r="MB6" i="6" a="1"/>
  <c r="MB6" i="6" s="1"/>
  <c r="MC3" i="6" s="1"/>
  <c r="KJ6" i="6" a="1"/>
  <c r="KJ6" i="6" s="1"/>
  <c r="KK3" i="6" s="1"/>
  <c r="T6" i="6" a="1"/>
  <c r="T6" i="6" s="1"/>
  <c r="BL6" i="6" a="1"/>
  <c r="BL6" i="6" s="1"/>
  <c r="BM3" i="6" s="1"/>
  <c r="IN6" i="6" a="1"/>
  <c r="IN6" i="6" s="1"/>
  <c r="IO3" i="6" s="1"/>
  <c r="AZ6" i="6" a="1"/>
  <c r="AZ6" i="6" s="1"/>
  <c r="BA3" i="6" s="1"/>
  <c r="NT6" i="6" a="1"/>
  <c r="NT6" i="6" s="1"/>
  <c r="NU3" i="6" s="1"/>
  <c r="JH6" i="6" a="1"/>
  <c r="JH6" i="6" s="1"/>
  <c r="JI3" i="6" s="1"/>
  <c r="KR6" i="6" a="1"/>
  <c r="KR6" i="6" s="1"/>
  <c r="KS3" i="6" s="1"/>
  <c r="LX6" i="6" a="1"/>
  <c r="LX6" i="6" s="1"/>
  <c r="LY3" i="6" s="1"/>
  <c r="LD6" i="6" a="1"/>
  <c r="LD6" i="6" s="1"/>
  <c r="LE3" i="6" s="1"/>
  <c r="EB6" i="6" a="1"/>
  <c r="EB6" i="6" s="1"/>
  <c r="EC3" i="6" s="1"/>
  <c r="GR6" i="6" a="1"/>
  <c r="GR6" i="6" s="1"/>
  <c r="GS3" i="6" s="1"/>
  <c r="IB6" i="6" a="1"/>
  <c r="IB6" i="6" s="1"/>
  <c r="IC3" i="6" s="1"/>
  <c r="FL6" i="6" a="1"/>
  <c r="FL6" i="6" s="1"/>
  <c r="FM3" i="6" s="1"/>
  <c r="CN6" i="6" a="1"/>
  <c r="CN6" i="6" s="1"/>
  <c r="CO3" i="6" s="1"/>
  <c r="X6" i="6" a="1"/>
  <c r="X6" i="6" s="1"/>
  <c r="Y3" i="6" s="1"/>
  <c r="MZ6" i="6" a="1"/>
  <c r="MZ6" i="6" s="1"/>
  <c r="NA3" i="6" s="1"/>
  <c r="NX6" i="6" a="1"/>
  <c r="NX6" i="6" s="1"/>
  <c r="LP6" i="6" a="1"/>
  <c r="LP6" i="6" s="1"/>
  <c r="LQ3" i="6" s="1"/>
  <c r="BT6" i="6" a="1"/>
  <c r="BT6" i="6" s="1"/>
  <c r="BU3" i="6" s="1"/>
  <c r="EJ6" i="6" a="1"/>
  <c r="EJ6" i="6" s="1"/>
  <c r="EK3" i="6" s="1"/>
  <c r="ER6" i="6" a="1"/>
  <c r="ER6" i="6" s="1"/>
  <c r="ES3" i="6" s="1"/>
  <c r="BH6" i="6" a="1"/>
  <c r="BH6" i="6" s="1"/>
  <c r="BI3" i="6" s="1"/>
  <c r="CV6" i="6" a="1"/>
  <c r="CV6" i="6" s="1"/>
  <c r="CW3" i="6" s="1"/>
  <c r="GZ6" i="6" a="1"/>
  <c r="GZ6" i="6" s="1"/>
  <c r="HA3" i="6" s="1"/>
  <c r="AB6" i="6" a="1"/>
  <c r="AB6" i="6" s="1"/>
  <c r="AC3" i="6" s="1"/>
  <c r="MN6" i="6" a="1"/>
  <c r="MN6" i="6" s="1"/>
  <c r="MO3" i="6" s="1"/>
  <c r="KZ6" i="6" a="1"/>
  <c r="KZ6" i="6" s="1"/>
  <c r="LA3" i="6" s="1"/>
  <c r="JP6" i="6" a="1"/>
  <c r="JP6" i="6" s="1"/>
  <c r="JQ3" i="6" s="1"/>
  <c r="JD6" i="6" a="1"/>
  <c r="JD6" i="6" s="1"/>
  <c r="JE3" i="6" s="1"/>
  <c r="NH6" i="6" a="1"/>
  <c r="NH6" i="6" s="1"/>
  <c r="NI3" i="6" s="1"/>
  <c r="CR6" i="6" a="1"/>
  <c r="CR6" i="6" s="1"/>
  <c r="CS3" i="6" s="1"/>
  <c r="GF6" i="6" a="1"/>
  <c r="GF6" i="6" s="1"/>
  <c r="GG3" i="6" s="1"/>
  <c r="FX6" i="6" a="1"/>
  <c r="FX6" i="6" s="1"/>
  <c r="FY3" i="6" s="1"/>
  <c r="CB6" i="6" a="1"/>
  <c r="CB6" i="6" s="1"/>
  <c r="CC3" i="6" s="1"/>
  <c r="MV6" i="6" a="1"/>
  <c r="MV6" i="6" s="1"/>
  <c r="MW3" i="6" s="1"/>
  <c r="LL6" i="6" a="1"/>
  <c r="LL6" i="6" s="1"/>
  <c r="LM3" i="6" s="1"/>
  <c r="KF6" i="6" a="1"/>
  <c r="KF6" i="6" s="1"/>
  <c r="KG3" i="6" s="1"/>
  <c r="JT6" i="6" a="1"/>
  <c r="JT6" i="6" s="1"/>
  <c r="JU3" i="6" s="1"/>
  <c r="DL6" i="6" a="1"/>
  <c r="DL6" i="6" s="1"/>
  <c r="DM3" i="6" s="1"/>
  <c r="DH6" i="6" a="1"/>
  <c r="DH6" i="6" s="1"/>
  <c r="DI3" i="6" s="1"/>
  <c r="AV6" i="6" a="1"/>
  <c r="AV6" i="6" s="1"/>
  <c r="AW3" i="6" s="1"/>
  <c r="FH6" i="6" a="1"/>
  <c r="FH6" i="6" s="1"/>
  <c r="FI3" i="6" s="1"/>
  <c r="HP6" i="6" a="1"/>
  <c r="HP6" i="6" s="1"/>
  <c r="HQ3" i="6" s="1"/>
  <c r="CJ6" i="6" a="1"/>
  <c r="CJ6" i="6" s="1"/>
  <c r="CK3" i="6" s="1"/>
  <c r="LH6" i="6" a="1"/>
  <c r="LH6" i="6" s="1"/>
  <c r="LI3" i="6" s="1"/>
  <c r="EV6" i="6" a="1"/>
  <c r="EV6" i="6" s="1"/>
  <c r="EW3" i="6" s="1"/>
  <c r="IJ6" i="6" a="1"/>
  <c r="IJ6" i="6" s="1"/>
  <c r="IK3" i="6" s="1"/>
  <c r="FT6" i="6" a="1"/>
  <c r="FT6" i="6" s="1"/>
  <c r="FU3" i="6" s="1"/>
  <c r="IZ6" i="6" a="1"/>
  <c r="IZ6" i="6" s="1"/>
  <c r="JA3" i="6" s="1"/>
  <c r="BP6" i="6" a="1"/>
  <c r="BP6" i="6" s="1"/>
  <c r="BQ3" i="6" s="1"/>
  <c r="DP6" i="6" a="1"/>
  <c r="DP6" i="6" s="1"/>
  <c r="DQ3" i="6" s="1"/>
  <c r="MR6" i="6" a="1"/>
  <c r="MR6" i="6" s="1"/>
  <c r="MS3" i="6" s="1"/>
  <c r="BD6" i="6" a="1"/>
  <c r="BD6" i="6" s="1"/>
  <c r="BE3" i="6" s="1"/>
  <c r="KV6" i="6" a="1"/>
  <c r="KV6" i="6" s="1"/>
  <c r="KW3" i="6" s="1"/>
  <c r="NP6" i="6" a="1"/>
  <c r="NP6" i="6" s="1"/>
  <c r="NQ3" i="6" s="1"/>
  <c r="JL6" i="6" a="1"/>
  <c r="JL6" i="6" s="1"/>
  <c r="JM3" i="6" s="1"/>
  <c r="KB6" i="6" a="1"/>
  <c r="KB6" i="6" s="1"/>
  <c r="KC3" i="6" s="1"/>
  <c r="DT6" i="6" a="1"/>
  <c r="DT6" i="6" s="1"/>
  <c r="DU3" i="6" s="1"/>
  <c r="L6" i="6" a="1"/>
  <c r="L6" i="6" s="1"/>
  <c r="AJ6" i="6" a="1"/>
  <c r="AJ6" i="6" s="1"/>
  <c r="AK3" i="6" s="1"/>
  <c r="EZ6" i="6" a="1"/>
  <c r="EZ6" i="6" s="1"/>
  <c r="FA3" i="6" s="1"/>
  <c r="NL6" i="6" a="1"/>
  <c r="NL6" i="6" s="1"/>
  <c r="NM3" i="6" s="1"/>
  <c r="ND6" i="6" a="1"/>
  <c r="ND6" i="6" s="1"/>
  <c r="NE3" i="6" s="1"/>
  <c r="MF6" i="6" a="1"/>
  <c r="MF6" i="6" s="1"/>
  <c r="MG3" i="6" s="1"/>
  <c r="BX6" i="6" a="1"/>
  <c r="BX6" i="6" s="1"/>
  <c r="BY3" i="6" s="1"/>
  <c r="HD6" i="6" a="1"/>
  <c r="HD6" i="6" s="1"/>
  <c r="HE3" i="6" s="1"/>
  <c r="HX6" i="6" a="1"/>
  <c r="HX6" i="6" s="1"/>
  <c r="HY3" i="6" s="1"/>
  <c r="GV6" i="6" a="1"/>
  <c r="GV6" i="6" s="1"/>
  <c r="GW3" i="6" s="1"/>
  <c r="AF6" i="6" a="1"/>
  <c r="AF6" i="6" s="1"/>
  <c r="AG3" i="6" s="1"/>
  <c r="IF6" i="6" a="1"/>
  <c r="IF6" i="6" s="1"/>
  <c r="IG3" i="6" s="1"/>
  <c r="JX6" i="6" a="1"/>
  <c r="JX6" i="6" s="1"/>
  <c r="JY3" i="6" s="1"/>
  <c r="EF6" i="6" a="1"/>
  <c r="EF6" i="6" s="1"/>
  <c r="EG3" i="6" s="1"/>
  <c r="GB6" i="6" a="1"/>
  <c r="GB6" i="6" s="1"/>
  <c r="GC3" i="6" s="1"/>
  <c r="DD6" i="6" a="1"/>
  <c r="DD6" i="6" s="1"/>
  <c r="DE3" i="6" s="1"/>
  <c r="P6" i="6" a="1"/>
  <c r="P6" i="6" s="1"/>
  <c r="AN6" i="6" a="1"/>
  <c r="AN6" i="6" s="1"/>
  <c r="AO3" i="6" s="1"/>
  <c r="GJ6" i="6" a="1"/>
  <c r="GJ6" i="6" s="1"/>
  <c r="GK3" i="6" s="1"/>
  <c r="KN6" i="6" a="1"/>
  <c r="KN6" i="6" s="1"/>
  <c r="KO3" i="6" s="1"/>
  <c r="FE42" i="6"/>
  <c r="HU46" i="6"/>
  <c r="IS32" i="6"/>
  <c r="KS28" i="6"/>
  <c r="NQ28" i="6"/>
  <c r="BM46" i="6"/>
  <c r="BM32" i="6"/>
  <c r="HE32" i="6"/>
  <c r="NM28" i="6"/>
  <c r="LI36" i="6"/>
  <c r="MC46" i="6"/>
  <c r="LI32" i="6"/>
  <c r="JQ42" i="6"/>
  <c r="DQ50" i="6"/>
  <c r="GW36" i="6"/>
  <c r="NQ42" i="6"/>
  <c r="KK28" i="6"/>
  <c r="CG32" i="6"/>
  <c r="HQ32" i="6"/>
  <c r="DI36" i="6"/>
  <c r="GC36" i="6"/>
  <c r="IC32" i="6"/>
  <c r="LY42" i="6"/>
  <c r="KG32" i="6"/>
  <c r="AG46" i="6"/>
  <c r="BA32" i="6"/>
  <c r="EO50" i="6"/>
  <c r="IO46" i="6"/>
  <c r="FU46" i="6"/>
  <c r="FQ32" i="6"/>
  <c r="AW36" i="6"/>
  <c r="IG46" i="6"/>
  <c r="MW46" i="6"/>
  <c r="MS46" i="6"/>
  <c r="CO36" i="6"/>
  <c r="HQ42" i="6"/>
  <c r="EO28" i="6"/>
  <c r="IG28" i="6"/>
  <c r="IW28" i="6"/>
  <c r="AS28" i="6"/>
  <c r="AW50" i="6"/>
  <c r="BQ46" i="6"/>
  <c r="IO28" i="6"/>
  <c r="AC42" i="6"/>
  <c r="HU50" i="6"/>
  <c r="IC50" i="6"/>
  <c r="NY28" i="6"/>
  <c r="IW50" i="6"/>
  <c r="CW36" i="6"/>
  <c r="KS32" i="6"/>
  <c r="GS42" i="6"/>
  <c r="CW28" i="6"/>
  <c r="LE50" i="6"/>
  <c r="NQ32" i="6"/>
  <c r="GK50" i="6"/>
  <c r="EK46" i="6"/>
  <c r="BI36" i="6"/>
  <c r="EG46" i="6"/>
  <c r="FY50" i="6"/>
  <c r="GK32" i="6"/>
  <c r="CG50" i="6"/>
  <c r="IG32" i="6"/>
  <c r="EC50" i="6"/>
  <c r="NQ46" i="6"/>
  <c r="BI32" i="6"/>
  <c r="GC50" i="6"/>
  <c r="HM46" i="6"/>
  <c r="CS46" i="6"/>
  <c r="HE36" i="6"/>
  <c r="CW46" i="6"/>
  <c r="EO42" i="6"/>
  <c r="MS50" i="6"/>
  <c r="U32" i="6"/>
  <c r="IW36" i="6"/>
  <c r="MK42" i="6"/>
  <c r="DM36" i="6"/>
  <c r="MK36" i="6"/>
  <c r="JU36" i="6"/>
  <c r="NU42" i="6"/>
  <c r="JU42" i="6"/>
  <c r="AS36" i="6"/>
  <c r="NL16" i="6" a="1"/>
  <c r="NL16" i="6" s="1"/>
  <c r="NM11" i="6" s="1"/>
  <c r="KV16" i="6" a="1"/>
  <c r="KV16" i="6" s="1"/>
  <c r="KW11" i="6" s="1"/>
  <c r="BL16" i="6" a="1"/>
  <c r="BL16" i="6" s="1"/>
  <c r="BM11" i="6" s="1"/>
  <c r="IF16" i="6" a="1"/>
  <c r="IF16" i="6" s="1"/>
  <c r="IG11" i="6" s="1"/>
  <c r="FL16" i="6" a="1"/>
  <c r="FL16" i="6" s="1"/>
  <c r="FM11" i="6" s="1"/>
  <c r="AZ16" i="6" a="1"/>
  <c r="AZ16" i="6" s="1"/>
  <c r="BA11" i="6" s="1"/>
  <c r="H16" i="6" a="1"/>
  <c r="H16" i="6" s="1"/>
  <c r="LP16" i="6" a="1"/>
  <c r="LP16" i="6" s="1"/>
  <c r="LQ11" i="6" s="1"/>
  <c r="MF16" i="6" a="1"/>
  <c r="MF16" i="6" s="1"/>
  <c r="MG11" i="6" s="1"/>
  <c r="MB16" i="6" a="1"/>
  <c r="MB16" i="6" s="1"/>
  <c r="MC11" i="6" s="1"/>
  <c r="EZ16" i="6" a="1"/>
  <c r="EZ16" i="6" s="1"/>
  <c r="FA11" i="6" s="1"/>
  <c r="AF16" i="6" a="1"/>
  <c r="AF16" i="6" s="1"/>
  <c r="AG11" i="6" s="1"/>
  <c r="GF16" i="6" a="1"/>
  <c r="GF16" i="6" s="1"/>
  <c r="GG11" i="6" s="1"/>
  <c r="HL16" i="6" a="1"/>
  <c r="HL16" i="6" s="1"/>
  <c r="HM11" i="6" s="1"/>
  <c r="HH16" i="6" a="1"/>
  <c r="HH16" i="6" s="1"/>
  <c r="HI11" i="6" s="1"/>
  <c r="GJ16" i="6" a="1"/>
  <c r="GJ16" i="6" s="1"/>
  <c r="GK11" i="6" s="1"/>
  <c r="EB16" i="6" a="1"/>
  <c r="EB16" i="6" s="1"/>
  <c r="EC11" i="6" s="1"/>
  <c r="LL16" i="6" a="1"/>
  <c r="LL16" i="6" s="1"/>
  <c r="LM11" i="6" s="1"/>
  <c r="KF16" i="6" a="1"/>
  <c r="KF16" i="6" s="1"/>
  <c r="KG11" i="6" s="1"/>
  <c r="KN16" i="6" a="1"/>
  <c r="KN16" i="6" s="1"/>
  <c r="KO11" i="6" s="1"/>
  <c r="T16" i="6" a="1"/>
  <c r="T16" i="6" s="1"/>
  <c r="FX16" i="6" a="1"/>
  <c r="FX16" i="6" s="1"/>
  <c r="FY11" i="6" s="1"/>
  <c r="GZ16" i="6" a="1"/>
  <c r="GZ16" i="6" s="1"/>
  <c r="HA11" i="6" s="1"/>
  <c r="GN16" i="6" a="1"/>
  <c r="GN16" i="6" s="1"/>
  <c r="GO11" i="6" s="1"/>
  <c r="HX16" i="6" a="1"/>
  <c r="HX16" i="6" s="1"/>
  <c r="HY11" i="6" s="1"/>
  <c r="BT16" i="6" a="1"/>
  <c r="BT16" i="6" s="1"/>
  <c r="BU11" i="6" s="1"/>
  <c r="AR16" i="6" a="1"/>
  <c r="AR16" i="6" s="1"/>
  <c r="AS11" i="6" s="1"/>
  <c r="L16" i="6" a="1"/>
  <c r="L16" i="6" s="1"/>
  <c r="JP16" i="6" a="1"/>
  <c r="JP16" i="6" s="1"/>
  <c r="JQ11" i="6" s="1"/>
  <c r="ND16" i="6" a="1"/>
  <c r="ND16" i="6" s="1"/>
  <c r="NE11" i="6" s="1"/>
  <c r="NX16" i="6" a="1"/>
  <c r="NX16" i="6" s="1"/>
  <c r="LD16" i="6" a="1"/>
  <c r="LD16" i="6" s="1"/>
  <c r="LE11" i="6" s="1"/>
  <c r="KJ16" i="6" a="1"/>
  <c r="KJ16" i="6" s="1"/>
  <c r="KK11" i="6" s="1"/>
  <c r="MR16" i="6" a="1"/>
  <c r="MR16" i="6" s="1"/>
  <c r="MS11" i="6" s="1"/>
  <c r="EJ16" i="6" a="1"/>
  <c r="EJ16" i="6" s="1"/>
  <c r="EK11" i="6" s="1"/>
  <c r="CB16" i="6" a="1"/>
  <c r="CB16" i="6" s="1"/>
  <c r="CC11" i="6" s="1"/>
  <c r="IZ16" i="6" a="1"/>
  <c r="IZ16" i="6" s="1"/>
  <c r="JA11" i="6" s="1"/>
  <c r="GV16" i="6" a="1"/>
  <c r="GV16" i="6" s="1"/>
  <c r="GW11" i="6" s="1"/>
  <c r="AB16" i="6" a="1"/>
  <c r="AB16" i="6" s="1"/>
  <c r="AC11" i="6" s="1"/>
  <c r="BD16" i="6" a="1"/>
  <c r="BD16" i="6" s="1"/>
  <c r="BE11" i="6" s="1"/>
  <c r="JH16" i="6" a="1"/>
  <c r="JH16" i="6" s="1"/>
  <c r="JI11" i="6" s="1"/>
  <c r="JD16" i="6" a="1"/>
  <c r="JD16" i="6" s="1"/>
  <c r="JE11" i="6" s="1"/>
  <c r="NH16" i="6" a="1"/>
  <c r="NH16" i="6" s="1"/>
  <c r="NI11" i="6" s="1"/>
  <c r="IR16" i="6" a="1"/>
  <c r="IR16" i="6" s="1"/>
  <c r="IS11" i="6" s="1"/>
  <c r="DL16" i="6" a="1"/>
  <c r="DL16" i="6" s="1"/>
  <c r="DM11" i="6" s="1"/>
  <c r="IB16" i="6" a="1"/>
  <c r="IB16" i="6" s="1"/>
  <c r="IC11" i="6" s="1"/>
  <c r="CN16" i="6" a="1"/>
  <c r="CN16" i="6" s="1"/>
  <c r="CO11" i="6" s="1"/>
  <c r="DT16" i="6" a="1"/>
  <c r="DT16" i="6" s="1"/>
  <c r="DU11" i="6" s="1"/>
  <c r="LX16" i="6" a="1"/>
  <c r="LX16" i="6" s="1"/>
  <c r="LY11" i="6" s="1"/>
  <c r="MJ16" i="6" a="1"/>
  <c r="MJ16" i="6" s="1"/>
  <c r="MK11" i="6" s="1"/>
  <c r="LT16" i="6" a="1"/>
  <c r="LT16" i="6" s="1"/>
  <c r="LU11" i="6" s="1"/>
  <c r="IV16" i="6" a="1"/>
  <c r="IV16" i="6" s="1"/>
  <c r="IW11" i="6" s="1"/>
  <c r="FT16" i="6" a="1"/>
  <c r="FT16" i="6" s="1"/>
  <c r="FU11" i="6" s="1"/>
  <c r="GR16" i="6" a="1"/>
  <c r="GR16" i="6" s="1"/>
  <c r="GS11" i="6" s="1"/>
  <c r="MN16" i="6" a="1"/>
  <c r="MN16" i="6" s="1"/>
  <c r="MO11" i="6" s="1"/>
  <c r="FD16" i="6" a="1"/>
  <c r="FD16" i="6" s="1"/>
  <c r="FE11" i="6" s="1"/>
  <c r="DD16" i="6" a="1"/>
  <c r="DD16" i="6" s="1"/>
  <c r="DE11" i="6" s="1"/>
  <c r="DP16" i="6" a="1"/>
  <c r="DP16" i="6" s="1"/>
  <c r="DQ11" i="6" s="1"/>
  <c r="EV16" i="6" a="1"/>
  <c r="EV16" i="6" s="1"/>
  <c r="EW11" i="6" s="1"/>
  <c r="CF16" i="6" a="1"/>
  <c r="CF16" i="6" s="1"/>
  <c r="CG11" i="6" s="1"/>
  <c r="KR16" i="6" a="1"/>
  <c r="KR16" i="6" s="1"/>
  <c r="KS11" i="6" s="1"/>
  <c r="JX16" i="6" a="1"/>
  <c r="JX16" i="6" s="1"/>
  <c r="JY11" i="6" s="1"/>
  <c r="HT16" i="6" a="1"/>
  <c r="HT16" i="6" s="1"/>
  <c r="HU11" i="6" s="1"/>
  <c r="BH16" i="6" a="1"/>
  <c r="BH16" i="6" s="1"/>
  <c r="BI11" i="6" s="1"/>
  <c r="JT16" i="6" a="1"/>
  <c r="JT16" i="6" s="1"/>
  <c r="JU11" i="6" s="1"/>
  <c r="AV16" i="6" a="1"/>
  <c r="AV16" i="6" s="1"/>
  <c r="AW11" i="6" s="1"/>
  <c r="AJ16" i="6" a="1"/>
  <c r="AJ16" i="6" s="1"/>
  <c r="AK11" i="6" s="1"/>
  <c r="ER16" i="6" a="1"/>
  <c r="ER16" i="6" s="1"/>
  <c r="ES11" i="6" s="1"/>
  <c r="CV16" i="6" a="1"/>
  <c r="CV16" i="6" s="1"/>
  <c r="CW11" i="6" s="1"/>
  <c r="CR16" i="6" a="1"/>
  <c r="CR16" i="6" s="1"/>
  <c r="CS11" i="6" s="1"/>
  <c r="NT16" i="6" a="1"/>
  <c r="NT16" i="6" s="1"/>
  <c r="NU11" i="6" s="1"/>
  <c r="MV16" i="6" a="1"/>
  <c r="MV16" i="6" s="1"/>
  <c r="MW11" i="6" s="1"/>
  <c r="BP16" i="6" a="1"/>
  <c r="BP16" i="6" s="1"/>
  <c r="BQ11" i="6" s="1"/>
  <c r="CJ16" i="6" a="1"/>
  <c r="CJ16" i="6" s="1"/>
  <c r="CK11" i="6" s="1"/>
  <c r="HP16" i="6" a="1"/>
  <c r="HP16" i="6" s="1"/>
  <c r="HQ11" i="6" s="1"/>
  <c r="AN16" i="6" a="1"/>
  <c r="AN16" i="6" s="1"/>
  <c r="AO11" i="6" s="1"/>
  <c r="CZ16" i="6" a="1"/>
  <c r="CZ16" i="6" s="1"/>
  <c r="DA11" i="6" s="1"/>
  <c r="GB16" i="6" a="1"/>
  <c r="GB16" i="6" s="1"/>
  <c r="GC11" i="6" s="1"/>
  <c r="EF16" i="6" a="1"/>
  <c r="EF16" i="6" s="1"/>
  <c r="EG11" i="6" s="1"/>
  <c r="KB16" i="6" a="1"/>
  <c r="KB16" i="6" s="1"/>
  <c r="KC11" i="6" s="1"/>
  <c r="KZ16" i="6" a="1"/>
  <c r="KZ16" i="6" s="1"/>
  <c r="LA11" i="6" s="1"/>
  <c r="MZ16" i="6" a="1"/>
  <c r="MZ16" i="6" s="1"/>
  <c r="NA11" i="6" s="1"/>
  <c r="DH16" i="6" a="1"/>
  <c r="DH16" i="6" s="1"/>
  <c r="DI11" i="6" s="1"/>
  <c r="IN16" i="6" a="1"/>
  <c r="IN16" i="6" s="1"/>
  <c r="IO11" i="6" s="1"/>
  <c r="X16" i="6" a="1"/>
  <c r="X16" i="6" s="1"/>
  <c r="P16" i="6" a="1"/>
  <c r="P16" i="6" s="1"/>
  <c r="NP16" i="6" a="1"/>
  <c r="NP16" i="6" s="1"/>
  <c r="NQ11" i="6" s="1"/>
  <c r="LH16" i="6" a="1"/>
  <c r="LH16" i="6" s="1"/>
  <c r="LI11" i="6" s="1"/>
  <c r="JL16" i="6" a="1"/>
  <c r="JL16" i="6" s="1"/>
  <c r="JM11" i="6" s="1"/>
  <c r="FP16" i="6" a="1"/>
  <c r="FP16" i="6" s="1"/>
  <c r="FQ11" i="6" s="1"/>
  <c r="BX16" i="6" a="1"/>
  <c r="BX16" i="6" s="1"/>
  <c r="BY11" i="6" s="1"/>
  <c r="FH16" i="6" a="1"/>
  <c r="FH16" i="6" s="1"/>
  <c r="FI11" i="6" s="1"/>
  <c r="DX16" i="6" a="1"/>
  <c r="DX16" i="6" s="1"/>
  <c r="DY11" i="6" s="1"/>
  <c r="IJ16" i="6" a="1"/>
  <c r="IJ16" i="6" s="1"/>
  <c r="IK11" i="6" s="1"/>
  <c r="EN16" i="6" a="1"/>
  <c r="EN16" i="6" s="1"/>
  <c r="EO11" i="6" s="1"/>
  <c r="HD16" i="6" a="1"/>
  <c r="HD16" i="6" s="1"/>
  <c r="HE11" i="6" s="1"/>
  <c r="AG50" i="6"/>
  <c r="MO50" i="6"/>
  <c r="MC50" i="6"/>
  <c r="NM32" i="6"/>
  <c r="LE46" i="6"/>
  <c r="KO46" i="6"/>
  <c r="LM42" i="6"/>
  <c r="JM46" i="6"/>
  <c r="JE32" i="6"/>
  <c r="LQ36" i="6"/>
  <c r="JY28" i="6"/>
  <c r="AK36" i="6"/>
  <c r="ES46" i="6"/>
  <c r="CC42" i="6"/>
  <c r="AO42" i="6"/>
  <c r="IK42" i="6"/>
  <c r="AO46" i="6"/>
  <c r="JA42" i="6"/>
  <c r="EC36" i="6"/>
  <c r="NU46" i="6"/>
  <c r="NM42" i="6"/>
  <c r="NU28" i="6"/>
  <c r="MO42" i="6"/>
  <c r="KO50" i="6"/>
  <c r="MS42" i="6"/>
  <c r="LA46" i="6"/>
  <c r="MS28" i="6"/>
  <c r="LA32" i="6"/>
  <c r="LA36" i="6"/>
  <c r="JE36" i="6"/>
  <c r="KS36" i="6"/>
  <c r="JM50" i="6"/>
  <c r="KC28" i="6"/>
  <c r="BA42" i="6"/>
  <c r="GO46" i="6"/>
  <c r="IG36" i="6"/>
  <c r="FM42" i="6"/>
  <c r="GC42" i="6"/>
  <c r="FQ50" i="6"/>
  <c r="FA42" i="6"/>
  <c r="MK32" i="6"/>
  <c r="NU50" i="6"/>
  <c r="KG50" i="6"/>
  <c r="LQ28" i="6"/>
  <c r="LM50" i="6"/>
  <c r="LM28" i="6"/>
  <c r="LU42" i="6"/>
  <c r="KK50" i="6"/>
  <c r="KO42" i="6"/>
  <c r="KG46" i="6"/>
  <c r="LY32" i="6"/>
  <c r="LY28" i="6"/>
  <c r="KG42" i="6"/>
  <c r="KO28" i="6"/>
  <c r="LQ32" i="6"/>
  <c r="DI46" i="6"/>
  <c r="U36" i="6"/>
  <c r="FA46" i="6"/>
  <c r="GS36" i="6"/>
  <c r="EK42" i="6"/>
  <c r="HM42" i="6"/>
  <c r="EG42" i="6"/>
  <c r="NE42" i="6"/>
  <c r="NA32" i="6"/>
  <c r="KC50" i="6"/>
  <c r="MW42" i="6"/>
  <c r="LE42" i="6"/>
  <c r="JQ36" i="6"/>
  <c r="MS36" i="6"/>
  <c r="JE42" i="6"/>
  <c r="JU46" i="6"/>
  <c r="KK32" i="6"/>
  <c r="LY50" i="6"/>
  <c r="JE50" i="6"/>
  <c r="FY36" i="6"/>
  <c r="DI42" i="6"/>
  <c r="EG50" i="6"/>
  <c r="CK42" i="6"/>
  <c r="FQ42" i="6"/>
  <c r="KW28" i="6"/>
  <c r="MO46" i="6"/>
  <c r="KW32" i="6"/>
  <c r="LI50" i="6"/>
  <c r="LM32" i="6"/>
  <c r="NE50" i="6"/>
  <c r="NE28" i="6"/>
  <c r="MK28" i="6"/>
  <c r="JI28" i="6"/>
  <c r="JI46" i="6"/>
  <c r="MG36" i="6"/>
  <c r="LM36" i="6"/>
  <c r="CK46" i="6"/>
  <c r="BM50" i="6"/>
  <c r="IW42" i="6"/>
  <c r="BM36" i="6"/>
  <c r="IS46" i="6"/>
  <c r="HU36" i="6"/>
  <c r="CW42" i="6"/>
  <c r="CW50" i="6"/>
  <c r="FU36" i="6"/>
  <c r="GW46" i="6"/>
  <c r="HI42" i="6"/>
  <c r="GC46" i="6"/>
  <c r="NI36" i="6"/>
  <c r="NI50" i="6"/>
  <c r="NA50" i="6"/>
  <c r="MC42" i="6"/>
  <c r="MO28" i="6"/>
  <c r="NM46" i="6"/>
  <c r="MC32" i="6"/>
  <c r="KS42" i="6"/>
  <c r="LU36" i="6"/>
  <c r="JM28" i="6"/>
  <c r="JQ46" i="6"/>
  <c r="MG32" i="6"/>
  <c r="LQ42" i="6"/>
  <c r="JQ32" i="6"/>
  <c r="LE32" i="6"/>
  <c r="IC42" i="6"/>
  <c r="HE42" i="6"/>
  <c r="GG36" i="6"/>
  <c r="EO36" i="6"/>
  <c r="JA36" i="6"/>
  <c r="ES36" i="6"/>
  <c r="MG46" i="6"/>
  <c r="MK46" i="6"/>
  <c r="KS46" i="6"/>
  <c r="MG50" i="6"/>
  <c r="LE28" i="6"/>
  <c r="NE46" i="6"/>
  <c r="MW32" i="6"/>
  <c r="KW46" i="6"/>
  <c r="KO36" i="6"/>
  <c r="LE36" i="6"/>
  <c r="JI42" i="6"/>
  <c r="HQ50" i="6"/>
  <c r="GK42" i="6"/>
  <c r="FE36" i="6"/>
  <c r="DM42" i="6"/>
  <c r="GO50" i="6"/>
  <c r="CC36" i="6"/>
  <c r="DM46" i="6"/>
  <c r="FA36" i="6"/>
  <c r="U42" i="6"/>
  <c r="DY36" i="6"/>
  <c r="DA46" i="6"/>
  <c r="DY42" i="6"/>
  <c r="NE32" i="6"/>
  <c r="NQ36" i="6"/>
  <c r="MW36" i="6"/>
  <c r="KK42" i="6"/>
  <c r="JI36" i="6"/>
  <c r="LA42" i="6"/>
  <c r="JY32" i="6"/>
  <c r="JU28" i="6"/>
  <c r="FM50" i="6"/>
  <c r="EW42" i="6"/>
  <c r="CK36" i="6"/>
  <c r="EC42" i="6"/>
  <c r="EC46" i="6"/>
  <c r="EK36" i="6"/>
  <c r="BA36" i="6"/>
  <c r="FM36" i="6"/>
  <c r="HE46" i="6"/>
  <c r="NA28" i="6"/>
  <c r="NE36" i="6"/>
  <c r="NU32" i="6"/>
  <c r="MO36" i="6"/>
  <c r="LM46" i="6"/>
  <c r="LU32" i="6"/>
  <c r="LA50" i="6"/>
  <c r="JU32" i="6"/>
  <c r="KG28" i="6"/>
  <c r="LA28" i="6"/>
  <c r="NY36" i="6"/>
  <c r="LQ46" i="6"/>
  <c r="LI28" i="6"/>
  <c r="BE42" i="6"/>
  <c r="IO42" i="6"/>
  <c r="DQ46" i="6"/>
  <c r="KK46" i="6"/>
  <c r="MW28" i="6"/>
  <c r="JY46" i="6"/>
  <c r="KO32" i="6"/>
  <c r="JE46" i="6"/>
  <c r="BI42" i="6"/>
  <c r="GW42" i="6"/>
  <c r="IS36" i="6"/>
  <c r="HA42" i="6"/>
  <c r="HM50" i="6"/>
  <c r="HI46" i="6"/>
  <c r="AO36" i="6"/>
  <c r="CO46" i="6"/>
  <c r="FM46" i="6"/>
  <c r="NY32" i="6"/>
  <c r="MS32" i="6"/>
  <c r="NI46" i="6"/>
  <c r="NI28" i="6"/>
  <c r="KW36" i="6"/>
  <c r="JM32" i="6"/>
  <c r="NA46" i="6"/>
  <c r="LI42" i="6"/>
  <c r="MG42" i="6"/>
  <c r="JI50" i="6"/>
  <c r="LU28" i="6"/>
  <c r="LI46" i="6"/>
  <c r="KC36" i="6"/>
  <c r="JY36" i="6"/>
  <c r="KK36" i="6"/>
  <c r="MC36" i="6"/>
  <c r="JQ50" i="6"/>
  <c r="KW50" i="6"/>
  <c r="AO50" i="6"/>
  <c r="DQ36" i="6"/>
  <c r="HQ46" i="6"/>
  <c r="GG42" i="6"/>
  <c r="DE42" i="6"/>
  <c r="HA50" i="6"/>
  <c r="AK50" i="6"/>
  <c r="MK50" i="6"/>
  <c r="NA36" i="6"/>
  <c r="NQ50" i="6"/>
  <c r="NU36" i="6"/>
  <c r="NM50" i="6"/>
  <c r="MO32" i="6"/>
  <c r="LY46" i="6"/>
  <c r="NI32" i="6"/>
  <c r="MC28" i="6"/>
  <c r="NM36" i="6"/>
  <c r="JM36" i="6"/>
  <c r="LU50" i="6"/>
  <c r="EG36" i="6"/>
  <c r="GO42" i="6"/>
  <c r="GK36" i="6"/>
  <c r="CO42" i="6"/>
  <c r="H7" i="6" a="1"/>
  <c r="H7" i="6" s="1"/>
  <c r="Y11" i="6" l="1"/>
  <c r="L11" i="2" s="1"/>
  <c r="U3" i="6"/>
  <c r="NY11" i="6"/>
  <c r="NY3" i="6"/>
  <c r="M3" i="6"/>
  <c r="L16" i="2"/>
  <c r="L26" i="2"/>
  <c r="U11" i="6"/>
  <c r="Q11" i="6"/>
  <c r="Q3" i="6"/>
  <c r="M11" i="6"/>
  <c r="L46" i="2"/>
  <c r="L55" i="2"/>
  <c r="L28" i="2"/>
  <c r="L41" i="2"/>
  <c r="L21" i="2"/>
  <c r="L22" i="2"/>
  <c r="L65" i="2"/>
  <c r="I11" i="6"/>
  <c r="L25" i="2"/>
  <c r="L87" i="2"/>
  <c r="L24" i="2"/>
  <c r="L36" i="2"/>
  <c r="L66" i="2"/>
  <c r="L63" i="2"/>
  <c r="L45" i="2"/>
  <c r="L101" i="2"/>
  <c r="L91" i="2"/>
  <c r="L13" i="2"/>
  <c r="L54" i="2"/>
  <c r="L62" i="2"/>
  <c r="L35" i="2"/>
  <c r="L30" i="2"/>
  <c r="L40" i="2"/>
  <c r="L64" i="2"/>
  <c r="L73" i="2"/>
  <c r="L31" i="2"/>
  <c r="L19" i="2"/>
  <c r="L37" i="2"/>
  <c r="L83" i="2"/>
  <c r="L60" i="2"/>
  <c r="L42" i="2"/>
  <c r="L56" i="2"/>
  <c r="L68" i="2"/>
  <c r="L90" i="2"/>
  <c r="L75" i="2"/>
  <c r="L33" i="2"/>
  <c r="L70" i="2"/>
  <c r="L69" i="2"/>
  <c r="L93" i="2"/>
  <c r="L92" i="2"/>
  <c r="L51" i="2"/>
  <c r="L48" i="2"/>
  <c r="L34" i="2"/>
  <c r="L52" i="2"/>
  <c r="L38" i="2"/>
  <c r="L17" i="2"/>
  <c r="L78" i="2"/>
  <c r="L39" i="2"/>
  <c r="L20" i="2"/>
  <c r="L81" i="2"/>
  <c r="L57" i="2"/>
  <c r="L27" i="2"/>
  <c r="L14" i="2"/>
  <c r="L29" i="2"/>
  <c r="L98" i="2"/>
  <c r="L77" i="2"/>
  <c r="L79" i="2"/>
  <c r="L44" i="2"/>
  <c r="L15" i="2"/>
  <c r="L88" i="2"/>
  <c r="L53" i="2"/>
  <c r="L12" i="2"/>
  <c r="L50" i="2"/>
  <c r="L47" i="2"/>
  <c r="L67" i="2"/>
  <c r="L43" i="2"/>
  <c r="L49" i="2"/>
  <c r="L71" i="2"/>
  <c r="L18" i="2"/>
  <c r="L32" i="2"/>
  <c r="L61" i="2"/>
  <c r="L59" i="2"/>
  <c r="L58" i="2"/>
  <c r="L82" i="2"/>
  <c r="L89" i="2"/>
  <c r="L94" i="2"/>
  <c r="L76" i="2"/>
  <c r="L99" i="2"/>
  <c r="L85" i="2"/>
  <c r="L86" i="2"/>
  <c r="L95" i="2"/>
  <c r="L96" i="2"/>
  <c r="L72" i="2"/>
  <c r="L74" i="2"/>
  <c r="L80" i="2"/>
  <c r="L100" i="2"/>
  <c r="L84" i="2"/>
  <c r="L97" i="2"/>
  <c r="QN4" i="6"/>
  <c r="QJ4" i="6"/>
  <c r="L10" i="2" l="1"/>
  <c r="L102" i="2"/>
  <c r="OE4" i="6"/>
  <c r="D5" i="8"/>
  <c r="M84" i="6" l="1"/>
  <c r="I84" i="6"/>
  <c r="Q84" i="6"/>
  <c r="BU84" i="6"/>
  <c r="Q85" i="6"/>
  <c r="M85" i="6"/>
  <c r="I85" i="6"/>
  <c r="BU85" i="6"/>
  <c r="M93" i="6"/>
  <c r="Q93" i="6"/>
  <c r="BU93" i="6"/>
  <c r="BU88" i="6"/>
  <c r="M87" i="6"/>
  <c r="Q90" i="6"/>
  <c r="Q91" i="6"/>
  <c r="Q87" i="6"/>
  <c r="I87" i="6"/>
  <c r="M91" i="6"/>
  <c r="M90" i="6"/>
  <c r="I92" i="6"/>
  <c r="BU90" i="6"/>
  <c r="M92" i="6"/>
  <c r="BU87" i="6"/>
  <c r="M88" i="6"/>
  <c r="I91" i="6"/>
  <c r="Q89" i="6"/>
  <c r="BU91" i="6"/>
  <c r="BU92" i="6"/>
  <c r="I89" i="6"/>
  <c r="I88" i="6"/>
  <c r="Q88" i="6"/>
  <c r="I90" i="6"/>
  <c r="M89" i="6"/>
  <c r="BU89" i="6"/>
  <c r="Q92" i="6"/>
  <c r="M71" i="6"/>
  <c r="PT4" i="6"/>
  <c r="QD4" i="6"/>
  <c r="PM4" i="6"/>
  <c r="QE4" i="6"/>
  <c r="PS4" i="6"/>
  <c r="QK4" i="6"/>
  <c r="OP4" i="6"/>
  <c r="OO4" i="6"/>
  <c r="OM4" i="6"/>
  <c r="OK4" i="6"/>
  <c r="PL4" i="6"/>
  <c r="QF4" i="6"/>
  <c r="PH4" i="6"/>
  <c r="OV4" i="6"/>
  <c r="PG4" i="6"/>
  <c r="OU4" i="6"/>
  <c r="OF4" i="6"/>
  <c r="PR4" i="6"/>
  <c r="PF4" i="6"/>
  <c r="OT4" i="6"/>
  <c r="PA4" i="6"/>
  <c r="QC4" i="6"/>
  <c r="PQ4" i="6"/>
  <c r="PE4" i="6"/>
  <c r="OS4" i="6"/>
  <c r="QB4" i="6"/>
  <c r="PP4" i="6"/>
  <c r="PD4" i="6"/>
  <c r="OR4" i="6"/>
  <c r="QA4" i="6"/>
  <c r="PO4" i="6"/>
  <c r="PC4" i="6"/>
  <c r="OQ4" i="6"/>
  <c r="PZ4" i="6"/>
  <c r="PN4" i="6"/>
  <c r="PB4" i="6"/>
  <c r="OZ4" i="6"/>
  <c r="ON4" i="6"/>
  <c r="QI4" i="6"/>
  <c r="PW4" i="6"/>
  <c r="PK4" i="6"/>
  <c r="OY4" i="6"/>
  <c r="PX4" i="6"/>
  <c r="QH4" i="6"/>
  <c r="PV4" i="6"/>
  <c r="PJ4" i="6"/>
  <c r="OX4" i="6"/>
  <c r="OL4" i="6"/>
  <c r="PY4" i="6"/>
  <c r="QG4" i="6"/>
  <c r="PU4" i="6"/>
  <c r="PI4" i="6"/>
  <c r="OW4" i="6"/>
  <c r="OI4" i="6"/>
  <c r="OG4" i="6"/>
  <c r="QW4" i="6"/>
  <c r="QX4" i="6"/>
  <c r="QY4" i="6"/>
  <c r="QZ4" i="6"/>
  <c r="RA4" i="6"/>
  <c r="QU4" i="6"/>
  <c r="QL4" i="6"/>
  <c r="QM4" i="6"/>
  <c r="QR4" i="6"/>
  <c r="QS4" i="6"/>
  <c r="QT4" i="6"/>
  <c r="QV4" i="6"/>
  <c r="OJ4" i="6" l="1"/>
  <c r="OH4" i="6"/>
  <c r="RB4" i="6"/>
  <c r="QQ4" i="6"/>
  <c r="QP4" i="6"/>
  <c r="QO4" i="6"/>
  <c r="M74" i="6" l="1"/>
  <c r="M63" i="6" l="1"/>
  <c r="M80" i="6"/>
  <c r="M73" i="6" l="1"/>
  <c r="BU80" i="6"/>
  <c r="BU62" i="6"/>
  <c r="BU63" i="6"/>
  <c r="M62" i="6"/>
  <c r="Q80" i="6"/>
  <c r="Q62" i="6"/>
  <c r="Q63" i="6"/>
  <c r="V292" i="8"/>
  <c r="U292" i="8"/>
  <c r="T292" i="8"/>
  <c r="S292" i="8"/>
  <c r="H290" i="8"/>
  <c r="G290" i="8"/>
  <c r="E290" i="8"/>
  <c r="D290" i="8"/>
  <c r="C290" i="8"/>
  <c r="B290" i="8"/>
  <c r="V289" i="8"/>
  <c r="U289" i="8"/>
  <c r="T289" i="8"/>
  <c r="S289" i="8"/>
  <c r="R289" i="8"/>
  <c r="Q289" i="8"/>
  <c r="P289" i="8"/>
  <c r="O289" i="8"/>
  <c r="N289" i="8"/>
  <c r="M289" i="8"/>
  <c r="V288" i="8"/>
  <c r="U288" i="8"/>
  <c r="T288" i="8"/>
  <c r="S288" i="8"/>
  <c r="R288" i="8"/>
  <c r="Q288" i="8"/>
  <c r="H287" i="8"/>
  <c r="G287" i="8"/>
  <c r="E287" i="8"/>
  <c r="D287" i="8"/>
  <c r="C287" i="8"/>
  <c r="B287" i="8"/>
  <c r="V286" i="8"/>
  <c r="U286" i="8"/>
  <c r="T286" i="8"/>
  <c r="S286" i="8"/>
  <c r="R286" i="8"/>
  <c r="Q286" i="8"/>
  <c r="P286" i="8"/>
  <c r="O286" i="8"/>
  <c r="N286" i="8"/>
  <c r="M286" i="8"/>
  <c r="V285" i="8"/>
  <c r="U285" i="8"/>
  <c r="T285" i="8"/>
  <c r="S285" i="8"/>
  <c r="H284" i="8"/>
  <c r="G284" i="8"/>
  <c r="E284" i="8"/>
  <c r="D284" i="8"/>
  <c r="C284" i="8"/>
  <c r="B284" i="8"/>
  <c r="V283" i="8"/>
  <c r="U283" i="8"/>
  <c r="T283" i="8"/>
  <c r="S283" i="8"/>
  <c r="R283" i="8"/>
  <c r="Q283" i="8"/>
  <c r="P283" i="8"/>
  <c r="O283" i="8"/>
  <c r="N283" i="8"/>
  <c r="M283" i="8"/>
  <c r="V282" i="8"/>
  <c r="U282" i="8"/>
  <c r="T282" i="8"/>
  <c r="S282" i="8"/>
  <c r="R282" i="8"/>
  <c r="Q282" i="8"/>
  <c r="H281" i="8"/>
  <c r="G281" i="8"/>
  <c r="E281" i="8"/>
  <c r="D281" i="8"/>
  <c r="C281" i="8"/>
  <c r="B281" i="8"/>
  <c r="V280" i="8"/>
  <c r="U280" i="8"/>
  <c r="T280" i="8"/>
  <c r="S280" i="8"/>
  <c r="R280" i="8"/>
  <c r="Q280" i="8"/>
  <c r="P280" i="8"/>
  <c r="O280" i="8"/>
  <c r="N280" i="8"/>
  <c r="M280" i="8"/>
  <c r="V279" i="8"/>
  <c r="U279" i="8"/>
  <c r="T279" i="8"/>
  <c r="S279" i="8"/>
  <c r="R279" i="8"/>
  <c r="Q279" i="8"/>
  <c r="H278" i="8"/>
  <c r="G278" i="8"/>
  <c r="E278" i="8"/>
  <c r="D278" i="8"/>
  <c r="C278" i="8"/>
  <c r="B278" i="8"/>
  <c r="V277" i="8"/>
  <c r="U277" i="8"/>
  <c r="T277" i="8"/>
  <c r="S277" i="8"/>
  <c r="R277" i="8"/>
  <c r="Q277" i="8"/>
  <c r="P277" i="8"/>
  <c r="O277" i="8"/>
  <c r="N277" i="8"/>
  <c r="M277" i="8"/>
  <c r="V276" i="8"/>
  <c r="U276" i="8"/>
  <c r="T276" i="8"/>
  <c r="S276" i="8"/>
  <c r="R276" i="8"/>
  <c r="Q276" i="8"/>
  <c r="H275" i="8"/>
  <c r="G275" i="8"/>
  <c r="E275" i="8"/>
  <c r="D275" i="8"/>
  <c r="C275" i="8"/>
  <c r="B275" i="8"/>
  <c r="V274" i="8"/>
  <c r="U274" i="8"/>
  <c r="T274" i="8"/>
  <c r="S274" i="8"/>
  <c r="R274" i="8"/>
  <c r="Q274" i="8"/>
  <c r="P274" i="8"/>
  <c r="O274" i="8"/>
  <c r="N274" i="8"/>
  <c r="M274" i="8"/>
  <c r="V273" i="8"/>
  <c r="U273" i="8"/>
  <c r="T273" i="8"/>
  <c r="S273" i="8"/>
  <c r="R273" i="8"/>
  <c r="Q273" i="8"/>
  <c r="L272" i="8"/>
  <c r="I272" i="8"/>
  <c r="H272" i="8"/>
  <c r="G272" i="8"/>
  <c r="E272" i="8"/>
  <c r="D272" i="8"/>
  <c r="C272" i="8"/>
  <c r="B272" i="8"/>
  <c r="V271" i="8"/>
  <c r="U271" i="8"/>
  <c r="T271" i="8"/>
  <c r="S271" i="8"/>
  <c r="R271" i="8"/>
  <c r="Q271" i="8"/>
  <c r="P271" i="8"/>
  <c r="O271" i="8"/>
  <c r="N271" i="8"/>
  <c r="M271" i="8"/>
  <c r="V270" i="8"/>
  <c r="U270" i="8"/>
  <c r="T270" i="8"/>
  <c r="S270" i="8"/>
  <c r="R270" i="8"/>
  <c r="Q270" i="8"/>
  <c r="G269" i="8"/>
  <c r="E269" i="8"/>
  <c r="D269" i="8"/>
  <c r="C269" i="8"/>
  <c r="B269" i="8"/>
  <c r="V268" i="8"/>
  <c r="U268" i="8"/>
  <c r="T268" i="8"/>
  <c r="S268" i="8"/>
  <c r="R268" i="8"/>
  <c r="Q268" i="8"/>
  <c r="P268" i="8"/>
  <c r="O268" i="8"/>
  <c r="N268" i="8"/>
  <c r="M268" i="8"/>
  <c r="V267" i="8"/>
  <c r="U267" i="8"/>
  <c r="T267" i="8"/>
  <c r="S267" i="8"/>
  <c r="R267" i="8"/>
  <c r="Q267" i="8"/>
  <c r="H266" i="8"/>
  <c r="G266" i="8"/>
  <c r="E266" i="8"/>
  <c r="D266" i="8"/>
  <c r="C266" i="8"/>
  <c r="B266" i="8"/>
  <c r="V265" i="8"/>
  <c r="U265" i="8"/>
  <c r="T265" i="8"/>
  <c r="S265" i="8"/>
  <c r="R265" i="8"/>
  <c r="Q265" i="8"/>
  <c r="P265" i="8"/>
  <c r="O265" i="8"/>
  <c r="N265" i="8"/>
  <c r="M265" i="8"/>
  <c r="V264" i="8"/>
  <c r="U264" i="8"/>
  <c r="T264" i="8"/>
  <c r="S264" i="8"/>
  <c r="R264" i="8"/>
  <c r="Q264" i="8"/>
  <c r="H263" i="8"/>
  <c r="G263" i="8"/>
  <c r="E263" i="8"/>
  <c r="D263" i="8"/>
  <c r="C263" i="8"/>
  <c r="B263" i="8"/>
  <c r="V262" i="8"/>
  <c r="U262" i="8"/>
  <c r="T262" i="8"/>
  <c r="S262" i="8"/>
  <c r="R262" i="8"/>
  <c r="Q262" i="8"/>
  <c r="P262" i="8"/>
  <c r="O262" i="8"/>
  <c r="N262" i="8"/>
  <c r="M262" i="8"/>
  <c r="V261" i="8"/>
  <c r="U261" i="8"/>
  <c r="T261" i="8"/>
  <c r="S261" i="8"/>
  <c r="R261" i="8"/>
  <c r="Q261" i="8"/>
  <c r="H260" i="8"/>
  <c r="G260" i="8"/>
  <c r="E260" i="8"/>
  <c r="D260" i="8"/>
  <c r="C260" i="8"/>
  <c r="B260" i="8"/>
  <c r="V259" i="8"/>
  <c r="U259" i="8"/>
  <c r="T259" i="8"/>
  <c r="S259" i="8"/>
  <c r="R259" i="8"/>
  <c r="Q259" i="8"/>
  <c r="P259" i="8"/>
  <c r="O259" i="8"/>
  <c r="N259" i="8"/>
  <c r="M259" i="8"/>
  <c r="V258" i="8"/>
  <c r="U258" i="8"/>
  <c r="T258" i="8"/>
  <c r="S258" i="8"/>
  <c r="R258" i="8"/>
  <c r="Q258" i="8"/>
  <c r="H257" i="8"/>
  <c r="G257" i="8"/>
  <c r="E257" i="8"/>
  <c r="D257" i="8"/>
  <c r="C257" i="8"/>
  <c r="B257" i="8"/>
  <c r="V256" i="8"/>
  <c r="U256" i="8"/>
  <c r="T256" i="8"/>
  <c r="S256" i="8"/>
  <c r="R256" i="8"/>
  <c r="Q256" i="8"/>
  <c r="P256" i="8"/>
  <c r="O256" i="8"/>
  <c r="N256" i="8"/>
  <c r="M256" i="8"/>
  <c r="V255" i="8"/>
  <c r="U255" i="8"/>
  <c r="T255" i="8"/>
  <c r="S255" i="8"/>
  <c r="R255" i="8"/>
  <c r="Q255" i="8"/>
  <c r="H254" i="8"/>
  <c r="G254" i="8"/>
  <c r="E254" i="8"/>
  <c r="D254" i="8"/>
  <c r="C254" i="8"/>
  <c r="B254" i="8"/>
  <c r="V253" i="8"/>
  <c r="U253" i="8"/>
  <c r="T253" i="8"/>
  <c r="S253" i="8"/>
  <c r="R253" i="8"/>
  <c r="Q253" i="8"/>
  <c r="P253" i="8"/>
  <c r="O253" i="8"/>
  <c r="N253" i="8"/>
  <c r="M253" i="8"/>
  <c r="V252" i="8"/>
  <c r="U252" i="8"/>
  <c r="T252" i="8"/>
  <c r="S252" i="8"/>
  <c r="R252" i="8"/>
  <c r="Q252" i="8"/>
  <c r="H251" i="8"/>
  <c r="G251" i="8"/>
  <c r="E251" i="8"/>
  <c r="D251" i="8"/>
  <c r="C251" i="8"/>
  <c r="B251" i="8"/>
  <c r="V250" i="8"/>
  <c r="U250" i="8"/>
  <c r="T250" i="8"/>
  <c r="S250" i="8"/>
  <c r="R250" i="8"/>
  <c r="Q250" i="8"/>
  <c r="P250" i="8"/>
  <c r="O250" i="8"/>
  <c r="N250" i="8"/>
  <c r="M250" i="8"/>
  <c r="V249" i="8"/>
  <c r="U249" i="8"/>
  <c r="T249" i="8"/>
  <c r="S249" i="8"/>
  <c r="R249" i="8"/>
  <c r="Q249" i="8"/>
  <c r="H248" i="8"/>
  <c r="G248" i="8"/>
  <c r="E248" i="8"/>
  <c r="D248" i="8"/>
  <c r="C248" i="8"/>
  <c r="B248" i="8"/>
  <c r="V247" i="8"/>
  <c r="U247" i="8"/>
  <c r="T247" i="8"/>
  <c r="S247" i="8"/>
  <c r="R247" i="8"/>
  <c r="Q247" i="8"/>
  <c r="P247" i="8"/>
  <c r="O247" i="8"/>
  <c r="N247" i="8"/>
  <c r="M247" i="8"/>
  <c r="V246" i="8"/>
  <c r="U246" i="8"/>
  <c r="T246" i="8"/>
  <c r="S246" i="8"/>
  <c r="R246" i="8"/>
  <c r="Q246" i="8"/>
  <c r="H245" i="8"/>
  <c r="G245" i="8"/>
  <c r="E245" i="8"/>
  <c r="D245" i="8"/>
  <c r="C245" i="8"/>
  <c r="B245" i="8"/>
  <c r="V244" i="8"/>
  <c r="U244" i="8"/>
  <c r="T244" i="8"/>
  <c r="S244" i="8"/>
  <c r="R244" i="8"/>
  <c r="Q244" i="8"/>
  <c r="P244" i="8"/>
  <c r="O244" i="8"/>
  <c r="N244" i="8"/>
  <c r="M244" i="8"/>
  <c r="V243" i="8"/>
  <c r="U243" i="8"/>
  <c r="T243" i="8"/>
  <c r="S243" i="8"/>
  <c r="R243" i="8"/>
  <c r="Q243" i="8"/>
  <c r="H242" i="8"/>
  <c r="G242" i="8"/>
  <c r="E242" i="8"/>
  <c r="D242" i="8"/>
  <c r="C242" i="8"/>
  <c r="B242" i="8"/>
  <c r="V241" i="8"/>
  <c r="U241" i="8"/>
  <c r="T241" i="8"/>
  <c r="S241" i="8"/>
  <c r="R241" i="8"/>
  <c r="Q241" i="8"/>
  <c r="P241" i="8"/>
  <c r="O241" i="8"/>
  <c r="N241" i="8"/>
  <c r="M241" i="8"/>
  <c r="V240" i="8"/>
  <c r="U240" i="8"/>
  <c r="T240" i="8"/>
  <c r="S240" i="8"/>
  <c r="R240" i="8"/>
  <c r="Q240" i="8"/>
  <c r="H239" i="8"/>
  <c r="G239" i="8"/>
  <c r="E239" i="8"/>
  <c r="D239" i="8"/>
  <c r="C239" i="8"/>
  <c r="B239" i="8"/>
  <c r="V238" i="8"/>
  <c r="U238" i="8"/>
  <c r="T238" i="8"/>
  <c r="S238" i="8"/>
  <c r="R238" i="8"/>
  <c r="Q238" i="8"/>
  <c r="P238" i="8"/>
  <c r="O238" i="8"/>
  <c r="N238" i="8"/>
  <c r="M238" i="8"/>
  <c r="V237" i="8"/>
  <c r="U237" i="8"/>
  <c r="T237" i="8"/>
  <c r="S237" i="8"/>
  <c r="R237" i="8"/>
  <c r="Q237" i="8"/>
  <c r="H236" i="8"/>
  <c r="G236" i="8"/>
  <c r="E236" i="8"/>
  <c r="D236" i="8"/>
  <c r="C236" i="8"/>
  <c r="B236" i="8"/>
  <c r="V235" i="8"/>
  <c r="U235" i="8"/>
  <c r="T235" i="8"/>
  <c r="S235" i="8"/>
  <c r="R235" i="8"/>
  <c r="Q235" i="8"/>
  <c r="P235" i="8"/>
  <c r="O235" i="8"/>
  <c r="N235" i="8"/>
  <c r="M235" i="8"/>
  <c r="V234" i="8"/>
  <c r="U234" i="8"/>
  <c r="T234" i="8"/>
  <c r="S234" i="8"/>
  <c r="R234" i="8"/>
  <c r="Q234" i="8"/>
  <c r="H233" i="8"/>
  <c r="G233" i="8"/>
  <c r="E233" i="8"/>
  <c r="D233" i="8"/>
  <c r="C233" i="8"/>
  <c r="B233" i="8"/>
  <c r="V232" i="8"/>
  <c r="U232" i="8"/>
  <c r="T232" i="8"/>
  <c r="S232" i="8"/>
  <c r="R232" i="8"/>
  <c r="Q232" i="8"/>
  <c r="P232" i="8"/>
  <c r="O232" i="8"/>
  <c r="N232" i="8"/>
  <c r="M232" i="8"/>
  <c r="V231" i="8"/>
  <c r="U231" i="8"/>
  <c r="T231" i="8"/>
  <c r="S231" i="8"/>
  <c r="R231" i="8"/>
  <c r="Q231" i="8"/>
  <c r="H230" i="8"/>
  <c r="G230" i="8"/>
  <c r="E230" i="8"/>
  <c r="D230" i="8"/>
  <c r="C230" i="8"/>
  <c r="B230" i="8"/>
  <c r="V229" i="8"/>
  <c r="U229" i="8"/>
  <c r="T229" i="8"/>
  <c r="S229" i="8"/>
  <c r="R229" i="8"/>
  <c r="Q229" i="8"/>
  <c r="P229" i="8"/>
  <c r="O229" i="8"/>
  <c r="N229" i="8"/>
  <c r="M229" i="8"/>
  <c r="V228" i="8"/>
  <c r="U228" i="8"/>
  <c r="T228" i="8"/>
  <c r="S228" i="8"/>
  <c r="R228" i="8"/>
  <c r="Q228" i="8"/>
  <c r="H227" i="8"/>
  <c r="G227" i="8"/>
  <c r="E227" i="8"/>
  <c r="D227" i="8"/>
  <c r="C227" i="8"/>
  <c r="B227" i="8"/>
  <c r="V226" i="8"/>
  <c r="U226" i="8"/>
  <c r="T226" i="8"/>
  <c r="S226" i="8"/>
  <c r="R226" i="8"/>
  <c r="Q226" i="8"/>
  <c r="P226" i="8"/>
  <c r="O226" i="8"/>
  <c r="N226" i="8"/>
  <c r="M226" i="8"/>
  <c r="V225" i="8"/>
  <c r="U225" i="8"/>
  <c r="T225" i="8"/>
  <c r="S225" i="8"/>
  <c r="R225" i="8"/>
  <c r="Q225" i="8"/>
  <c r="H224" i="8"/>
  <c r="G224" i="8"/>
  <c r="E224" i="8"/>
  <c r="D224" i="8"/>
  <c r="C224" i="8"/>
  <c r="B224" i="8"/>
  <c r="V223" i="8"/>
  <c r="U223" i="8"/>
  <c r="T223" i="8"/>
  <c r="S223" i="8"/>
  <c r="R223" i="8"/>
  <c r="Q223" i="8"/>
  <c r="P223" i="8"/>
  <c r="O223" i="8"/>
  <c r="N223" i="8"/>
  <c r="M223" i="8"/>
  <c r="V222" i="8"/>
  <c r="U222" i="8"/>
  <c r="T222" i="8"/>
  <c r="S222" i="8"/>
  <c r="R222" i="8"/>
  <c r="Q222" i="8"/>
  <c r="H221" i="8"/>
  <c r="G221" i="8"/>
  <c r="E221" i="8"/>
  <c r="D221" i="8"/>
  <c r="C221" i="8"/>
  <c r="B221" i="8"/>
  <c r="V220" i="8"/>
  <c r="U220" i="8"/>
  <c r="T220" i="8"/>
  <c r="S220" i="8"/>
  <c r="R220" i="8"/>
  <c r="Q220" i="8"/>
  <c r="P220" i="8"/>
  <c r="O220" i="8"/>
  <c r="N220" i="8"/>
  <c r="M220" i="8"/>
  <c r="V219" i="8"/>
  <c r="U219" i="8"/>
  <c r="T219" i="8"/>
  <c r="S219" i="8"/>
  <c r="R219" i="8"/>
  <c r="Q219" i="8"/>
  <c r="H218" i="8"/>
  <c r="G218" i="8"/>
  <c r="E218" i="8"/>
  <c r="D218" i="8"/>
  <c r="C218" i="8"/>
  <c r="B218" i="8"/>
  <c r="V217" i="8"/>
  <c r="U217" i="8"/>
  <c r="T217" i="8"/>
  <c r="S217" i="8"/>
  <c r="R217" i="8"/>
  <c r="Q217" i="8"/>
  <c r="P217" i="8"/>
  <c r="O217" i="8"/>
  <c r="N217" i="8"/>
  <c r="M217" i="8"/>
  <c r="V216" i="8"/>
  <c r="U216" i="8"/>
  <c r="T216" i="8"/>
  <c r="S216" i="8"/>
  <c r="R216" i="8"/>
  <c r="Q216" i="8"/>
  <c r="H215" i="8"/>
  <c r="G215" i="8"/>
  <c r="E215" i="8"/>
  <c r="D215" i="8"/>
  <c r="C215" i="8"/>
  <c r="B215" i="8"/>
  <c r="V214" i="8"/>
  <c r="U214" i="8"/>
  <c r="T214" i="8"/>
  <c r="S214" i="8"/>
  <c r="R214" i="8"/>
  <c r="Q214" i="8"/>
  <c r="P214" i="8"/>
  <c r="O214" i="8"/>
  <c r="N214" i="8"/>
  <c r="M214" i="8"/>
  <c r="V213" i="8"/>
  <c r="U213" i="8"/>
  <c r="T213" i="8"/>
  <c r="S213" i="8"/>
  <c r="R213" i="8"/>
  <c r="Q213" i="8"/>
  <c r="H212" i="8"/>
  <c r="G212" i="8"/>
  <c r="E212" i="8"/>
  <c r="D212" i="8"/>
  <c r="C212" i="8"/>
  <c r="B212" i="8"/>
  <c r="V211" i="8"/>
  <c r="U211" i="8"/>
  <c r="T211" i="8"/>
  <c r="S211" i="8"/>
  <c r="R211" i="8"/>
  <c r="Q211" i="8"/>
  <c r="P211" i="8"/>
  <c r="O211" i="8"/>
  <c r="N211" i="8"/>
  <c r="M211" i="8"/>
  <c r="V210" i="8"/>
  <c r="U210" i="8"/>
  <c r="T210" i="8"/>
  <c r="S210" i="8"/>
  <c r="R210" i="8"/>
  <c r="Q210" i="8"/>
  <c r="H209" i="8"/>
  <c r="G209" i="8"/>
  <c r="E209" i="8"/>
  <c r="D209" i="8"/>
  <c r="C209" i="8"/>
  <c r="B209" i="8"/>
  <c r="V208" i="8"/>
  <c r="U208" i="8"/>
  <c r="T208" i="8"/>
  <c r="S208" i="8"/>
  <c r="R208" i="8"/>
  <c r="Q208" i="8"/>
  <c r="P208" i="8"/>
  <c r="O208" i="8"/>
  <c r="N208" i="8"/>
  <c r="M208" i="8"/>
  <c r="V207" i="8"/>
  <c r="U207" i="8"/>
  <c r="T207" i="8"/>
  <c r="S207" i="8"/>
  <c r="R207" i="8"/>
  <c r="Q207" i="8"/>
  <c r="H206" i="8"/>
  <c r="G206" i="8"/>
  <c r="E206" i="8"/>
  <c r="D206" i="8"/>
  <c r="C206" i="8"/>
  <c r="B206" i="8"/>
  <c r="V205" i="8"/>
  <c r="U205" i="8"/>
  <c r="T205" i="8"/>
  <c r="S205" i="8"/>
  <c r="R205" i="8"/>
  <c r="Q205" i="8"/>
  <c r="P205" i="8"/>
  <c r="O205" i="8"/>
  <c r="N205" i="8"/>
  <c r="M205" i="8"/>
  <c r="V204" i="8"/>
  <c r="U204" i="8"/>
  <c r="T204" i="8"/>
  <c r="S204" i="8"/>
  <c r="R204" i="8"/>
  <c r="Q204" i="8"/>
  <c r="H203" i="8"/>
  <c r="G203" i="8"/>
  <c r="E203" i="8"/>
  <c r="D203" i="8"/>
  <c r="C203" i="8"/>
  <c r="B203" i="8"/>
  <c r="V202" i="8"/>
  <c r="U202" i="8"/>
  <c r="T202" i="8"/>
  <c r="S202" i="8"/>
  <c r="R202" i="8"/>
  <c r="Q202" i="8"/>
  <c r="P202" i="8"/>
  <c r="O202" i="8"/>
  <c r="N202" i="8"/>
  <c r="M202" i="8"/>
  <c r="V201" i="8"/>
  <c r="U201" i="8"/>
  <c r="T201" i="8"/>
  <c r="S201" i="8"/>
  <c r="R201" i="8"/>
  <c r="Q201" i="8"/>
  <c r="H200" i="8"/>
  <c r="G200" i="8"/>
  <c r="E200" i="8"/>
  <c r="D200" i="8"/>
  <c r="C200" i="8"/>
  <c r="B200" i="8"/>
  <c r="V199" i="8"/>
  <c r="U199" i="8"/>
  <c r="T199" i="8"/>
  <c r="S199" i="8"/>
  <c r="R199" i="8"/>
  <c r="Q199" i="8"/>
  <c r="P199" i="8"/>
  <c r="O199" i="8"/>
  <c r="N199" i="8"/>
  <c r="M199" i="8"/>
  <c r="V198" i="8"/>
  <c r="U198" i="8"/>
  <c r="T198" i="8"/>
  <c r="S198" i="8"/>
  <c r="R198" i="8"/>
  <c r="Q198" i="8"/>
  <c r="H197" i="8"/>
  <c r="G197" i="8"/>
  <c r="E197" i="8"/>
  <c r="D197" i="8"/>
  <c r="C197" i="8"/>
  <c r="B197" i="8"/>
  <c r="V196" i="8"/>
  <c r="U196" i="8"/>
  <c r="T196" i="8"/>
  <c r="S196" i="8"/>
  <c r="R196" i="8"/>
  <c r="Q196" i="8"/>
  <c r="P196" i="8"/>
  <c r="O196" i="8"/>
  <c r="N196" i="8"/>
  <c r="M196" i="8"/>
  <c r="V195" i="8"/>
  <c r="U195" i="8"/>
  <c r="T195" i="8"/>
  <c r="S195" i="8"/>
  <c r="R195" i="8"/>
  <c r="Q195" i="8"/>
  <c r="H194" i="8"/>
  <c r="G194" i="8"/>
  <c r="E194" i="8"/>
  <c r="D194" i="8"/>
  <c r="C194" i="8"/>
  <c r="B194" i="8"/>
  <c r="V193" i="8"/>
  <c r="U193" i="8"/>
  <c r="T193" i="8"/>
  <c r="S193" i="8"/>
  <c r="R193" i="8"/>
  <c r="Q193" i="8"/>
  <c r="P193" i="8"/>
  <c r="O193" i="8"/>
  <c r="N193" i="8"/>
  <c r="M193" i="8"/>
  <c r="V192" i="8"/>
  <c r="U192" i="8"/>
  <c r="T192" i="8"/>
  <c r="S192" i="8"/>
  <c r="R192" i="8"/>
  <c r="Q192" i="8"/>
  <c r="H191" i="8"/>
  <c r="G191" i="8"/>
  <c r="E191" i="8"/>
  <c r="D191" i="8"/>
  <c r="C191" i="8"/>
  <c r="B191" i="8"/>
  <c r="V190" i="8"/>
  <c r="U190" i="8"/>
  <c r="T190" i="8"/>
  <c r="S190" i="8"/>
  <c r="R190" i="8"/>
  <c r="Q190" i="8"/>
  <c r="P190" i="8"/>
  <c r="O190" i="8"/>
  <c r="N190" i="8"/>
  <c r="M190" i="8"/>
  <c r="V189" i="8"/>
  <c r="U189" i="8"/>
  <c r="T189" i="8"/>
  <c r="S189" i="8"/>
  <c r="R189" i="8"/>
  <c r="Q189" i="8"/>
  <c r="H188" i="8"/>
  <c r="G188" i="8"/>
  <c r="E188" i="8"/>
  <c r="D188" i="8"/>
  <c r="C188" i="8"/>
  <c r="B188" i="8"/>
  <c r="V187" i="8"/>
  <c r="U187" i="8"/>
  <c r="T187" i="8"/>
  <c r="S187" i="8"/>
  <c r="R187" i="8"/>
  <c r="Q187" i="8"/>
  <c r="P187" i="8"/>
  <c r="O187" i="8"/>
  <c r="N187" i="8"/>
  <c r="M187" i="8"/>
  <c r="V186" i="8"/>
  <c r="U186" i="8"/>
  <c r="T186" i="8"/>
  <c r="S186" i="8"/>
  <c r="R186" i="8"/>
  <c r="Q186" i="8"/>
  <c r="H185" i="8"/>
  <c r="G185" i="8"/>
  <c r="E185" i="8"/>
  <c r="D185" i="8"/>
  <c r="C185" i="8"/>
  <c r="B185" i="8"/>
  <c r="V184" i="8"/>
  <c r="U184" i="8"/>
  <c r="T184" i="8"/>
  <c r="S184" i="8"/>
  <c r="R184" i="8"/>
  <c r="Q184" i="8"/>
  <c r="P184" i="8"/>
  <c r="O184" i="8"/>
  <c r="N184" i="8"/>
  <c r="M184" i="8"/>
  <c r="V183" i="8"/>
  <c r="U183" i="8"/>
  <c r="T183" i="8"/>
  <c r="S183" i="8"/>
  <c r="R183" i="8"/>
  <c r="Q183" i="8"/>
  <c r="H182" i="8"/>
  <c r="G182" i="8"/>
  <c r="E182" i="8"/>
  <c r="D182" i="8"/>
  <c r="C182" i="8"/>
  <c r="B182" i="8"/>
  <c r="H179" i="8"/>
  <c r="G179" i="8"/>
  <c r="E179" i="8"/>
  <c r="D179" i="8"/>
  <c r="C179" i="8"/>
  <c r="B179" i="8"/>
  <c r="V178" i="8"/>
  <c r="U178" i="8"/>
  <c r="T178" i="8"/>
  <c r="S178" i="8"/>
  <c r="R178" i="8"/>
  <c r="Q178" i="8"/>
  <c r="P178" i="8"/>
  <c r="O178" i="8"/>
  <c r="N178" i="8"/>
  <c r="M178" i="8"/>
  <c r="V177" i="8"/>
  <c r="U177" i="8"/>
  <c r="T177" i="8"/>
  <c r="S177" i="8"/>
  <c r="R177" i="8"/>
  <c r="Q177" i="8"/>
  <c r="H176" i="8"/>
  <c r="G176" i="8"/>
  <c r="E176" i="8"/>
  <c r="D176" i="8"/>
  <c r="C176" i="8"/>
  <c r="B176" i="8"/>
  <c r="V175" i="8"/>
  <c r="U175" i="8"/>
  <c r="T175" i="8"/>
  <c r="S175" i="8"/>
  <c r="R175" i="8"/>
  <c r="Q175" i="8"/>
  <c r="P175" i="8"/>
  <c r="O175" i="8"/>
  <c r="N175" i="8"/>
  <c r="M175" i="8"/>
  <c r="V174" i="8"/>
  <c r="U174" i="8"/>
  <c r="T174" i="8"/>
  <c r="S174" i="8"/>
  <c r="R174" i="8"/>
  <c r="Q174" i="8"/>
  <c r="H173" i="8"/>
  <c r="G173" i="8"/>
  <c r="E173" i="8"/>
  <c r="D173" i="8"/>
  <c r="C173" i="8"/>
  <c r="B173" i="8"/>
  <c r="V172" i="8"/>
  <c r="U172" i="8"/>
  <c r="T172" i="8"/>
  <c r="S172" i="8"/>
  <c r="R172" i="8"/>
  <c r="Q172" i="8"/>
  <c r="P172" i="8"/>
  <c r="O172" i="8"/>
  <c r="N172" i="8"/>
  <c r="M172" i="8"/>
  <c r="V171" i="8"/>
  <c r="U171" i="8"/>
  <c r="T171" i="8"/>
  <c r="S171" i="8"/>
  <c r="R171" i="8"/>
  <c r="Q171" i="8"/>
  <c r="H170" i="8"/>
  <c r="G170" i="8"/>
  <c r="E170" i="8"/>
  <c r="D170" i="8"/>
  <c r="C170" i="8"/>
  <c r="B170" i="8"/>
  <c r="V169" i="8"/>
  <c r="U169" i="8"/>
  <c r="T169" i="8"/>
  <c r="S169" i="8"/>
  <c r="R169" i="8"/>
  <c r="Q169" i="8"/>
  <c r="P169" i="8"/>
  <c r="O169" i="8"/>
  <c r="N169" i="8"/>
  <c r="M169" i="8"/>
  <c r="V168" i="8"/>
  <c r="U168" i="8"/>
  <c r="T168" i="8"/>
  <c r="S168" i="8"/>
  <c r="R168" i="8"/>
  <c r="Q168" i="8"/>
  <c r="H167" i="8"/>
  <c r="G167" i="8"/>
  <c r="E167" i="8"/>
  <c r="D167" i="8"/>
  <c r="C167" i="8"/>
  <c r="B167" i="8"/>
  <c r="V166" i="8"/>
  <c r="U166" i="8"/>
  <c r="T166" i="8"/>
  <c r="S166" i="8"/>
  <c r="R166" i="8"/>
  <c r="Q166" i="8"/>
  <c r="P166" i="8"/>
  <c r="O166" i="8"/>
  <c r="N166" i="8"/>
  <c r="M166" i="8"/>
  <c r="V165" i="8"/>
  <c r="U165" i="8"/>
  <c r="T165" i="8"/>
  <c r="S165" i="8"/>
  <c r="R165" i="8"/>
  <c r="Q165" i="8"/>
  <c r="H164" i="8"/>
  <c r="G164" i="8"/>
  <c r="E164" i="8"/>
  <c r="D164" i="8"/>
  <c r="C164" i="8"/>
  <c r="B164" i="8"/>
  <c r="V163" i="8"/>
  <c r="U163" i="8"/>
  <c r="T163" i="8"/>
  <c r="S163" i="8"/>
  <c r="R163" i="8"/>
  <c r="Q163" i="8"/>
  <c r="P163" i="8"/>
  <c r="O163" i="8"/>
  <c r="N163" i="8"/>
  <c r="M163" i="8"/>
  <c r="V162" i="8"/>
  <c r="U162" i="8"/>
  <c r="T162" i="8"/>
  <c r="S162" i="8"/>
  <c r="R162" i="8"/>
  <c r="Q162" i="8"/>
  <c r="H161" i="8"/>
  <c r="G161" i="8"/>
  <c r="E161" i="8"/>
  <c r="D161" i="8"/>
  <c r="C161" i="8"/>
  <c r="B161" i="8"/>
  <c r="V160" i="8"/>
  <c r="U160" i="8"/>
  <c r="T160" i="8"/>
  <c r="S160" i="8"/>
  <c r="R160" i="8"/>
  <c r="Q160" i="8"/>
  <c r="P160" i="8"/>
  <c r="O160" i="8"/>
  <c r="N160" i="8"/>
  <c r="M160" i="8"/>
  <c r="V159" i="8"/>
  <c r="U159" i="8"/>
  <c r="T159" i="8"/>
  <c r="S159" i="8"/>
  <c r="R159" i="8"/>
  <c r="Q159" i="8"/>
  <c r="H158" i="8"/>
  <c r="G158" i="8"/>
  <c r="E158" i="8"/>
  <c r="D158" i="8"/>
  <c r="C158" i="8"/>
  <c r="B158" i="8"/>
  <c r="V157" i="8"/>
  <c r="U157" i="8"/>
  <c r="T157" i="8"/>
  <c r="S157" i="8"/>
  <c r="R157" i="8"/>
  <c r="Q157" i="8"/>
  <c r="P157" i="8"/>
  <c r="O157" i="8"/>
  <c r="N157" i="8"/>
  <c r="M157" i="8"/>
  <c r="V156" i="8"/>
  <c r="U156" i="8"/>
  <c r="T156" i="8"/>
  <c r="S156" i="8"/>
  <c r="R156" i="8"/>
  <c r="Q156" i="8"/>
  <c r="H155" i="8"/>
  <c r="G155" i="8"/>
  <c r="E155" i="8"/>
  <c r="D155" i="8"/>
  <c r="C155" i="8"/>
  <c r="B155" i="8"/>
  <c r="V154" i="8"/>
  <c r="U154" i="8"/>
  <c r="T154" i="8"/>
  <c r="S154" i="8"/>
  <c r="R154" i="8"/>
  <c r="Q154" i="8"/>
  <c r="P154" i="8"/>
  <c r="O154" i="8"/>
  <c r="N154" i="8"/>
  <c r="M154" i="8"/>
  <c r="V153" i="8"/>
  <c r="U153" i="8"/>
  <c r="T153" i="8"/>
  <c r="S153" i="8"/>
  <c r="R153" i="8"/>
  <c r="Q153" i="8"/>
  <c r="H152" i="8"/>
  <c r="G152" i="8"/>
  <c r="E152" i="8"/>
  <c r="D152" i="8"/>
  <c r="C152" i="8"/>
  <c r="B152" i="8"/>
  <c r="V151" i="8"/>
  <c r="U151" i="8"/>
  <c r="T151" i="8"/>
  <c r="S151" i="8"/>
  <c r="R151" i="8"/>
  <c r="Q151" i="8"/>
  <c r="P151" i="8"/>
  <c r="O151" i="8"/>
  <c r="N151" i="8"/>
  <c r="M151" i="8"/>
  <c r="V150" i="8"/>
  <c r="U150" i="8"/>
  <c r="T150" i="8"/>
  <c r="S150" i="8"/>
  <c r="R150" i="8"/>
  <c r="Q150" i="8"/>
  <c r="H149" i="8"/>
  <c r="G149" i="8"/>
  <c r="E149" i="8"/>
  <c r="D149" i="8"/>
  <c r="C149" i="8"/>
  <c r="B149" i="8"/>
  <c r="V148" i="8"/>
  <c r="U148" i="8"/>
  <c r="T148" i="8"/>
  <c r="S148" i="8"/>
  <c r="R148" i="8"/>
  <c r="Q148" i="8"/>
  <c r="P148" i="8"/>
  <c r="O148" i="8"/>
  <c r="N148" i="8"/>
  <c r="M148" i="8"/>
  <c r="V147" i="8"/>
  <c r="U147" i="8"/>
  <c r="T147" i="8"/>
  <c r="S147" i="8"/>
  <c r="R147" i="8"/>
  <c r="Q147" i="8"/>
  <c r="H146" i="8"/>
  <c r="G146" i="8"/>
  <c r="E146" i="8"/>
  <c r="D146" i="8"/>
  <c r="C146" i="8"/>
  <c r="B146" i="8"/>
  <c r="V145" i="8"/>
  <c r="U145" i="8"/>
  <c r="T145" i="8"/>
  <c r="S145" i="8"/>
  <c r="R145" i="8"/>
  <c r="Q145" i="8"/>
  <c r="P145" i="8"/>
  <c r="O145" i="8"/>
  <c r="N145" i="8"/>
  <c r="M145" i="8"/>
  <c r="V144" i="8"/>
  <c r="U144" i="8"/>
  <c r="T144" i="8"/>
  <c r="S144" i="8"/>
  <c r="R144" i="8"/>
  <c r="Q144" i="8"/>
  <c r="H143" i="8"/>
  <c r="G143" i="8"/>
  <c r="E143" i="8"/>
  <c r="D143" i="8"/>
  <c r="C143" i="8"/>
  <c r="B143" i="8"/>
  <c r="V142" i="8"/>
  <c r="U142" i="8"/>
  <c r="T142" i="8"/>
  <c r="S142" i="8"/>
  <c r="R142" i="8"/>
  <c r="Q142" i="8"/>
  <c r="P142" i="8"/>
  <c r="O142" i="8"/>
  <c r="N142" i="8"/>
  <c r="M142" i="8"/>
  <c r="V141" i="8"/>
  <c r="U141" i="8"/>
  <c r="T141" i="8"/>
  <c r="S141" i="8"/>
  <c r="R141" i="8"/>
  <c r="Q141" i="8"/>
  <c r="H140" i="8"/>
  <c r="G140" i="8"/>
  <c r="E140" i="8"/>
  <c r="D140" i="8"/>
  <c r="C140" i="8"/>
  <c r="B140" i="8"/>
  <c r="V139" i="8"/>
  <c r="U139" i="8"/>
  <c r="T139" i="8"/>
  <c r="S139" i="8"/>
  <c r="R139" i="8"/>
  <c r="Q139" i="8"/>
  <c r="P139" i="8"/>
  <c r="O139" i="8"/>
  <c r="N139" i="8"/>
  <c r="M139" i="8"/>
  <c r="V138" i="8"/>
  <c r="U138" i="8"/>
  <c r="T138" i="8"/>
  <c r="S138" i="8"/>
  <c r="R138" i="8"/>
  <c r="Q138" i="8"/>
  <c r="H137" i="8"/>
  <c r="G137" i="8"/>
  <c r="E137" i="8"/>
  <c r="D137" i="8"/>
  <c r="C137" i="8"/>
  <c r="B137" i="8"/>
  <c r="V136" i="8"/>
  <c r="U136" i="8"/>
  <c r="T136" i="8"/>
  <c r="S136" i="8"/>
  <c r="R136" i="8"/>
  <c r="Q136" i="8"/>
  <c r="P136" i="8"/>
  <c r="O136" i="8"/>
  <c r="N136" i="8"/>
  <c r="M136" i="8"/>
  <c r="V135" i="8"/>
  <c r="U135" i="8"/>
  <c r="T135" i="8"/>
  <c r="S135" i="8"/>
  <c r="R135" i="8"/>
  <c r="Q135" i="8"/>
  <c r="H134" i="8"/>
  <c r="G134" i="8"/>
  <c r="E134" i="8"/>
  <c r="D134" i="8"/>
  <c r="C134" i="8"/>
  <c r="B134" i="8"/>
  <c r="V133" i="8"/>
  <c r="U133" i="8"/>
  <c r="T133" i="8"/>
  <c r="S133" i="8"/>
  <c r="R133" i="8"/>
  <c r="Q133" i="8"/>
  <c r="P133" i="8"/>
  <c r="O133" i="8"/>
  <c r="N133" i="8"/>
  <c r="M133" i="8"/>
  <c r="V132" i="8"/>
  <c r="U132" i="8"/>
  <c r="T132" i="8"/>
  <c r="S132" i="8"/>
  <c r="R132" i="8"/>
  <c r="Q132" i="8"/>
  <c r="H131" i="8"/>
  <c r="G131" i="8"/>
  <c r="E131" i="8"/>
  <c r="D131" i="8"/>
  <c r="C131" i="8"/>
  <c r="B131" i="8"/>
  <c r="V130" i="8"/>
  <c r="U130" i="8"/>
  <c r="T130" i="8"/>
  <c r="S130" i="8"/>
  <c r="R130" i="8"/>
  <c r="Q130" i="8"/>
  <c r="P130" i="8"/>
  <c r="O130" i="8"/>
  <c r="N130" i="8"/>
  <c r="M130" i="8"/>
  <c r="V129" i="8"/>
  <c r="U129" i="8"/>
  <c r="T129" i="8"/>
  <c r="S129" i="8"/>
  <c r="R129" i="8"/>
  <c r="Q129" i="8"/>
  <c r="H128" i="8"/>
  <c r="G128" i="8"/>
  <c r="E128" i="8"/>
  <c r="D128" i="8"/>
  <c r="C128" i="8"/>
  <c r="B128" i="8"/>
  <c r="V127" i="8"/>
  <c r="U127" i="8"/>
  <c r="T127" i="8"/>
  <c r="S127" i="8"/>
  <c r="R127" i="8"/>
  <c r="Q127" i="8"/>
  <c r="P127" i="8"/>
  <c r="O127" i="8"/>
  <c r="N127" i="8"/>
  <c r="M127" i="8"/>
  <c r="V126" i="8"/>
  <c r="U126" i="8"/>
  <c r="T126" i="8"/>
  <c r="S126" i="8"/>
  <c r="R126" i="8"/>
  <c r="Q126" i="8"/>
  <c r="H125" i="8"/>
  <c r="G125" i="8"/>
  <c r="E125" i="8"/>
  <c r="D125" i="8"/>
  <c r="C125" i="8"/>
  <c r="B125" i="8"/>
  <c r="V124" i="8"/>
  <c r="U124" i="8"/>
  <c r="T124" i="8"/>
  <c r="S124" i="8"/>
  <c r="R124" i="8"/>
  <c r="Q124" i="8"/>
  <c r="P124" i="8"/>
  <c r="O124" i="8"/>
  <c r="N124" i="8"/>
  <c r="M124" i="8"/>
  <c r="V123" i="8"/>
  <c r="U123" i="8"/>
  <c r="T123" i="8"/>
  <c r="S123" i="8"/>
  <c r="R123" i="8"/>
  <c r="Q123" i="8"/>
  <c r="H122" i="8"/>
  <c r="G122" i="8"/>
  <c r="E122" i="8"/>
  <c r="D122" i="8"/>
  <c r="C122" i="8"/>
  <c r="B122" i="8"/>
  <c r="V121" i="8"/>
  <c r="U121" i="8"/>
  <c r="T121" i="8"/>
  <c r="S121" i="8"/>
  <c r="R121" i="8"/>
  <c r="Q121" i="8"/>
  <c r="P121" i="8"/>
  <c r="O121" i="8"/>
  <c r="N121" i="8"/>
  <c r="M121" i="8"/>
  <c r="V120" i="8"/>
  <c r="U120" i="8"/>
  <c r="T120" i="8"/>
  <c r="S120" i="8"/>
  <c r="R120" i="8"/>
  <c r="Q120" i="8"/>
  <c r="H119" i="8"/>
  <c r="G119" i="8"/>
  <c r="E119" i="8"/>
  <c r="D119" i="8"/>
  <c r="C119" i="8"/>
  <c r="B119" i="8"/>
  <c r="V118" i="8"/>
  <c r="U118" i="8"/>
  <c r="T118" i="8"/>
  <c r="S118" i="8"/>
  <c r="R118" i="8"/>
  <c r="Q118" i="8"/>
  <c r="P118" i="8"/>
  <c r="O118" i="8"/>
  <c r="N118" i="8"/>
  <c r="M118" i="8"/>
  <c r="V117" i="8"/>
  <c r="U117" i="8"/>
  <c r="T117" i="8"/>
  <c r="S117" i="8"/>
  <c r="R117" i="8"/>
  <c r="Q117" i="8"/>
  <c r="H116" i="8"/>
  <c r="G116" i="8"/>
  <c r="E116" i="8"/>
  <c r="D116" i="8"/>
  <c r="C116" i="8"/>
  <c r="B116" i="8"/>
  <c r="V115" i="8"/>
  <c r="U115" i="8"/>
  <c r="T115" i="8"/>
  <c r="S115" i="8"/>
  <c r="R115" i="8"/>
  <c r="Q115" i="8"/>
  <c r="P115" i="8"/>
  <c r="O115" i="8"/>
  <c r="N115" i="8"/>
  <c r="M115" i="8"/>
  <c r="V114" i="8"/>
  <c r="U114" i="8"/>
  <c r="T114" i="8"/>
  <c r="S114" i="8"/>
  <c r="R114" i="8"/>
  <c r="Q114" i="8"/>
  <c r="H113" i="8"/>
  <c r="G113" i="8"/>
  <c r="E113" i="8"/>
  <c r="D113" i="8"/>
  <c r="C113" i="8"/>
  <c r="B113" i="8"/>
  <c r="V112" i="8"/>
  <c r="U112" i="8"/>
  <c r="T112" i="8"/>
  <c r="S112" i="8"/>
  <c r="R112" i="8"/>
  <c r="Q112" i="8"/>
  <c r="P112" i="8"/>
  <c r="O112" i="8"/>
  <c r="N112" i="8"/>
  <c r="M112" i="8"/>
  <c r="V111" i="8"/>
  <c r="U111" i="8"/>
  <c r="T111" i="8"/>
  <c r="S111" i="8"/>
  <c r="R111" i="8"/>
  <c r="Q111" i="8"/>
  <c r="H110" i="8"/>
  <c r="G110" i="8"/>
  <c r="E110" i="8"/>
  <c r="D110" i="8"/>
  <c r="C110" i="8"/>
  <c r="B110" i="8"/>
  <c r="V109" i="8"/>
  <c r="U109" i="8"/>
  <c r="T109" i="8"/>
  <c r="S109" i="8"/>
  <c r="R109" i="8"/>
  <c r="Q109" i="8"/>
  <c r="P109" i="8"/>
  <c r="O109" i="8"/>
  <c r="N109" i="8"/>
  <c r="M109" i="8"/>
  <c r="V108" i="8"/>
  <c r="U108" i="8"/>
  <c r="T108" i="8"/>
  <c r="S108" i="8"/>
  <c r="R108" i="8"/>
  <c r="Q108" i="8"/>
  <c r="H107" i="8"/>
  <c r="G107" i="8"/>
  <c r="E107" i="8"/>
  <c r="D107" i="8"/>
  <c r="C107" i="8"/>
  <c r="B107" i="8"/>
  <c r="V106" i="8"/>
  <c r="U106" i="8"/>
  <c r="T106" i="8"/>
  <c r="S106" i="8"/>
  <c r="R106" i="8"/>
  <c r="Q106" i="8"/>
  <c r="P106" i="8"/>
  <c r="O106" i="8"/>
  <c r="N106" i="8"/>
  <c r="M106" i="8"/>
  <c r="V105" i="8"/>
  <c r="U105" i="8"/>
  <c r="T105" i="8"/>
  <c r="S105" i="8"/>
  <c r="R105" i="8"/>
  <c r="Q105" i="8"/>
  <c r="H104" i="8"/>
  <c r="G104" i="8"/>
  <c r="E104" i="8"/>
  <c r="D104" i="8"/>
  <c r="C104" i="8"/>
  <c r="B104" i="8"/>
  <c r="V103" i="8"/>
  <c r="U103" i="8"/>
  <c r="T103" i="8"/>
  <c r="S103" i="8"/>
  <c r="R103" i="8"/>
  <c r="Q103" i="8"/>
  <c r="P103" i="8"/>
  <c r="O103" i="8"/>
  <c r="N103" i="8"/>
  <c r="M103" i="8"/>
  <c r="V102" i="8"/>
  <c r="U102" i="8"/>
  <c r="T102" i="8"/>
  <c r="S102" i="8"/>
  <c r="R102" i="8"/>
  <c r="Q102" i="8"/>
  <c r="H101" i="8"/>
  <c r="G101" i="8"/>
  <c r="E101" i="8"/>
  <c r="D101" i="8"/>
  <c r="C101" i="8"/>
  <c r="B101" i="8"/>
  <c r="V100" i="8"/>
  <c r="U100" i="8"/>
  <c r="T100" i="8"/>
  <c r="S100" i="8"/>
  <c r="R100" i="8"/>
  <c r="Q100" i="8"/>
  <c r="P100" i="8"/>
  <c r="O100" i="8"/>
  <c r="N100" i="8"/>
  <c r="M100" i="8"/>
  <c r="V99" i="8"/>
  <c r="U99" i="8"/>
  <c r="T99" i="8"/>
  <c r="S99" i="8"/>
  <c r="R99" i="8"/>
  <c r="Q99" i="8"/>
  <c r="H98" i="8"/>
  <c r="G98" i="8"/>
  <c r="E98" i="8"/>
  <c r="D98" i="8"/>
  <c r="C98" i="8"/>
  <c r="B98" i="8"/>
  <c r="V97" i="8"/>
  <c r="U97" i="8"/>
  <c r="T97" i="8"/>
  <c r="S97" i="8"/>
  <c r="R97" i="8"/>
  <c r="Q97" i="8"/>
  <c r="P97" i="8"/>
  <c r="O97" i="8"/>
  <c r="N97" i="8"/>
  <c r="M97" i="8"/>
  <c r="V96" i="8"/>
  <c r="U96" i="8"/>
  <c r="T96" i="8"/>
  <c r="S96" i="8"/>
  <c r="R96" i="8"/>
  <c r="Q96" i="8"/>
  <c r="H95" i="8"/>
  <c r="G95" i="8"/>
  <c r="E95" i="8"/>
  <c r="D95" i="8"/>
  <c r="C95" i="8"/>
  <c r="B95" i="8"/>
  <c r="V94" i="8"/>
  <c r="U94" i="8"/>
  <c r="T94" i="8"/>
  <c r="S94" i="8"/>
  <c r="R94" i="8"/>
  <c r="Q94" i="8"/>
  <c r="P94" i="8"/>
  <c r="O94" i="8"/>
  <c r="N94" i="8"/>
  <c r="M94" i="8"/>
  <c r="V93" i="8"/>
  <c r="U93" i="8"/>
  <c r="T93" i="8"/>
  <c r="S93" i="8"/>
  <c r="R93" i="8"/>
  <c r="Q93" i="8"/>
  <c r="H92" i="8"/>
  <c r="G92" i="8"/>
  <c r="E92" i="8"/>
  <c r="D92" i="8"/>
  <c r="C92" i="8"/>
  <c r="B92" i="8"/>
  <c r="V91" i="8"/>
  <c r="U91" i="8"/>
  <c r="T91" i="8"/>
  <c r="S91" i="8"/>
  <c r="R91" i="8"/>
  <c r="Q91" i="8"/>
  <c r="P91" i="8"/>
  <c r="O91" i="8"/>
  <c r="N91" i="8"/>
  <c r="M91" i="8"/>
  <c r="V90" i="8"/>
  <c r="U90" i="8"/>
  <c r="T90" i="8"/>
  <c r="S90" i="8"/>
  <c r="R90" i="8"/>
  <c r="Q90" i="8"/>
  <c r="H89" i="8"/>
  <c r="G89" i="8"/>
  <c r="E89" i="8"/>
  <c r="D89" i="8"/>
  <c r="C89" i="8"/>
  <c r="B89" i="8"/>
  <c r="V88" i="8"/>
  <c r="U88" i="8"/>
  <c r="T88" i="8"/>
  <c r="S88" i="8"/>
  <c r="R88" i="8"/>
  <c r="Q88" i="8"/>
  <c r="P88" i="8"/>
  <c r="O88" i="8"/>
  <c r="N88" i="8"/>
  <c r="M88" i="8"/>
  <c r="V87" i="8"/>
  <c r="U87" i="8"/>
  <c r="T87" i="8"/>
  <c r="S87" i="8"/>
  <c r="R87" i="8"/>
  <c r="Q87" i="8"/>
  <c r="H86" i="8"/>
  <c r="G86" i="8"/>
  <c r="E86" i="8"/>
  <c r="D86" i="8"/>
  <c r="C86" i="8"/>
  <c r="B86" i="8"/>
  <c r="V85" i="8"/>
  <c r="U85" i="8"/>
  <c r="T85" i="8"/>
  <c r="S85" i="8"/>
  <c r="R85" i="8"/>
  <c r="Q85" i="8"/>
  <c r="P85" i="8"/>
  <c r="O85" i="8"/>
  <c r="N85" i="8"/>
  <c r="M85" i="8"/>
  <c r="V84" i="8"/>
  <c r="U84" i="8"/>
  <c r="T84" i="8"/>
  <c r="S84" i="8"/>
  <c r="R84" i="8"/>
  <c r="Q84" i="8"/>
  <c r="H83" i="8"/>
  <c r="G83" i="8"/>
  <c r="E83" i="8"/>
  <c r="D83" i="8"/>
  <c r="C83" i="8"/>
  <c r="B83" i="8"/>
  <c r="V82" i="8"/>
  <c r="U82" i="8"/>
  <c r="T82" i="8"/>
  <c r="S82" i="8"/>
  <c r="R82" i="8"/>
  <c r="Q82" i="8"/>
  <c r="P82" i="8"/>
  <c r="O82" i="8"/>
  <c r="N82" i="8"/>
  <c r="M82" i="8"/>
  <c r="V81" i="8"/>
  <c r="U81" i="8"/>
  <c r="T81" i="8"/>
  <c r="S81" i="8"/>
  <c r="R81" i="8"/>
  <c r="Q81" i="8"/>
  <c r="H80" i="8"/>
  <c r="G80" i="8"/>
  <c r="E80" i="8"/>
  <c r="D80" i="8"/>
  <c r="C80" i="8"/>
  <c r="B80" i="8"/>
  <c r="V79" i="8"/>
  <c r="U79" i="8"/>
  <c r="T79" i="8"/>
  <c r="S79" i="8"/>
  <c r="R79" i="8"/>
  <c r="Q79" i="8"/>
  <c r="P79" i="8"/>
  <c r="O79" i="8"/>
  <c r="N79" i="8"/>
  <c r="M79" i="8"/>
  <c r="V78" i="8"/>
  <c r="U78" i="8"/>
  <c r="T78" i="8"/>
  <c r="S78" i="8"/>
  <c r="R78" i="8"/>
  <c r="Q78" i="8"/>
  <c r="H77" i="8"/>
  <c r="G77" i="8"/>
  <c r="E77" i="8"/>
  <c r="D77" i="8"/>
  <c r="C77" i="8"/>
  <c r="B77" i="8"/>
  <c r="V76" i="8"/>
  <c r="U76" i="8"/>
  <c r="T76" i="8"/>
  <c r="S76" i="8"/>
  <c r="R76" i="8"/>
  <c r="Q76" i="8"/>
  <c r="P76" i="8"/>
  <c r="O76" i="8"/>
  <c r="N76" i="8"/>
  <c r="M76" i="8"/>
  <c r="V75" i="8"/>
  <c r="U75" i="8"/>
  <c r="T75" i="8"/>
  <c r="S75" i="8"/>
  <c r="R75" i="8"/>
  <c r="Q75" i="8"/>
  <c r="H74" i="8"/>
  <c r="G74" i="8"/>
  <c r="E74" i="8"/>
  <c r="D74" i="8"/>
  <c r="C74" i="8"/>
  <c r="B74" i="8"/>
  <c r="V73" i="8"/>
  <c r="U73" i="8"/>
  <c r="T73" i="8"/>
  <c r="S73" i="8"/>
  <c r="R73" i="8"/>
  <c r="Q73" i="8"/>
  <c r="P73" i="8"/>
  <c r="O73" i="8"/>
  <c r="N73" i="8"/>
  <c r="M73" i="8"/>
  <c r="V72" i="8"/>
  <c r="U72" i="8"/>
  <c r="T72" i="8"/>
  <c r="S72" i="8"/>
  <c r="R72" i="8"/>
  <c r="Q72" i="8"/>
  <c r="H71" i="8"/>
  <c r="G71" i="8"/>
  <c r="E71" i="8"/>
  <c r="D71" i="8"/>
  <c r="C71" i="8"/>
  <c r="B71" i="8"/>
  <c r="V70" i="8"/>
  <c r="U70" i="8"/>
  <c r="T70" i="8"/>
  <c r="S70" i="8"/>
  <c r="R70" i="8"/>
  <c r="Q70" i="8"/>
  <c r="P70" i="8"/>
  <c r="O70" i="8"/>
  <c r="N70" i="8"/>
  <c r="M70" i="8"/>
  <c r="V69" i="8"/>
  <c r="U69" i="8"/>
  <c r="T69" i="8"/>
  <c r="S69" i="8"/>
  <c r="R69" i="8"/>
  <c r="Q69" i="8"/>
  <c r="H68" i="8"/>
  <c r="G68" i="8"/>
  <c r="E68" i="8"/>
  <c r="D68" i="8"/>
  <c r="C68" i="8"/>
  <c r="B68" i="8"/>
  <c r="V67" i="8"/>
  <c r="U67" i="8"/>
  <c r="T67" i="8"/>
  <c r="S67" i="8"/>
  <c r="R67" i="8"/>
  <c r="Q67" i="8"/>
  <c r="P67" i="8"/>
  <c r="O67" i="8"/>
  <c r="N67" i="8"/>
  <c r="M67" i="8"/>
  <c r="V66" i="8"/>
  <c r="U66" i="8"/>
  <c r="T66" i="8"/>
  <c r="S66" i="8"/>
  <c r="R66" i="8"/>
  <c r="Q66" i="8"/>
  <c r="H65" i="8"/>
  <c r="G65" i="8"/>
  <c r="E65" i="8"/>
  <c r="D65" i="8"/>
  <c r="C65" i="8"/>
  <c r="B65" i="8"/>
  <c r="V64" i="8"/>
  <c r="U64" i="8"/>
  <c r="T64" i="8"/>
  <c r="S64" i="8"/>
  <c r="R64" i="8"/>
  <c r="Q64" i="8"/>
  <c r="P64" i="8"/>
  <c r="O64" i="8"/>
  <c r="N64" i="8"/>
  <c r="M64" i="8"/>
  <c r="V63" i="8"/>
  <c r="U63" i="8"/>
  <c r="T63" i="8"/>
  <c r="S63" i="8"/>
  <c r="R63" i="8"/>
  <c r="Q63" i="8"/>
  <c r="H62" i="8"/>
  <c r="G62" i="8"/>
  <c r="E62" i="8"/>
  <c r="D62" i="8"/>
  <c r="C62" i="8"/>
  <c r="B62" i="8"/>
  <c r="V61" i="8"/>
  <c r="U61" i="8"/>
  <c r="T61" i="8"/>
  <c r="S61" i="8"/>
  <c r="R61" i="8"/>
  <c r="Q61" i="8"/>
  <c r="P61" i="8"/>
  <c r="O61" i="8"/>
  <c r="N61" i="8"/>
  <c r="M61" i="8"/>
  <c r="V60" i="8"/>
  <c r="U60" i="8"/>
  <c r="T60" i="8"/>
  <c r="S60" i="8"/>
  <c r="R60" i="8"/>
  <c r="Q60" i="8"/>
  <c r="H59" i="8"/>
  <c r="G59" i="8"/>
  <c r="E59" i="8"/>
  <c r="D59" i="8"/>
  <c r="C59" i="8"/>
  <c r="B59" i="8"/>
  <c r="V58" i="8"/>
  <c r="U58" i="8"/>
  <c r="T58" i="8"/>
  <c r="S58" i="8"/>
  <c r="R58" i="8"/>
  <c r="Q58" i="8"/>
  <c r="P58" i="8"/>
  <c r="O58" i="8"/>
  <c r="N58" i="8"/>
  <c r="M58" i="8"/>
  <c r="V57" i="8"/>
  <c r="U57" i="8"/>
  <c r="T57" i="8"/>
  <c r="S57" i="8"/>
  <c r="R57" i="8"/>
  <c r="Q57" i="8"/>
  <c r="H56" i="8"/>
  <c r="G56" i="8"/>
  <c r="E56" i="8"/>
  <c r="D56" i="8"/>
  <c r="C56" i="8"/>
  <c r="B56" i="8"/>
  <c r="V55" i="8"/>
  <c r="U55" i="8"/>
  <c r="T55" i="8"/>
  <c r="S55" i="8"/>
  <c r="R55" i="8"/>
  <c r="Q55" i="8"/>
  <c r="P55" i="8"/>
  <c r="O55" i="8"/>
  <c r="N55" i="8"/>
  <c r="M55" i="8"/>
  <c r="V54" i="8"/>
  <c r="U54" i="8"/>
  <c r="T54" i="8"/>
  <c r="S54" i="8"/>
  <c r="R54" i="8"/>
  <c r="Q54" i="8"/>
  <c r="H53" i="8"/>
  <c r="G53" i="8"/>
  <c r="E53" i="8"/>
  <c r="D53" i="8"/>
  <c r="C53" i="8"/>
  <c r="B53" i="8"/>
  <c r="V52" i="8"/>
  <c r="U52" i="8"/>
  <c r="T52" i="8"/>
  <c r="S52" i="8"/>
  <c r="R52" i="8"/>
  <c r="Q52" i="8"/>
  <c r="P52" i="8"/>
  <c r="O52" i="8"/>
  <c r="N52" i="8"/>
  <c r="M52" i="8"/>
  <c r="V51" i="8"/>
  <c r="U51" i="8"/>
  <c r="T51" i="8"/>
  <c r="S51" i="8"/>
  <c r="R51" i="8"/>
  <c r="Q51" i="8"/>
  <c r="H50" i="8"/>
  <c r="G50" i="8"/>
  <c r="E50" i="8"/>
  <c r="D50" i="8"/>
  <c r="C50" i="8"/>
  <c r="B50" i="8"/>
  <c r="V49" i="8"/>
  <c r="U49" i="8"/>
  <c r="T49" i="8"/>
  <c r="S49" i="8"/>
  <c r="R49" i="8"/>
  <c r="Q49" i="8"/>
  <c r="P49" i="8"/>
  <c r="O49" i="8"/>
  <c r="N49" i="8"/>
  <c r="M49" i="8"/>
  <c r="V48" i="8"/>
  <c r="U48" i="8"/>
  <c r="T48" i="8"/>
  <c r="S48" i="8"/>
  <c r="R48" i="8"/>
  <c r="Q48" i="8"/>
  <c r="H47" i="8"/>
  <c r="G47" i="8"/>
  <c r="E47" i="8"/>
  <c r="D47" i="8"/>
  <c r="C47" i="8"/>
  <c r="B47" i="8"/>
  <c r="V46" i="8"/>
  <c r="U46" i="8"/>
  <c r="T46" i="8"/>
  <c r="S46" i="8"/>
  <c r="R46" i="8"/>
  <c r="Q46" i="8"/>
  <c r="P46" i="8"/>
  <c r="O46" i="8"/>
  <c r="N46" i="8"/>
  <c r="M46" i="8"/>
  <c r="V45" i="8"/>
  <c r="U45" i="8"/>
  <c r="T45" i="8"/>
  <c r="S45" i="8"/>
  <c r="R45" i="8"/>
  <c r="Q45" i="8"/>
  <c r="H44" i="8"/>
  <c r="G44" i="8"/>
  <c r="E44" i="8"/>
  <c r="D44" i="8"/>
  <c r="C44" i="8"/>
  <c r="B44" i="8"/>
  <c r="V43" i="8"/>
  <c r="U43" i="8"/>
  <c r="T43" i="8"/>
  <c r="S43" i="8"/>
  <c r="R43" i="8"/>
  <c r="Q43" i="8"/>
  <c r="P43" i="8"/>
  <c r="O43" i="8"/>
  <c r="N43" i="8"/>
  <c r="M43" i="8"/>
  <c r="V42" i="8"/>
  <c r="U42" i="8"/>
  <c r="T42" i="8"/>
  <c r="S42" i="8"/>
  <c r="R42" i="8"/>
  <c r="Q42" i="8"/>
  <c r="H41" i="8"/>
  <c r="G41" i="8"/>
  <c r="E41" i="8"/>
  <c r="D41" i="8"/>
  <c r="C41" i="8"/>
  <c r="B41" i="8"/>
  <c r="V40" i="8"/>
  <c r="U40" i="8"/>
  <c r="T40" i="8"/>
  <c r="S40" i="8"/>
  <c r="R40" i="8"/>
  <c r="Q40" i="8"/>
  <c r="P40" i="8"/>
  <c r="O40" i="8"/>
  <c r="N40" i="8"/>
  <c r="M40" i="8"/>
  <c r="V39" i="8"/>
  <c r="U39" i="8"/>
  <c r="T39" i="8"/>
  <c r="S39" i="8"/>
  <c r="R39" i="8"/>
  <c r="Q39" i="8"/>
  <c r="H38" i="8"/>
  <c r="G38" i="8"/>
  <c r="E38" i="8"/>
  <c r="D38" i="8"/>
  <c r="C38" i="8"/>
  <c r="B38" i="8"/>
  <c r="V37" i="8"/>
  <c r="U37" i="8"/>
  <c r="T37" i="8"/>
  <c r="S37" i="8"/>
  <c r="R37" i="8"/>
  <c r="Q37" i="8"/>
  <c r="P37" i="8"/>
  <c r="O37" i="8"/>
  <c r="N37" i="8"/>
  <c r="M37" i="8"/>
  <c r="V36" i="8"/>
  <c r="U36" i="8"/>
  <c r="T36" i="8"/>
  <c r="S36" i="8"/>
  <c r="R36" i="8"/>
  <c r="Q36" i="8"/>
  <c r="H35" i="8"/>
  <c r="G35" i="8"/>
  <c r="E35" i="8"/>
  <c r="D35" i="8"/>
  <c r="C35" i="8"/>
  <c r="B35" i="8"/>
  <c r="H32" i="8"/>
  <c r="G32" i="8"/>
  <c r="E32" i="8"/>
  <c r="D32" i="8"/>
  <c r="C32" i="8"/>
  <c r="B32" i="8"/>
  <c r="V31" i="8"/>
  <c r="U31" i="8"/>
  <c r="T31" i="8"/>
  <c r="S31" i="8"/>
  <c r="R31" i="8"/>
  <c r="Q31" i="8"/>
  <c r="P31" i="8"/>
  <c r="O31" i="8"/>
  <c r="H29" i="8"/>
  <c r="G29" i="8"/>
  <c r="E29" i="8"/>
  <c r="D29" i="8"/>
  <c r="C29" i="8"/>
  <c r="B29" i="8"/>
  <c r="L26" i="8"/>
  <c r="H26" i="8"/>
  <c r="G26" i="8"/>
  <c r="E26" i="8"/>
  <c r="D26" i="8"/>
  <c r="C26" i="8"/>
  <c r="B26" i="8"/>
  <c r="L23" i="8"/>
  <c r="H23" i="8"/>
  <c r="G23" i="8"/>
  <c r="E23" i="8"/>
  <c r="D23" i="8"/>
  <c r="C23" i="8"/>
  <c r="B23" i="8"/>
  <c r="V22" i="8"/>
  <c r="U22" i="8"/>
  <c r="T22" i="8"/>
  <c r="S22" i="8"/>
  <c r="R22" i="8"/>
  <c r="Q22" i="8"/>
  <c r="P22" i="8"/>
  <c r="O22" i="8"/>
  <c r="L20" i="8"/>
  <c r="H20" i="8"/>
  <c r="G20" i="8"/>
  <c r="E20" i="8"/>
  <c r="D20" i="8"/>
  <c r="C20" i="8"/>
  <c r="B20" i="8"/>
  <c r="V19" i="8"/>
  <c r="U19" i="8"/>
  <c r="T19" i="8"/>
  <c r="S19" i="8"/>
  <c r="L17" i="8"/>
  <c r="H17" i="8"/>
  <c r="G17" i="8"/>
  <c r="E17" i="8"/>
  <c r="D17" i="8"/>
  <c r="C17" i="8"/>
  <c r="B17" i="8"/>
  <c r="V16" i="8"/>
  <c r="U16" i="8"/>
  <c r="T16" i="8"/>
  <c r="S16" i="8"/>
  <c r="R16" i="8"/>
  <c r="Q16" i="8"/>
  <c r="P16" i="8"/>
  <c r="O16" i="8"/>
  <c r="N16" i="8"/>
  <c r="M16" i="8"/>
  <c r="V15" i="8"/>
  <c r="U15" i="8"/>
  <c r="L14" i="8"/>
  <c r="H14" i="8"/>
  <c r="G14" i="8"/>
  <c r="E14" i="8"/>
  <c r="D14" i="8"/>
  <c r="C14" i="8"/>
  <c r="B14" i="8"/>
  <c r="V13" i="8"/>
  <c r="U13" i="8"/>
  <c r="T13" i="8"/>
  <c r="S13" i="8"/>
  <c r="L11" i="8"/>
  <c r="H11" i="8"/>
  <c r="G11" i="8"/>
  <c r="E11" i="8"/>
  <c r="D11" i="8"/>
  <c r="C11" i="8"/>
  <c r="B11" i="8"/>
  <c r="V10" i="8"/>
  <c r="U10" i="8"/>
  <c r="L8" i="8"/>
  <c r="H8" i="8"/>
  <c r="G8" i="8"/>
  <c r="E8" i="8"/>
  <c r="D8" i="8"/>
  <c r="C8" i="8"/>
  <c r="B8" i="8"/>
  <c r="L5" i="8"/>
  <c r="H5" i="8"/>
  <c r="G5" i="8"/>
  <c r="E5" i="8"/>
  <c r="C5" i="8"/>
  <c r="B5" i="8"/>
  <c r="M59" i="6"/>
  <c r="BU71" i="6"/>
  <c r="Q71" i="6"/>
  <c r="M67" i="6"/>
  <c r="M31" i="6"/>
  <c r="M40" i="6"/>
  <c r="M45" i="6"/>
  <c r="M72" i="6"/>
  <c r="M76" i="6"/>
  <c r="BU74" i="6"/>
  <c r="Q74" i="6"/>
  <c r="BU73" i="6"/>
  <c r="Q73" i="6"/>
  <c r="AJ101" i="2"/>
  <c r="AI101" i="2"/>
  <c r="AH101" i="2"/>
  <c r="AG101" i="2"/>
  <c r="AF101" i="2"/>
  <c r="AE101" i="2"/>
  <c r="AD101" i="2"/>
  <c r="AC101" i="2"/>
  <c r="AB101" i="2"/>
  <c r="AA101" i="2"/>
  <c r="AJ100" i="2"/>
  <c r="AI100" i="2"/>
  <c r="AH100" i="2"/>
  <c r="AG100" i="2"/>
  <c r="AF100" i="2"/>
  <c r="AE100" i="2"/>
  <c r="AD100" i="2"/>
  <c r="AC100" i="2"/>
  <c r="AJ99" i="2"/>
  <c r="AI99" i="2"/>
  <c r="AH99" i="2"/>
  <c r="AG99" i="2"/>
  <c r="AF99" i="2"/>
  <c r="AE99" i="2"/>
  <c r="AD99" i="2"/>
  <c r="AC99" i="2"/>
  <c r="AB99" i="2"/>
  <c r="AA99" i="2"/>
  <c r="AJ98" i="2"/>
  <c r="AI98" i="2"/>
  <c r="AH98" i="2"/>
  <c r="AG98" i="2"/>
  <c r="AF98" i="2"/>
  <c r="AE98" i="2"/>
  <c r="AD98" i="2"/>
  <c r="AC98" i="2"/>
  <c r="AB98" i="2"/>
  <c r="AA98" i="2"/>
  <c r="AJ97" i="2"/>
  <c r="AI97" i="2"/>
  <c r="AH97" i="2"/>
  <c r="AG97" i="2"/>
  <c r="AF97" i="2"/>
  <c r="AE97" i="2"/>
  <c r="AD97" i="2"/>
  <c r="AC97" i="2"/>
  <c r="AB97" i="2"/>
  <c r="AA97" i="2"/>
  <c r="AJ96" i="2"/>
  <c r="AI96" i="2"/>
  <c r="AH96" i="2"/>
  <c r="AG96" i="2"/>
  <c r="AF96" i="2"/>
  <c r="AE96" i="2"/>
  <c r="AD96" i="2"/>
  <c r="AC96" i="2"/>
  <c r="AB96" i="2"/>
  <c r="AA96" i="2"/>
  <c r="AJ95" i="2"/>
  <c r="AI95" i="2"/>
  <c r="AH95" i="2"/>
  <c r="AG95" i="2"/>
  <c r="AF95" i="2"/>
  <c r="AE95" i="2"/>
  <c r="AD95" i="2"/>
  <c r="AC95" i="2"/>
  <c r="AB95" i="2"/>
  <c r="AA95" i="2"/>
  <c r="AJ94" i="2"/>
  <c r="AI94" i="2"/>
  <c r="AH94" i="2"/>
  <c r="AG94" i="2"/>
  <c r="AF94" i="2"/>
  <c r="AE94" i="2"/>
  <c r="AD94" i="2"/>
  <c r="AC94" i="2"/>
  <c r="AB94" i="2"/>
  <c r="AA94" i="2"/>
  <c r="AJ93" i="2"/>
  <c r="AI93" i="2"/>
  <c r="AH93" i="2"/>
  <c r="AG93" i="2"/>
  <c r="AF93" i="2"/>
  <c r="AE93" i="2"/>
  <c r="AD93" i="2"/>
  <c r="AC93" i="2"/>
  <c r="AB93" i="2"/>
  <c r="AA93" i="2"/>
  <c r="AJ92" i="2"/>
  <c r="AI92" i="2"/>
  <c r="AH92" i="2"/>
  <c r="AG92" i="2"/>
  <c r="AF92" i="2"/>
  <c r="AE92" i="2"/>
  <c r="AD92" i="2"/>
  <c r="AC92" i="2"/>
  <c r="AB92" i="2"/>
  <c r="AA92" i="2"/>
  <c r="AJ91" i="2"/>
  <c r="AI91" i="2"/>
  <c r="AH91" i="2"/>
  <c r="AG91" i="2"/>
  <c r="AF91" i="2"/>
  <c r="AE91" i="2"/>
  <c r="AD91" i="2"/>
  <c r="AC91" i="2"/>
  <c r="AB91" i="2"/>
  <c r="AA91" i="2"/>
  <c r="AJ90" i="2"/>
  <c r="AI90" i="2"/>
  <c r="AH90" i="2"/>
  <c r="AG90" i="2"/>
  <c r="AF90" i="2"/>
  <c r="AE90" i="2"/>
  <c r="AD90" i="2"/>
  <c r="AC90" i="2"/>
  <c r="AB90" i="2"/>
  <c r="AA90" i="2"/>
  <c r="AJ89" i="2"/>
  <c r="AI89" i="2"/>
  <c r="AH89" i="2"/>
  <c r="AG89" i="2"/>
  <c r="AF89" i="2"/>
  <c r="AE89" i="2"/>
  <c r="AD89" i="2"/>
  <c r="AC89" i="2"/>
  <c r="AB89" i="2"/>
  <c r="AA89" i="2"/>
  <c r="AJ88" i="2"/>
  <c r="AI88" i="2"/>
  <c r="AH88" i="2"/>
  <c r="AG88" i="2"/>
  <c r="AF88" i="2"/>
  <c r="AE88" i="2"/>
  <c r="AD88" i="2"/>
  <c r="AC88" i="2"/>
  <c r="AB88" i="2"/>
  <c r="AA88" i="2"/>
  <c r="AJ87" i="2"/>
  <c r="AI87" i="2"/>
  <c r="AH87" i="2"/>
  <c r="AG87" i="2"/>
  <c r="AF87" i="2"/>
  <c r="AE87" i="2"/>
  <c r="AD87" i="2"/>
  <c r="AC87" i="2"/>
  <c r="AB87" i="2"/>
  <c r="AA87" i="2"/>
  <c r="AJ86" i="2"/>
  <c r="AI86" i="2"/>
  <c r="AH86" i="2"/>
  <c r="AG86" i="2"/>
  <c r="AF86" i="2"/>
  <c r="AE86" i="2"/>
  <c r="AD86" i="2"/>
  <c r="AC86" i="2"/>
  <c r="AB86" i="2"/>
  <c r="AA86" i="2"/>
  <c r="AJ85" i="2"/>
  <c r="AI85" i="2"/>
  <c r="AH85" i="2"/>
  <c r="AG85" i="2"/>
  <c r="AF85" i="2"/>
  <c r="AE85" i="2"/>
  <c r="AD85" i="2"/>
  <c r="AC85" i="2"/>
  <c r="AB85" i="2"/>
  <c r="AA85" i="2"/>
  <c r="AJ84" i="2"/>
  <c r="AI84" i="2"/>
  <c r="AH84" i="2"/>
  <c r="AG84" i="2"/>
  <c r="AF84" i="2"/>
  <c r="AE84" i="2"/>
  <c r="AD84" i="2"/>
  <c r="AC84" i="2"/>
  <c r="AB84" i="2"/>
  <c r="AA84" i="2"/>
  <c r="AJ83" i="2"/>
  <c r="AI83" i="2"/>
  <c r="AH83" i="2"/>
  <c r="AG83" i="2"/>
  <c r="AF83" i="2"/>
  <c r="AE83" i="2"/>
  <c r="AD83" i="2"/>
  <c r="AC83" i="2"/>
  <c r="AB83" i="2"/>
  <c r="AA83" i="2"/>
  <c r="AJ82" i="2"/>
  <c r="AI82" i="2"/>
  <c r="AH82" i="2"/>
  <c r="AG82" i="2"/>
  <c r="AF82" i="2"/>
  <c r="AE82" i="2"/>
  <c r="AD82" i="2"/>
  <c r="AC82" i="2"/>
  <c r="AB82" i="2"/>
  <c r="AA82" i="2"/>
  <c r="AJ81" i="2"/>
  <c r="AI81" i="2"/>
  <c r="AH81" i="2"/>
  <c r="AG81" i="2"/>
  <c r="AF81" i="2"/>
  <c r="AE81" i="2"/>
  <c r="AD81" i="2"/>
  <c r="AC81" i="2"/>
  <c r="AB81" i="2"/>
  <c r="AA81" i="2"/>
  <c r="AJ80" i="2"/>
  <c r="AI80" i="2"/>
  <c r="AH80" i="2"/>
  <c r="AG80" i="2"/>
  <c r="AF80" i="2"/>
  <c r="AE80" i="2"/>
  <c r="AD80" i="2"/>
  <c r="AC80" i="2"/>
  <c r="AB80" i="2"/>
  <c r="AA80" i="2"/>
  <c r="AJ79" i="2"/>
  <c r="AI79" i="2"/>
  <c r="AH79" i="2"/>
  <c r="AG79" i="2"/>
  <c r="AF79" i="2"/>
  <c r="AE79" i="2"/>
  <c r="AD79" i="2"/>
  <c r="AC79" i="2"/>
  <c r="AB79" i="2"/>
  <c r="AA79" i="2"/>
  <c r="AJ78" i="2"/>
  <c r="AI78" i="2"/>
  <c r="AH78" i="2"/>
  <c r="AG78" i="2"/>
  <c r="AF78" i="2"/>
  <c r="AE78" i="2"/>
  <c r="AD78" i="2"/>
  <c r="AC78" i="2"/>
  <c r="AB78" i="2"/>
  <c r="AA78" i="2"/>
  <c r="AJ77" i="2"/>
  <c r="AI77" i="2"/>
  <c r="AH77" i="2"/>
  <c r="AG77" i="2"/>
  <c r="AF77" i="2"/>
  <c r="AE77" i="2"/>
  <c r="AD77" i="2"/>
  <c r="AC77" i="2"/>
  <c r="AB77" i="2"/>
  <c r="AA77" i="2"/>
  <c r="AJ76" i="2"/>
  <c r="AI76" i="2"/>
  <c r="AH76" i="2"/>
  <c r="AG76" i="2"/>
  <c r="AF76" i="2"/>
  <c r="AE76" i="2"/>
  <c r="AD76" i="2"/>
  <c r="AC76" i="2"/>
  <c r="AB76" i="2"/>
  <c r="AA76" i="2"/>
  <c r="AJ75" i="2"/>
  <c r="AI75" i="2"/>
  <c r="AH75" i="2"/>
  <c r="AG75" i="2"/>
  <c r="AF75" i="2"/>
  <c r="AE75" i="2"/>
  <c r="AD75" i="2"/>
  <c r="AC75" i="2"/>
  <c r="AB75" i="2"/>
  <c r="AA75" i="2"/>
  <c r="AJ74" i="2"/>
  <c r="AI74" i="2"/>
  <c r="AH74" i="2"/>
  <c r="AG74" i="2"/>
  <c r="AF74" i="2"/>
  <c r="AE74" i="2"/>
  <c r="AD74" i="2"/>
  <c r="AC74" i="2"/>
  <c r="AB74" i="2"/>
  <c r="AA74" i="2"/>
  <c r="AJ73" i="2"/>
  <c r="AI73" i="2"/>
  <c r="AH73" i="2"/>
  <c r="AG73" i="2"/>
  <c r="AF73" i="2"/>
  <c r="AE73" i="2"/>
  <c r="AD73" i="2"/>
  <c r="AC73" i="2"/>
  <c r="AB73" i="2"/>
  <c r="AA73" i="2"/>
  <c r="AJ72" i="2"/>
  <c r="AI72" i="2"/>
  <c r="AH72" i="2"/>
  <c r="AG72" i="2"/>
  <c r="AF72" i="2"/>
  <c r="AE72" i="2"/>
  <c r="AD72" i="2"/>
  <c r="AC72" i="2"/>
  <c r="AB72" i="2"/>
  <c r="AA72" i="2"/>
  <c r="AJ71" i="2"/>
  <c r="AI71" i="2"/>
  <c r="AH71" i="2"/>
  <c r="AG71" i="2"/>
  <c r="AF71" i="2"/>
  <c r="AE71" i="2"/>
  <c r="AD71" i="2"/>
  <c r="AC71" i="2"/>
  <c r="AB71" i="2"/>
  <c r="AA71" i="2"/>
  <c r="AJ70" i="2"/>
  <c r="AI70" i="2"/>
  <c r="AH70" i="2"/>
  <c r="AG70" i="2"/>
  <c r="AF70" i="2"/>
  <c r="AE70" i="2"/>
  <c r="AD70" i="2"/>
  <c r="AC70" i="2"/>
  <c r="AB70" i="2"/>
  <c r="AA70" i="2"/>
  <c r="AJ69" i="2"/>
  <c r="AI69" i="2"/>
  <c r="AH69" i="2"/>
  <c r="AG69" i="2"/>
  <c r="AF69" i="2"/>
  <c r="AE69" i="2"/>
  <c r="AD69" i="2"/>
  <c r="AC69" i="2"/>
  <c r="AB69" i="2"/>
  <c r="AA69" i="2"/>
  <c r="AJ68" i="2"/>
  <c r="AI68" i="2"/>
  <c r="AH68" i="2"/>
  <c r="AG68" i="2"/>
  <c r="AF68" i="2"/>
  <c r="AE68" i="2"/>
  <c r="AD68" i="2"/>
  <c r="AC68" i="2"/>
  <c r="AB68" i="2"/>
  <c r="AA68" i="2"/>
  <c r="AJ67" i="2"/>
  <c r="AI67" i="2"/>
  <c r="AH67" i="2"/>
  <c r="AG67" i="2"/>
  <c r="AF67" i="2"/>
  <c r="AE67" i="2"/>
  <c r="AD67" i="2"/>
  <c r="AC67" i="2"/>
  <c r="AB67" i="2"/>
  <c r="AA67" i="2"/>
  <c r="AJ66" i="2"/>
  <c r="AI66" i="2"/>
  <c r="AH66" i="2"/>
  <c r="AG66" i="2"/>
  <c r="AF66" i="2"/>
  <c r="AE66" i="2"/>
  <c r="AD66" i="2"/>
  <c r="AC66" i="2"/>
  <c r="AB66" i="2"/>
  <c r="AA66" i="2"/>
  <c r="AJ64" i="2"/>
  <c r="AI64" i="2"/>
  <c r="AH64" i="2"/>
  <c r="AG64" i="2"/>
  <c r="AF64" i="2"/>
  <c r="AE64" i="2"/>
  <c r="AD64" i="2"/>
  <c r="AC64" i="2"/>
  <c r="AB64" i="2"/>
  <c r="AA64" i="2"/>
  <c r="AJ63" i="2"/>
  <c r="AI63" i="2"/>
  <c r="AH63" i="2"/>
  <c r="AG63" i="2"/>
  <c r="AF63" i="2"/>
  <c r="AE63" i="2"/>
  <c r="AD63" i="2"/>
  <c r="AC63" i="2"/>
  <c r="AB63" i="2"/>
  <c r="AA63" i="2"/>
  <c r="AJ62" i="2"/>
  <c r="AI62" i="2"/>
  <c r="AH62" i="2"/>
  <c r="AG62" i="2"/>
  <c r="AF62" i="2"/>
  <c r="AE62" i="2"/>
  <c r="AD62" i="2"/>
  <c r="AC62" i="2"/>
  <c r="AB62" i="2"/>
  <c r="AA62" i="2"/>
  <c r="AJ61" i="2"/>
  <c r="AI61" i="2"/>
  <c r="AH61" i="2"/>
  <c r="AG61" i="2"/>
  <c r="AF61" i="2"/>
  <c r="AE61" i="2"/>
  <c r="AD61" i="2"/>
  <c r="AC61" i="2"/>
  <c r="AB61" i="2"/>
  <c r="AA61" i="2"/>
  <c r="AJ60" i="2"/>
  <c r="AI60" i="2"/>
  <c r="AH60" i="2"/>
  <c r="AG60" i="2"/>
  <c r="AF60" i="2"/>
  <c r="AE60" i="2"/>
  <c r="AD60" i="2"/>
  <c r="AC60" i="2"/>
  <c r="AB60" i="2"/>
  <c r="AA60" i="2"/>
  <c r="AJ59" i="2"/>
  <c r="AI59" i="2"/>
  <c r="AH59" i="2"/>
  <c r="AG59" i="2"/>
  <c r="AF59" i="2"/>
  <c r="AE59" i="2"/>
  <c r="AD59" i="2"/>
  <c r="AC59" i="2"/>
  <c r="AB59" i="2"/>
  <c r="AA59" i="2"/>
  <c r="AJ58" i="2"/>
  <c r="AI58" i="2"/>
  <c r="AH58" i="2"/>
  <c r="AG58" i="2"/>
  <c r="AF58" i="2"/>
  <c r="AE58" i="2"/>
  <c r="AD58" i="2"/>
  <c r="AC58" i="2"/>
  <c r="AB58" i="2"/>
  <c r="AA58" i="2"/>
  <c r="AJ57" i="2"/>
  <c r="AI57" i="2"/>
  <c r="AH57" i="2"/>
  <c r="AG57" i="2"/>
  <c r="AF57" i="2"/>
  <c r="AE57" i="2"/>
  <c r="AD57" i="2"/>
  <c r="AC57" i="2"/>
  <c r="AB57" i="2"/>
  <c r="AA57" i="2"/>
  <c r="AJ56" i="2"/>
  <c r="AI56" i="2"/>
  <c r="AH56" i="2"/>
  <c r="AG56" i="2"/>
  <c r="AF56" i="2"/>
  <c r="AE56" i="2"/>
  <c r="AD56" i="2"/>
  <c r="AC56" i="2"/>
  <c r="AB56" i="2"/>
  <c r="AA56" i="2"/>
  <c r="AJ55" i="2"/>
  <c r="AI55" i="2"/>
  <c r="AH55" i="2"/>
  <c r="AG55" i="2"/>
  <c r="AF55" i="2"/>
  <c r="AE55" i="2"/>
  <c r="AD55" i="2"/>
  <c r="AC55" i="2"/>
  <c r="AB55" i="2"/>
  <c r="AA55" i="2"/>
  <c r="AJ54" i="2"/>
  <c r="AI54" i="2"/>
  <c r="AH54" i="2"/>
  <c r="AG54" i="2"/>
  <c r="AF54" i="2"/>
  <c r="AE54" i="2"/>
  <c r="AD54" i="2"/>
  <c r="AC54" i="2"/>
  <c r="AB54" i="2"/>
  <c r="AA54" i="2"/>
  <c r="AJ53" i="2"/>
  <c r="AI53" i="2"/>
  <c r="AH53" i="2"/>
  <c r="AG53" i="2"/>
  <c r="AF53" i="2"/>
  <c r="AE53" i="2"/>
  <c r="AD53" i="2"/>
  <c r="AC53" i="2"/>
  <c r="AB53" i="2"/>
  <c r="AA53" i="2"/>
  <c r="AJ52" i="2"/>
  <c r="AI52" i="2"/>
  <c r="AH52" i="2"/>
  <c r="AG52" i="2"/>
  <c r="AF52" i="2"/>
  <c r="AE52" i="2"/>
  <c r="AD52" i="2"/>
  <c r="AC52" i="2"/>
  <c r="AB52" i="2"/>
  <c r="AA52" i="2"/>
  <c r="AJ51" i="2"/>
  <c r="AI51" i="2"/>
  <c r="AH51" i="2"/>
  <c r="AG51" i="2"/>
  <c r="AF51" i="2"/>
  <c r="AE51" i="2"/>
  <c r="AD51" i="2"/>
  <c r="AC51" i="2"/>
  <c r="AB51" i="2"/>
  <c r="AA51" i="2"/>
  <c r="AJ50" i="2"/>
  <c r="AI50" i="2"/>
  <c r="AH50" i="2"/>
  <c r="AG50" i="2"/>
  <c r="AF50" i="2"/>
  <c r="AE50" i="2"/>
  <c r="AD50" i="2"/>
  <c r="AC50" i="2"/>
  <c r="AB50" i="2"/>
  <c r="AA50" i="2"/>
  <c r="AJ49" i="2"/>
  <c r="AI49" i="2"/>
  <c r="AH49" i="2"/>
  <c r="AG49" i="2"/>
  <c r="AF49" i="2"/>
  <c r="AE49" i="2"/>
  <c r="AD49" i="2"/>
  <c r="AC49" i="2"/>
  <c r="AB49" i="2"/>
  <c r="AA49" i="2"/>
  <c r="AJ48" i="2"/>
  <c r="AI48" i="2"/>
  <c r="AH48" i="2"/>
  <c r="AG48" i="2"/>
  <c r="AF48" i="2"/>
  <c r="AE48" i="2"/>
  <c r="AD48" i="2"/>
  <c r="AC48" i="2"/>
  <c r="AB48" i="2"/>
  <c r="AA48" i="2"/>
  <c r="AJ47" i="2"/>
  <c r="AI47" i="2"/>
  <c r="AH47" i="2"/>
  <c r="AG47" i="2"/>
  <c r="AF47" i="2"/>
  <c r="AE47" i="2"/>
  <c r="AD47" i="2"/>
  <c r="AC47" i="2"/>
  <c r="AB47" i="2"/>
  <c r="AA47" i="2"/>
  <c r="AJ46" i="2"/>
  <c r="AI46" i="2"/>
  <c r="AH46" i="2"/>
  <c r="AG46" i="2"/>
  <c r="AF46" i="2"/>
  <c r="AE46" i="2"/>
  <c r="AD46" i="2"/>
  <c r="AC46" i="2"/>
  <c r="AB46" i="2"/>
  <c r="AA46" i="2"/>
  <c r="AJ45" i="2"/>
  <c r="AI45" i="2"/>
  <c r="AH45" i="2"/>
  <c r="AG45" i="2"/>
  <c r="AF45" i="2"/>
  <c r="AE45" i="2"/>
  <c r="AD45" i="2"/>
  <c r="AC45" i="2"/>
  <c r="AB45" i="2"/>
  <c r="AA45" i="2"/>
  <c r="AJ44" i="2"/>
  <c r="AI44" i="2"/>
  <c r="AH44" i="2"/>
  <c r="AG44" i="2"/>
  <c r="AF44" i="2"/>
  <c r="AE44" i="2"/>
  <c r="AD44" i="2"/>
  <c r="AC44" i="2"/>
  <c r="AB44" i="2"/>
  <c r="AA44" i="2"/>
  <c r="AJ43" i="2"/>
  <c r="AI43" i="2"/>
  <c r="AH43" i="2"/>
  <c r="AG43" i="2"/>
  <c r="AF43" i="2"/>
  <c r="AE43" i="2"/>
  <c r="AD43" i="2"/>
  <c r="AC43" i="2"/>
  <c r="AB43" i="2"/>
  <c r="AA43" i="2"/>
  <c r="AJ42" i="2"/>
  <c r="AI42" i="2"/>
  <c r="AH42" i="2"/>
  <c r="AG42" i="2"/>
  <c r="AF42" i="2"/>
  <c r="AE42" i="2"/>
  <c r="AD42" i="2"/>
  <c r="AC42" i="2"/>
  <c r="AB42" i="2"/>
  <c r="AA42" i="2"/>
  <c r="AJ41" i="2"/>
  <c r="AI41" i="2"/>
  <c r="AH41" i="2"/>
  <c r="AG41" i="2"/>
  <c r="AF41" i="2"/>
  <c r="AE41" i="2"/>
  <c r="AD41" i="2"/>
  <c r="AC41" i="2"/>
  <c r="AB41" i="2"/>
  <c r="AA41" i="2"/>
  <c r="AJ40" i="2"/>
  <c r="AI40" i="2"/>
  <c r="AH40" i="2"/>
  <c r="AG40" i="2"/>
  <c r="AF40" i="2"/>
  <c r="AE40" i="2"/>
  <c r="AD40" i="2"/>
  <c r="AC40" i="2"/>
  <c r="AB40" i="2"/>
  <c r="AA40" i="2"/>
  <c r="AJ39" i="2"/>
  <c r="AI39" i="2"/>
  <c r="AH39" i="2"/>
  <c r="AG39" i="2"/>
  <c r="AF39" i="2"/>
  <c r="AE39" i="2"/>
  <c r="AD39" i="2"/>
  <c r="AC39" i="2"/>
  <c r="AB39" i="2"/>
  <c r="AA39" i="2"/>
  <c r="AJ38" i="2"/>
  <c r="AI38" i="2"/>
  <c r="AH38" i="2"/>
  <c r="AG38" i="2"/>
  <c r="AF38" i="2"/>
  <c r="AE38" i="2"/>
  <c r="AD38" i="2"/>
  <c r="AC38" i="2"/>
  <c r="AB38" i="2"/>
  <c r="AA38" i="2"/>
  <c r="AJ37" i="2"/>
  <c r="AI37" i="2"/>
  <c r="AH37" i="2"/>
  <c r="AG37" i="2"/>
  <c r="AF37" i="2"/>
  <c r="AE37" i="2"/>
  <c r="AD37" i="2"/>
  <c r="AC37" i="2"/>
  <c r="AB37" i="2"/>
  <c r="AA37" i="2"/>
  <c r="AJ36" i="2"/>
  <c r="AI36" i="2"/>
  <c r="AH36" i="2"/>
  <c r="AG36" i="2"/>
  <c r="AF36" i="2"/>
  <c r="AE36" i="2"/>
  <c r="AD36" i="2"/>
  <c r="AC36" i="2"/>
  <c r="AB36" i="2"/>
  <c r="AA36" i="2"/>
  <c r="AJ35" i="2"/>
  <c r="AI35" i="2"/>
  <c r="AH35" i="2"/>
  <c r="AG35" i="2"/>
  <c r="AF35" i="2"/>
  <c r="AE35" i="2"/>
  <c r="AD35" i="2"/>
  <c r="AC35" i="2"/>
  <c r="AB35" i="2"/>
  <c r="AA35" i="2"/>
  <c r="AJ34" i="2"/>
  <c r="AI34" i="2"/>
  <c r="AH34" i="2"/>
  <c r="AG34" i="2"/>
  <c r="AF34" i="2"/>
  <c r="AE34" i="2"/>
  <c r="AD34" i="2"/>
  <c r="AC34" i="2"/>
  <c r="AB34" i="2"/>
  <c r="AA34" i="2"/>
  <c r="AJ33" i="2"/>
  <c r="AI33" i="2"/>
  <c r="AH33" i="2"/>
  <c r="AG33" i="2"/>
  <c r="AF33" i="2"/>
  <c r="AE33" i="2"/>
  <c r="AD33" i="2"/>
  <c r="AC33" i="2"/>
  <c r="AB33" i="2"/>
  <c r="AA33" i="2"/>
  <c r="AJ32" i="2"/>
  <c r="AI32" i="2"/>
  <c r="AH32" i="2"/>
  <c r="AG32" i="2"/>
  <c r="AF32" i="2"/>
  <c r="AE32" i="2"/>
  <c r="AD32" i="2"/>
  <c r="AC32" i="2"/>
  <c r="AB32" i="2"/>
  <c r="AA32" i="2"/>
  <c r="AJ31" i="2"/>
  <c r="AI31" i="2"/>
  <c r="AH31" i="2"/>
  <c r="AG31" i="2"/>
  <c r="AF31" i="2"/>
  <c r="AE31" i="2"/>
  <c r="AD31" i="2"/>
  <c r="AC31" i="2"/>
  <c r="AB31" i="2"/>
  <c r="AA31" i="2"/>
  <c r="AJ30" i="2"/>
  <c r="AI30" i="2"/>
  <c r="AH30" i="2"/>
  <c r="AG30" i="2"/>
  <c r="AF30" i="2"/>
  <c r="AE30" i="2"/>
  <c r="AD30" i="2"/>
  <c r="AC30" i="2"/>
  <c r="AB30" i="2"/>
  <c r="AA30" i="2"/>
  <c r="AJ29" i="2"/>
  <c r="AI29" i="2"/>
  <c r="AH29" i="2"/>
  <c r="AG29" i="2"/>
  <c r="AF29" i="2"/>
  <c r="AE29" i="2"/>
  <c r="AD29" i="2"/>
  <c r="AC29" i="2"/>
  <c r="AB29" i="2"/>
  <c r="AA29" i="2"/>
  <c r="AJ28" i="2"/>
  <c r="AI28" i="2"/>
  <c r="AH28" i="2"/>
  <c r="AG28" i="2"/>
  <c r="AF28" i="2"/>
  <c r="AE28" i="2"/>
  <c r="AD28" i="2"/>
  <c r="AC28" i="2"/>
  <c r="AB28" i="2"/>
  <c r="AA28" i="2"/>
  <c r="AJ27" i="2"/>
  <c r="AI27" i="2"/>
  <c r="AH27" i="2"/>
  <c r="AG27" i="2"/>
  <c r="AF27" i="2"/>
  <c r="AE27" i="2"/>
  <c r="AD27" i="2"/>
  <c r="AC27" i="2"/>
  <c r="AB27" i="2"/>
  <c r="AA27" i="2"/>
  <c r="AJ26" i="2"/>
  <c r="AI26" i="2"/>
  <c r="AH26" i="2"/>
  <c r="AG26" i="2"/>
  <c r="AF26" i="2"/>
  <c r="AE26" i="2"/>
  <c r="AD26" i="2"/>
  <c r="AC26" i="2"/>
  <c r="AB26" i="2"/>
  <c r="AA26" i="2"/>
  <c r="AJ25" i="2"/>
  <c r="AI25" i="2"/>
  <c r="AH25" i="2"/>
  <c r="AG25" i="2"/>
  <c r="AF25" i="2"/>
  <c r="AE25" i="2"/>
  <c r="AD25" i="2"/>
  <c r="AC25" i="2"/>
  <c r="AB25" i="2"/>
  <c r="AA25" i="2"/>
  <c r="AJ24" i="2"/>
  <c r="AI24" i="2"/>
  <c r="AH24" i="2"/>
  <c r="AG24" i="2"/>
  <c r="AF24" i="2"/>
  <c r="AE24" i="2"/>
  <c r="AD24" i="2"/>
  <c r="AC24" i="2"/>
  <c r="AB24" i="2"/>
  <c r="AA24" i="2"/>
  <c r="AJ23" i="2"/>
  <c r="AI23" i="2"/>
  <c r="AH23" i="2"/>
  <c r="AG23" i="2"/>
  <c r="AF23" i="2"/>
  <c r="AE23" i="2"/>
  <c r="AD23" i="2"/>
  <c r="AC23" i="2"/>
  <c r="AB23" i="2"/>
  <c r="AA23" i="2"/>
  <c r="AJ22" i="2"/>
  <c r="AI22" i="2"/>
  <c r="AH22" i="2"/>
  <c r="AG22" i="2"/>
  <c r="AF22" i="2"/>
  <c r="AE22" i="2"/>
  <c r="AD22" i="2"/>
  <c r="AC22" i="2"/>
  <c r="AB22" i="2"/>
  <c r="AA22" i="2"/>
  <c r="AJ21" i="2"/>
  <c r="AI21" i="2"/>
  <c r="AH21" i="2"/>
  <c r="AG21" i="2"/>
  <c r="AF21" i="2"/>
  <c r="AE21" i="2"/>
  <c r="AD21" i="2"/>
  <c r="AC21" i="2"/>
  <c r="AB21" i="2"/>
  <c r="AA21" i="2"/>
  <c r="AJ20" i="2"/>
  <c r="AI20" i="2"/>
  <c r="AH20" i="2"/>
  <c r="AG20" i="2"/>
  <c r="AF20" i="2"/>
  <c r="AE20" i="2"/>
  <c r="AD20" i="2"/>
  <c r="AC20" i="2"/>
  <c r="AB20" i="2"/>
  <c r="AA20" i="2"/>
  <c r="AJ19" i="2"/>
  <c r="AI19" i="2"/>
  <c r="AH19" i="2"/>
  <c r="AG19" i="2"/>
  <c r="AF19" i="2"/>
  <c r="AE19" i="2"/>
  <c r="AD19" i="2"/>
  <c r="AC19" i="2"/>
  <c r="AB19" i="2"/>
  <c r="AA19" i="2"/>
  <c r="AJ18" i="2"/>
  <c r="AI18" i="2"/>
  <c r="AH18" i="2"/>
  <c r="AG18" i="2"/>
  <c r="AF18" i="2"/>
  <c r="AE18" i="2"/>
  <c r="AD18" i="2"/>
  <c r="AC18" i="2"/>
  <c r="AB18" i="2"/>
  <c r="AA18" i="2"/>
  <c r="AJ17" i="2"/>
  <c r="AI17" i="2"/>
  <c r="AH17" i="2"/>
  <c r="AG17" i="2"/>
  <c r="AF17" i="2"/>
  <c r="AE17" i="2"/>
  <c r="AD17" i="2"/>
  <c r="AC17" i="2"/>
  <c r="AB17" i="2"/>
  <c r="AA17" i="2"/>
  <c r="AJ15" i="2"/>
  <c r="AI15" i="2"/>
  <c r="AJ12" i="2"/>
  <c r="AI12" i="2"/>
  <c r="AJ10" i="2"/>
  <c r="AI10" i="2"/>
  <c r="AH10" i="2"/>
  <c r="AG10" i="2"/>
  <c r="AF10" i="2"/>
  <c r="AE10" i="2"/>
  <c r="M36" i="6" l="1"/>
  <c r="M32" i="6"/>
  <c r="M46" i="6"/>
  <c r="M42" i="6"/>
  <c r="M82" i="6"/>
  <c r="BU81" i="6"/>
  <c r="Q83" i="6"/>
  <c r="Q81" i="6"/>
  <c r="M75" i="6"/>
  <c r="M60" i="6"/>
  <c r="M61" i="6"/>
  <c r="M57" i="6"/>
  <c r="M58" i="6"/>
  <c r="M83" i="6"/>
  <c r="M41" i="6"/>
  <c r="M69" i="6"/>
  <c r="M68" i="6"/>
  <c r="M70" i="6"/>
  <c r="M65" i="6"/>
  <c r="M66" i="6"/>
  <c r="Q59" i="6"/>
  <c r="Q60" i="6"/>
  <c r="Q61" i="6"/>
  <c r="Q57" i="6"/>
  <c r="Q58" i="6"/>
  <c r="BU83" i="6"/>
  <c r="M77" i="6"/>
  <c r="M78" i="6"/>
  <c r="Q40" i="6"/>
  <c r="BU36" i="6"/>
  <c r="BU40" i="6"/>
  <c r="BU32" i="6"/>
  <c r="BU31" i="6"/>
  <c r="BU41" i="6"/>
  <c r="BU69" i="6"/>
  <c r="BU68" i="6"/>
  <c r="BU70" i="6"/>
  <c r="BU65" i="6"/>
  <c r="BU66" i="6"/>
  <c r="BU67" i="6"/>
  <c r="Q75" i="6"/>
  <c r="Q76" i="6"/>
  <c r="Q77" i="6"/>
  <c r="Q78" i="6"/>
  <c r="Q45" i="6"/>
  <c r="Q31" i="6"/>
  <c r="Q41" i="6"/>
  <c r="Q69" i="6"/>
  <c r="Q68" i="6"/>
  <c r="Q70" i="6"/>
  <c r="Q65" i="6"/>
  <c r="Q66" i="6"/>
  <c r="Q67" i="6"/>
  <c r="BU59" i="6"/>
  <c r="BU60" i="6"/>
  <c r="BU61" i="6"/>
  <c r="BU57" i="6"/>
  <c r="BU58" i="6"/>
  <c r="BU75" i="6"/>
  <c r="BU76" i="6"/>
  <c r="BU77" i="6"/>
  <c r="BU78" i="6"/>
  <c r="BU42" i="6"/>
  <c r="BU45" i="6"/>
  <c r="M79" i="6"/>
  <c r="M81" i="6"/>
  <c r="Q72" i="6"/>
  <c r="BU72" i="6"/>
  <c r="BU46" i="6" l="1"/>
  <c r="BU28" i="6"/>
  <c r="Q42" i="6"/>
  <c r="Q46" i="6"/>
  <c r="Q36" i="6"/>
  <c r="Q28" i="6"/>
  <c r="Q32" i="6"/>
  <c r="I8" i="6"/>
  <c r="I86" i="6"/>
  <c r="I10" i="6"/>
  <c r="I9" i="6"/>
  <c r="I74" i="6"/>
  <c r="I73" i="6"/>
  <c r="I41" i="6"/>
  <c r="I81" i="6"/>
  <c r="I62" i="6"/>
  <c r="I77" i="6"/>
  <c r="I56" i="6"/>
  <c r="I26" i="6"/>
  <c r="I27" i="6"/>
  <c r="I7" i="6"/>
  <c r="Q82" i="6"/>
  <c r="Q86" i="6"/>
  <c r="BU82" i="6"/>
  <c r="BU86" i="6"/>
  <c r="M86" i="6"/>
  <c r="Q64" i="6"/>
  <c r="BU64" i="6"/>
  <c r="M64" i="6"/>
  <c r="Q79" i="6"/>
  <c r="BU79" i="6"/>
  <c r="M28" i="6"/>
  <c r="BU56" i="6"/>
  <c r="Q56" i="6"/>
  <c r="M56" i="6"/>
  <c r="I65" i="6"/>
  <c r="I82" i="6"/>
  <c r="I60" i="6"/>
  <c r="I69" i="6"/>
  <c r="I70" i="6"/>
  <c r="I83" i="6"/>
  <c r="I75" i="6"/>
  <c r="I57" i="6"/>
  <c r="I68" i="6"/>
  <c r="I64" i="6"/>
  <c r="I40" i="6"/>
  <c r="I61" i="6"/>
  <c r="I66" i="6"/>
  <c r="I58" i="6"/>
  <c r="BU50" i="6" l="1"/>
  <c r="L23" i="2" s="1"/>
  <c r="M50" i="6"/>
  <c r="L8" i="2" s="1"/>
  <c r="Q50" i="6"/>
  <c r="L9" i="2" s="1"/>
  <c r="I3" i="6"/>
  <c r="S3" i="5" l="1" a="1"/>
  <c r="S3" i="5" s="1"/>
  <c r="Q3" i="5" a="1"/>
  <c r="Q3" i="5" s="1"/>
  <c r="I3" i="5" a="1"/>
  <c r="I3" i="5" s="1"/>
  <c r="AC3" i="5" a="1"/>
  <c r="AC3" i="5" s="1"/>
  <c r="O3" i="5" a="1"/>
  <c r="O3" i="5" s="1"/>
  <c r="U3" i="5" a="1"/>
  <c r="U3" i="5" s="1"/>
  <c r="AA3" i="5" a="1"/>
  <c r="AA3" i="5" s="1"/>
  <c r="Y3" i="5" a="1"/>
  <c r="Y3" i="5" s="1"/>
  <c r="K3" i="5" a="1"/>
  <c r="K3" i="5" s="1"/>
  <c r="W3" i="5" a="1"/>
  <c r="W3" i="5" s="1"/>
  <c r="M3" i="5" a="1"/>
  <c r="M3" i="5" s="1"/>
  <c r="AE3" i="5" a="1"/>
  <c r="AE3" i="5" s="1"/>
  <c r="FI3" i="5" a="1"/>
  <c r="FI3" i="5" s="1"/>
  <c r="CM3" i="5" a="1"/>
  <c r="CM3" i="5" s="1"/>
  <c r="CY3" i="5" a="1"/>
  <c r="CY3" i="5" s="1"/>
  <c r="AQ3" i="5" a="1"/>
  <c r="AQ3" i="5" s="1"/>
  <c r="DC3" i="5" a="1"/>
  <c r="DC3" i="5" s="1"/>
  <c r="FS3" i="5" a="1"/>
  <c r="FS3" i="5" s="1"/>
  <c r="CI3" i="5" a="1"/>
  <c r="CI3" i="5" s="1"/>
  <c r="FQ3" i="5" a="1"/>
  <c r="FQ3" i="5" s="1"/>
  <c r="BC3" i="5" a="1"/>
  <c r="BC3" i="5" s="1"/>
  <c r="EQ3" i="5" a="1"/>
  <c r="EQ3" i="5" s="1"/>
  <c r="CA3" i="5" a="1"/>
  <c r="CA3" i="5" s="1"/>
  <c r="FE3" i="5" a="1"/>
  <c r="FE3" i="5" s="1"/>
  <c r="BG3" i="5" a="1"/>
  <c r="BG3" i="5" s="1"/>
  <c r="DW3" i="5" a="1"/>
  <c r="DW3" i="5" s="1"/>
  <c r="AU3" i="5" a="1"/>
  <c r="AU3" i="5" s="1"/>
  <c r="DU3" i="5" a="1"/>
  <c r="DU3" i="5" s="1"/>
  <c r="FC3" i="5" a="1"/>
  <c r="FC3" i="5" s="1"/>
  <c r="BK3" i="5" a="1"/>
  <c r="BK3" i="5" s="1"/>
  <c r="BI3" i="5" a="1"/>
  <c r="BI3" i="5" s="1"/>
  <c r="CU3" i="5" a="1"/>
  <c r="CU3" i="5" s="1"/>
  <c r="BQ3" i="5" a="1"/>
  <c r="BQ3" i="5" s="1"/>
  <c r="DY3" i="5" a="1"/>
  <c r="DY3" i="5" s="1"/>
  <c r="CW3" i="5" a="1"/>
  <c r="CW3" i="5" s="1"/>
  <c r="FY3" i="5" a="1"/>
  <c r="FY3" i="5" s="1"/>
  <c r="AS3" i="5" a="1"/>
  <c r="AS3" i="5" s="1"/>
  <c r="EA3" i="5" a="1"/>
  <c r="EA3" i="5" s="1"/>
  <c r="AW3" i="5" a="1"/>
  <c r="AW3" i="5" s="1"/>
  <c r="BS3" i="5" a="1"/>
  <c r="BS3" i="5" s="1"/>
  <c r="EC3" i="5" a="1"/>
  <c r="EC3" i="5" s="1"/>
  <c r="BM3" i="5" a="1"/>
  <c r="BM3" i="5" s="1"/>
  <c r="BU3" i="5" a="1"/>
  <c r="BU3" i="5" s="1"/>
  <c r="CO3" i="5" a="1"/>
  <c r="CO3" i="5" s="1"/>
  <c r="BO3" i="5" a="1"/>
  <c r="BO3" i="5" s="1"/>
  <c r="FG3" i="5" a="1"/>
  <c r="FG3" i="5" s="1"/>
  <c r="EU3" i="5" a="1"/>
  <c r="EU3" i="5" s="1"/>
  <c r="FW3" i="5" a="1"/>
  <c r="FW3" i="5" s="1"/>
  <c r="AM3" i="5" a="1"/>
  <c r="AM3" i="5" s="1"/>
  <c r="EM3" i="5" a="1"/>
  <c r="EM3" i="5" s="1"/>
  <c r="DI3" i="5" a="1"/>
  <c r="DI3" i="5" s="1"/>
  <c r="CE3" i="5" a="1"/>
  <c r="CE3" i="5" s="1"/>
  <c r="CQ3" i="5" a="1"/>
  <c r="CQ3" i="5" s="1"/>
  <c r="FO3" i="5" a="1"/>
  <c r="FO3" i="5" s="1"/>
  <c r="DM3" i="5" a="1"/>
  <c r="DM3" i="5" s="1"/>
  <c r="EG3" i="5" a="1"/>
  <c r="EG3" i="5" s="1"/>
  <c r="ES3" i="5" a="1"/>
  <c r="ES3" i="5" s="1"/>
  <c r="DS3" i="5" a="1"/>
  <c r="DS3" i="5" s="1"/>
  <c r="DA3" i="5" a="1"/>
  <c r="DA3" i="5" s="1"/>
  <c r="DK3" i="5" a="1"/>
  <c r="DK3" i="5" s="1"/>
  <c r="EY3" i="5" a="1"/>
  <c r="EY3" i="5" s="1"/>
  <c r="FU3" i="5" a="1"/>
  <c r="FU3" i="5" s="1"/>
  <c r="DE3" i="5" a="1"/>
  <c r="DE3" i="5" s="1"/>
  <c r="FM3" i="5" a="1"/>
  <c r="FM3" i="5" s="1"/>
  <c r="CG3" i="5" a="1"/>
  <c r="CG3" i="5" s="1"/>
  <c r="EW3" i="5" a="1"/>
  <c r="EW3" i="5" s="1"/>
  <c r="FK3" i="5" a="1"/>
  <c r="FK3" i="5" s="1"/>
  <c r="EO3" i="5" a="1"/>
  <c r="EO3" i="5" s="1"/>
  <c r="FA3" i="5" a="1"/>
  <c r="FA3" i="5" s="1"/>
  <c r="BE3" i="5" a="1"/>
  <c r="BE3" i="5" s="1"/>
  <c r="GC3" i="5" a="1"/>
  <c r="GC3" i="5" s="1"/>
  <c r="AI3" i="5" a="1"/>
  <c r="AI3" i="5" s="1"/>
  <c r="EI3" i="5" a="1"/>
  <c r="EI3" i="5" s="1"/>
  <c r="CC3" i="5" a="1"/>
  <c r="CC3" i="5" s="1"/>
  <c r="EK3" i="5" a="1"/>
  <c r="EK3" i="5" s="1"/>
  <c r="AY3" i="5" a="1"/>
  <c r="AY3" i="5" s="1"/>
  <c r="EE3" i="5" a="1"/>
  <c r="EE3" i="5" s="1"/>
  <c r="DO3" i="5" a="1"/>
  <c r="DO3" i="5" s="1"/>
  <c r="AO3" i="5" a="1"/>
  <c r="AO3" i="5" s="1"/>
  <c r="AK3" i="5" a="1"/>
  <c r="AK3" i="5" s="1"/>
  <c r="DG3" i="5" a="1"/>
  <c r="DG3" i="5" s="1"/>
  <c r="CS3" i="5" a="1"/>
  <c r="CS3" i="5" s="1"/>
  <c r="BY3" i="5" a="1"/>
  <c r="BY3" i="5" s="1"/>
  <c r="BA3" i="5" a="1"/>
  <c r="BA3" i="5" s="1"/>
  <c r="BW3" i="5" a="1"/>
  <c r="BW3" i="5" s="1"/>
  <c r="DQ3" i="5" a="1"/>
  <c r="DQ3" i="5" s="1"/>
  <c r="CK3" i="5" a="1"/>
  <c r="CK3" i="5" s="1"/>
  <c r="GA3" i="5" a="1"/>
  <c r="GA3" i="5" s="1"/>
  <c r="AG3" i="5" a="1"/>
  <c r="AG3" i="5" s="1"/>
  <c r="F44" i="8"/>
  <c r="F116" i="8"/>
  <c r="F62" i="8"/>
  <c r="F254" i="8"/>
  <c r="F248" i="8"/>
  <c r="F185" i="8"/>
  <c r="F65" i="8"/>
  <c r="F218" i="8"/>
  <c r="F50" i="8"/>
  <c r="F146" i="8"/>
  <c r="F188" i="8"/>
  <c r="F230" i="8"/>
  <c r="F227" i="8"/>
  <c r="F134" i="8"/>
  <c r="F212" i="8"/>
  <c r="F83" i="8"/>
  <c r="F77" i="8"/>
  <c r="F203" i="8"/>
  <c r="F236" i="8"/>
  <c r="F119" i="8"/>
  <c r="F251" i="8"/>
  <c r="F257" i="8"/>
  <c r="F95" i="8"/>
  <c r="F143" i="8"/>
  <c r="F206" i="8"/>
  <c r="F260" i="8"/>
  <c r="F290" i="8"/>
  <c r="F263" i="8"/>
  <c r="F152" i="8"/>
  <c r="F98" i="8"/>
  <c r="F122" i="8"/>
  <c r="F224" i="8"/>
  <c r="F128" i="8"/>
  <c r="F92" i="8"/>
  <c r="F71" i="8"/>
  <c r="F158" i="8"/>
  <c r="F155" i="8"/>
  <c r="F209" i="8"/>
  <c r="F200" i="8"/>
  <c r="F101" i="8"/>
  <c r="F182" i="8"/>
  <c r="F125" i="8"/>
  <c r="F233" i="8"/>
  <c r="F269" i="8"/>
  <c r="F140" i="8"/>
  <c r="F80" i="8"/>
  <c r="F287" i="8"/>
  <c r="F191" i="8"/>
  <c r="F41" i="8"/>
  <c r="F278" i="8"/>
  <c r="F23" i="8"/>
  <c r="F215" i="8"/>
  <c r="F26" i="8"/>
  <c r="F20" i="8"/>
  <c r="F179" i="8"/>
  <c r="F167" i="8"/>
  <c r="F194" i="8"/>
  <c r="F86" i="8"/>
  <c r="F113" i="8"/>
  <c r="F68" i="8"/>
  <c r="F275" i="8"/>
  <c r="F245" i="8"/>
  <c r="F284" i="8"/>
  <c r="F47" i="8"/>
  <c r="F281" i="8"/>
  <c r="F170" i="8"/>
  <c r="F149" i="8"/>
  <c r="F107" i="8"/>
  <c r="F176" i="8"/>
  <c r="F137" i="8"/>
  <c r="F161" i="8"/>
  <c r="F173" i="8"/>
  <c r="F110" i="8"/>
  <c r="F32" i="8"/>
  <c r="F59" i="8"/>
  <c r="F266" i="8"/>
  <c r="F272" i="8"/>
  <c r="F197" i="8"/>
  <c r="F242" i="8"/>
  <c r="F131" i="8"/>
  <c r="F53" i="8"/>
  <c r="F239" i="8"/>
  <c r="F104" i="8"/>
  <c r="F164" i="8"/>
  <c r="F38" i="8"/>
  <c r="F221" i="8"/>
  <c r="F74" i="8"/>
  <c r="F56" i="8"/>
  <c r="F29" i="8"/>
  <c r="F35" i="8"/>
  <c r="R19" i="8" l="1"/>
  <c r="Q19" i="8"/>
  <c r="AJ11" i="2"/>
  <c r="AI11" i="2"/>
  <c r="P19" i="8"/>
  <c r="O19" i="8"/>
  <c r="N19" i="8"/>
  <c r="AH11" i="2"/>
  <c r="AG11" i="2"/>
  <c r="M19" i="8"/>
  <c r="AF11" i="2"/>
  <c r="AE11" i="2"/>
  <c r="V18" i="8"/>
  <c r="U18" i="8"/>
  <c r="F17" i="8" l="1"/>
  <c r="F14" i="8" l="1"/>
  <c r="F11" i="8" l="1"/>
  <c r="T18" i="8" l="1"/>
  <c r="AD11" i="2"/>
  <c r="S18" i="8"/>
  <c r="AC11" i="2"/>
  <c r="I59" i="6"/>
  <c r="I72" i="6"/>
  <c r="GE3" i="5" s="1" a="1"/>
  <c r="I50" i="6"/>
  <c r="I36" i="6"/>
  <c r="I67" i="6"/>
  <c r="I71" i="6"/>
  <c r="I63" i="6"/>
  <c r="I46" i="6"/>
  <c r="GI3" i="5" s="1" a="1"/>
  <c r="I76" i="6"/>
  <c r="I80" i="6"/>
  <c r="I32" i="6"/>
  <c r="GG3" i="5" s="1" a="1"/>
  <c r="GG3" i="5" s="1"/>
  <c r="AK102" i="2" l="1"/>
  <c r="AL102" i="2"/>
  <c r="R292" i="8"/>
  <c r="Q292" i="8"/>
  <c r="P292" i="8"/>
  <c r="AI102" i="2"/>
  <c r="U291" i="8"/>
  <c r="N292" i="8"/>
  <c r="M292" i="8"/>
  <c r="AF102" i="2"/>
  <c r="O292" i="8"/>
  <c r="AJ102" i="2"/>
  <c r="V291" i="8"/>
  <c r="AH102" i="2"/>
  <c r="AG102" i="2"/>
  <c r="AE102" i="2"/>
  <c r="GE3" i="5"/>
  <c r="AB100" i="2"/>
  <c r="AA100" i="2"/>
  <c r="R285" i="8"/>
  <c r="Q285" i="8"/>
  <c r="S291" i="8"/>
  <c r="AD102" i="2"/>
  <c r="AC102" i="2"/>
  <c r="T291" i="8"/>
  <c r="GI3" i="5"/>
  <c r="R291" i="8"/>
  <c r="AB102" i="2"/>
  <c r="AA102" i="2"/>
  <c r="Q291" i="8"/>
  <c r="G3" i="5" a="1"/>
  <c r="G3" i="5" s="1"/>
  <c r="E3" i="5" a="1"/>
  <c r="L7" i="2"/>
  <c r="C3" i="5" a="1"/>
  <c r="A3" i="5" a="1"/>
  <c r="A3" i="5" s="1"/>
  <c r="AK9" i="2" l="1"/>
  <c r="AL9" i="2"/>
  <c r="R13" i="8"/>
  <c r="AI9" i="2"/>
  <c r="Q13" i="8"/>
  <c r="P13" i="8"/>
  <c r="AJ9" i="2"/>
  <c r="O13" i="8"/>
  <c r="AH9" i="2"/>
  <c r="N13" i="8"/>
  <c r="AG9" i="2"/>
  <c r="M13" i="8"/>
  <c r="E3" i="5"/>
  <c r="V12" i="8"/>
  <c r="U12" i="8"/>
  <c r="AF9" i="2"/>
  <c r="AE9" i="2"/>
  <c r="AN8" i="2"/>
  <c r="AM8" i="2"/>
  <c r="T10" i="8"/>
  <c r="S10" i="8"/>
  <c r="AL8" i="2"/>
  <c r="AK8" i="2"/>
  <c r="R10" i="8"/>
  <c r="Q10" i="8"/>
  <c r="O10" i="8"/>
  <c r="AJ8" i="2"/>
  <c r="AI8" i="2"/>
  <c r="P10" i="8"/>
  <c r="C3" i="5"/>
  <c r="U9" i="8"/>
  <c r="N10" i="8"/>
  <c r="AH8" i="2"/>
  <c r="M10" i="8"/>
  <c r="AG8" i="2"/>
  <c r="AE8" i="2"/>
  <c r="V9" i="8"/>
  <c r="AF8" i="2"/>
  <c r="AQ57" i="2"/>
  <c r="AQ22" i="2"/>
  <c r="AQ95" i="2"/>
  <c r="AQ71" i="2"/>
  <c r="F5" i="8"/>
  <c r="AQ96" i="2"/>
  <c r="AQ91" i="2"/>
  <c r="AQ43" i="2"/>
  <c r="AQ85" i="2"/>
  <c r="AQ41" i="2"/>
  <c r="AQ80" i="2"/>
  <c r="AQ94" i="2"/>
  <c r="AQ83" i="2"/>
  <c r="AQ37" i="2"/>
  <c r="AQ68" i="2"/>
  <c r="AQ102" i="2"/>
  <c r="AQ72" i="2"/>
  <c r="AQ81" i="2"/>
  <c r="AQ25" i="2"/>
  <c r="AQ31" i="2"/>
  <c r="AQ40" i="2"/>
  <c r="AQ89" i="2"/>
  <c r="AQ52" i="2"/>
  <c r="AQ69" i="2"/>
  <c r="AQ34" i="2"/>
  <c r="AQ50" i="2"/>
  <c r="AQ98" i="2"/>
  <c r="AQ63" i="2"/>
  <c r="AQ27" i="2"/>
  <c r="AQ20" i="2"/>
  <c r="AQ54" i="2"/>
  <c r="AQ75" i="2"/>
  <c r="AQ61" i="2"/>
  <c r="AQ29" i="2"/>
  <c r="AQ19" i="2"/>
  <c r="P170" i="8"/>
  <c r="AQ36" i="2"/>
  <c r="AQ44" i="2"/>
  <c r="AQ70" i="2"/>
  <c r="AQ67" i="2"/>
  <c r="AQ100" i="2"/>
  <c r="AQ60" i="2"/>
  <c r="AQ77" i="2"/>
  <c r="AQ53" i="2"/>
  <c r="U230" i="8"/>
  <c r="AQ39" i="2"/>
  <c r="AQ55" i="2"/>
  <c r="AQ30" i="2"/>
  <c r="AQ46" i="2"/>
  <c r="U38" i="2"/>
  <c r="AQ73" i="2"/>
  <c r="AQ23" i="2"/>
  <c r="AQ58" i="2"/>
  <c r="T137" i="8"/>
  <c r="AQ32" i="2"/>
  <c r="AQ92" i="2"/>
  <c r="N207" i="8"/>
  <c r="V218" i="8"/>
  <c r="AQ24" i="2"/>
  <c r="S48" i="2"/>
  <c r="AQ28" i="2"/>
  <c r="N176" i="8"/>
  <c r="AQ45" i="2"/>
  <c r="AQ84" i="2"/>
  <c r="AQ26" i="2"/>
  <c r="O153" i="8"/>
  <c r="AQ93" i="2"/>
  <c r="X66" i="2"/>
  <c r="R47" i="8"/>
  <c r="AQ49" i="2"/>
  <c r="AQ33" i="2"/>
  <c r="P99" i="2"/>
  <c r="AQ88" i="2"/>
  <c r="AQ90" i="2"/>
  <c r="Z79" i="2"/>
  <c r="X35" i="2"/>
  <c r="AQ47" i="2"/>
  <c r="AQ86" i="2"/>
  <c r="N76" i="2"/>
  <c r="T97" i="2"/>
  <c r="O38" i="8"/>
  <c r="S11" i="2"/>
  <c r="P12" i="8"/>
  <c r="AQ10" i="2"/>
  <c r="AQ16" i="2"/>
  <c r="AQ12" i="2"/>
  <c r="AQ14" i="2"/>
  <c r="P17" i="2"/>
  <c r="AQ15" i="2"/>
  <c r="O9" i="8"/>
  <c r="F8" i="8"/>
  <c r="Y59" i="2"/>
  <c r="X59" i="2"/>
  <c r="W59" i="2"/>
  <c r="V59" i="2"/>
  <c r="U59" i="2"/>
  <c r="P162" i="8"/>
  <c r="O162" i="8"/>
  <c r="N162" i="8"/>
  <c r="M162" i="8"/>
  <c r="V161" i="8"/>
  <c r="U161" i="8"/>
  <c r="Z59" i="2"/>
  <c r="AP65" i="2"/>
  <c r="AK65" i="2"/>
  <c r="AO65" i="2"/>
  <c r="AM65" i="2"/>
  <c r="AL65" i="2"/>
  <c r="AN65" i="2"/>
  <c r="P181" i="8"/>
  <c r="AA65" i="2"/>
  <c r="O181" i="8"/>
  <c r="M181" i="8"/>
  <c r="N181" i="8"/>
  <c r="V180" i="8"/>
  <c r="AI65" i="2"/>
  <c r="U180" i="8"/>
  <c r="AH65" i="2"/>
  <c r="V181" i="8"/>
  <c r="T180" i="8"/>
  <c r="AG65" i="2"/>
  <c r="AF65" i="2"/>
  <c r="U181" i="8"/>
  <c r="S180" i="8"/>
  <c r="T181" i="8"/>
  <c r="R180" i="8"/>
  <c r="AE65" i="2"/>
  <c r="R181" i="8"/>
  <c r="AC65" i="2"/>
  <c r="Q181" i="8"/>
  <c r="AB65" i="2"/>
  <c r="AJ65" i="2"/>
  <c r="S181" i="8"/>
  <c r="Q180" i="8"/>
  <c r="AD65" i="2"/>
  <c r="AO16" i="2"/>
  <c r="AN16" i="2"/>
  <c r="AK16" i="2"/>
  <c r="AL16" i="2"/>
  <c r="AP16" i="2"/>
  <c r="AM16" i="2"/>
  <c r="V34" i="8"/>
  <c r="U34" i="8"/>
  <c r="T34" i="8"/>
  <c r="S34" i="8"/>
  <c r="P34" i="8"/>
  <c r="AC16" i="2"/>
  <c r="O34" i="8"/>
  <c r="N34" i="8"/>
  <c r="M34" i="8"/>
  <c r="U33" i="8"/>
  <c r="AE16" i="2"/>
  <c r="Q34" i="8"/>
  <c r="AD16" i="2"/>
  <c r="T33" i="8"/>
  <c r="V33" i="8"/>
  <c r="AJ16" i="2"/>
  <c r="AI16" i="2"/>
  <c r="S33" i="8"/>
  <c r="AH16" i="2"/>
  <c r="AG16" i="2"/>
  <c r="AF16" i="2"/>
  <c r="R34" i="8"/>
  <c r="Q33" i="8"/>
  <c r="R33" i="8"/>
  <c r="AB16" i="2"/>
  <c r="AA16" i="2"/>
  <c r="Q18" i="8"/>
  <c r="AA11" i="2"/>
  <c r="AB11" i="2"/>
  <c r="R18" i="8"/>
  <c r="AD8" i="2"/>
  <c r="T9" i="8"/>
  <c r="AC8" i="2"/>
  <c r="S9" i="8"/>
  <c r="S12" i="8"/>
  <c r="AD9" i="2"/>
  <c r="AC9" i="2"/>
  <c r="T12" i="8"/>
  <c r="AA9" i="2"/>
  <c r="R12" i="8"/>
  <c r="Q12" i="8"/>
  <c r="AB9" i="2"/>
  <c r="S15" i="8"/>
  <c r="T15" i="8"/>
  <c r="AD10" i="2"/>
  <c r="AC10" i="2"/>
  <c r="AB10" i="2"/>
  <c r="AA10" i="2"/>
  <c r="R15" i="8"/>
  <c r="Q15" i="8"/>
  <c r="AH12" i="2"/>
  <c r="AG12" i="2"/>
  <c r="N22" i="8"/>
  <c r="M22" i="8"/>
  <c r="AH15" i="2"/>
  <c r="N31" i="8"/>
  <c r="AG15" i="2"/>
  <c r="M31" i="8"/>
  <c r="V30" i="8"/>
  <c r="AF15" i="2"/>
  <c r="U30" i="8"/>
  <c r="AE15" i="2"/>
  <c r="AD15" i="2"/>
  <c r="T30" i="8"/>
  <c r="S30" i="8"/>
  <c r="AC15" i="2"/>
  <c r="Q30" i="8"/>
  <c r="R30" i="8"/>
  <c r="AA15" i="2"/>
  <c r="AB15" i="2"/>
  <c r="U28" i="8"/>
  <c r="V28" i="8"/>
  <c r="S28" i="8"/>
  <c r="T28" i="8"/>
  <c r="Q28" i="8"/>
  <c r="R28" i="8"/>
  <c r="P28" i="8"/>
  <c r="O28" i="8"/>
  <c r="AJ14" i="2"/>
  <c r="AI14" i="2"/>
  <c r="N28" i="8"/>
  <c r="M28" i="8"/>
  <c r="AH14" i="2"/>
  <c r="AG14" i="2"/>
  <c r="AF14" i="2"/>
  <c r="AE14" i="2"/>
  <c r="U27" i="8"/>
  <c r="V27" i="8"/>
  <c r="AD14" i="2"/>
  <c r="AC14" i="2"/>
  <c r="S27" i="8"/>
  <c r="T27" i="8"/>
  <c r="Q27" i="8"/>
  <c r="AB14" i="2"/>
  <c r="AA14" i="2"/>
  <c r="R27" i="8"/>
  <c r="V25" i="8"/>
  <c r="U25" i="8"/>
  <c r="T25" i="8"/>
  <c r="S25" i="8"/>
  <c r="R25" i="8"/>
  <c r="Q25" i="8"/>
  <c r="AJ13" i="2"/>
  <c r="AI13" i="2"/>
  <c r="P25" i="8"/>
  <c r="O25" i="8"/>
  <c r="AG13" i="2"/>
  <c r="AH13" i="2"/>
  <c r="N25" i="8"/>
  <c r="M25" i="8"/>
  <c r="U24" i="8"/>
  <c r="AF13" i="2"/>
  <c r="V24" i="8"/>
  <c r="AE13" i="2"/>
  <c r="T24" i="8"/>
  <c r="S24" i="8"/>
  <c r="AD13" i="2"/>
  <c r="AC13" i="2"/>
  <c r="R24" i="8"/>
  <c r="AB13" i="2"/>
  <c r="AA13" i="2"/>
  <c r="Q24" i="8"/>
  <c r="V21" i="8"/>
  <c r="U21" i="8"/>
  <c r="AE12" i="2"/>
  <c r="AF12" i="2"/>
  <c r="AD12" i="2"/>
  <c r="AC12" i="2"/>
  <c r="T21" i="8"/>
  <c r="S21" i="8"/>
  <c r="Q21" i="8"/>
  <c r="AB12" i="2"/>
  <c r="AA12" i="2"/>
  <c r="R21" i="8"/>
  <c r="AQ59" i="2"/>
  <c r="T161" i="8"/>
  <c r="S161" i="8"/>
  <c r="T59" i="2"/>
  <c r="S59" i="2"/>
  <c r="Q161" i="8"/>
  <c r="R161" i="8"/>
  <c r="O59" i="2"/>
  <c r="P59" i="2"/>
  <c r="R59" i="2"/>
  <c r="P161" i="8"/>
  <c r="O161" i="8"/>
  <c r="Q59" i="2"/>
  <c r="N59" i="2"/>
  <c r="N161" i="8"/>
  <c r="AE6" i="2" l="1"/>
  <c r="AJ6" i="2"/>
  <c r="Q5" i="8"/>
  <c r="AH6" i="2"/>
  <c r="N7" i="2"/>
  <c r="AF6" i="2"/>
  <c r="V5" i="8"/>
  <c r="AQ13" i="2"/>
  <c r="U23" i="8"/>
  <c r="O13" i="2"/>
  <c r="U13" i="2"/>
  <c r="S23" i="8"/>
  <c r="T5" i="8"/>
  <c r="R155" i="8"/>
  <c r="O23" i="8"/>
  <c r="V23" i="8"/>
  <c r="AD6" i="2"/>
  <c r="AG6" i="2"/>
  <c r="W57" i="2"/>
  <c r="T155" i="8"/>
  <c r="R5" i="8"/>
  <c r="P57" i="2"/>
  <c r="R23" i="8"/>
  <c r="U5" i="8"/>
  <c r="M24" i="8"/>
  <c r="AI6" i="2"/>
  <c r="X57" i="2"/>
  <c r="R57" i="2"/>
  <c r="X7" i="2"/>
  <c r="M156" i="8"/>
  <c r="S5" i="8"/>
  <c r="P13" i="2"/>
  <c r="V7" i="2"/>
  <c r="AC6" i="2"/>
  <c r="Y57" i="2"/>
  <c r="O24" i="8"/>
  <c r="P7" i="2"/>
  <c r="S155" i="8"/>
  <c r="N24" i="8"/>
  <c r="O7" i="2"/>
  <c r="T7" i="2"/>
  <c r="S57" i="2"/>
  <c r="N23" i="8"/>
  <c r="U7" i="2"/>
  <c r="W13" i="2"/>
  <c r="Z57" i="2"/>
  <c r="O5" i="8"/>
  <c r="Q57" i="2"/>
  <c r="Q13" i="2"/>
  <c r="Q7" i="2"/>
  <c r="T57" i="2"/>
  <c r="W7" i="2"/>
  <c r="N5" i="8"/>
  <c r="S7" i="2"/>
  <c r="O57" i="2"/>
  <c r="R13" i="2"/>
  <c r="S13" i="2"/>
  <c r="M6" i="8"/>
  <c r="P24" i="8"/>
  <c r="AK6" i="2"/>
  <c r="N156" i="8"/>
  <c r="R7" i="2"/>
  <c r="T13" i="2"/>
  <c r="N6" i="8"/>
  <c r="Y13" i="2"/>
  <c r="O156" i="8"/>
  <c r="N57" i="2"/>
  <c r="Z13" i="2"/>
  <c r="V155" i="8"/>
  <c r="T23" i="8"/>
  <c r="P23" i="8"/>
  <c r="P5" i="8"/>
  <c r="P155" i="8"/>
  <c r="Q23" i="8"/>
  <c r="AL6" i="2"/>
  <c r="P156" i="8"/>
  <c r="X13" i="2"/>
  <c r="U155" i="8"/>
  <c r="N155" i="8"/>
  <c r="O155" i="8"/>
  <c r="N13" i="2"/>
  <c r="V13" i="2"/>
  <c r="U57" i="2"/>
  <c r="Q155" i="8"/>
  <c r="V57" i="2"/>
  <c r="AP6" i="2"/>
  <c r="AN6" i="2"/>
  <c r="AM6" i="2"/>
  <c r="AO6" i="2"/>
  <c r="AB8" i="2"/>
  <c r="AB6" i="2"/>
  <c r="AA8" i="2"/>
  <c r="Q9" i="8"/>
  <c r="AA6" i="2"/>
  <c r="R9" i="8"/>
  <c r="AP7" i="2"/>
  <c r="AO7" i="2"/>
  <c r="V7" i="8"/>
  <c r="U7" i="8"/>
  <c r="AN7" i="2"/>
  <c r="AM7" i="2"/>
  <c r="AK7" i="2"/>
  <c r="AL7" i="2"/>
  <c r="S7" i="8"/>
  <c r="R7" i="8"/>
  <c r="AJ7" i="2"/>
  <c r="T7" i="8"/>
  <c r="Q7" i="8"/>
  <c r="AI7" i="2"/>
  <c r="P7" i="8"/>
  <c r="O7" i="8"/>
  <c r="U6" i="8"/>
  <c r="AH7" i="2"/>
  <c r="AE7" i="2"/>
  <c r="AD7" i="2"/>
  <c r="AC7" i="2"/>
  <c r="S6" i="8"/>
  <c r="AG7" i="2"/>
  <c r="N7" i="8"/>
  <c r="T6" i="8"/>
  <c r="V6" i="8"/>
  <c r="AF7" i="2"/>
  <c r="M7" i="8"/>
  <c r="Z7" i="2"/>
  <c r="Q6" i="8"/>
  <c r="AA7" i="2"/>
  <c r="AB7" i="2"/>
  <c r="R6" i="8"/>
  <c r="AQ7" i="2"/>
  <c r="P6" i="8"/>
  <c r="O6" i="8"/>
  <c r="Y7" i="2"/>
  <c r="P31" i="2"/>
  <c r="T22" i="2"/>
  <c r="U22" i="2"/>
  <c r="Q50" i="2"/>
  <c r="Z22" i="2"/>
  <c r="Y22" i="2"/>
  <c r="R113" i="8"/>
  <c r="R31" i="2"/>
  <c r="Q50" i="8"/>
  <c r="V50" i="8"/>
  <c r="O50" i="8"/>
  <c r="O51" i="8"/>
  <c r="R22" i="2"/>
  <c r="M51" i="8"/>
  <c r="N50" i="8"/>
  <c r="U50" i="8"/>
  <c r="S22" i="2"/>
  <c r="O22" i="2"/>
  <c r="P78" i="8"/>
  <c r="N51" i="8"/>
  <c r="O77" i="8"/>
  <c r="R50" i="8"/>
  <c r="V77" i="8"/>
  <c r="Q77" i="8"/>
  <c r="Y43" i="2"/>
  <c r="X31" i="2"/>
  <c r="U77" i="8"/>
  <c r="Q22" i="2"/>
  <c r="X22" i="2"/>
  <c r="R107" i="8"/>
  <c r="S77" i="8"/>
  <c r="N22" i="2"/>
  <c r="U43" i="2"/>
  <c r="V22" i="2"/>
  <c r="W41" i="2"/>
  <c r="N107" i="8"/>
  <c r="N108" i="8"/>
  <c r="O41" i="2"/>
  <c r="S113" i="8"/>
  <c r="N31" i="2"/>
  <c r="Z43" i="2"/>
  <c r="U107" i="8"/>
  <c r="R41" i="2"/>
  <c r="T43" i="2"/>
  <c r="P77" i="8"/>
  <c r="P114" i="8"/>
  <c r="V107" i="8"/>
  <c r="Q41" i="2"/>
  <c r="O104" i="8"/>
  <c r="S31" i="2"/>
  <c r="V43" i="2"/>
  <c r="O107" i="8"/>
  <c r="Q40" i="2"/>
  <c r="T31" i="2"/>
  <c r="U113" i="8"/>
  <c r="N41" i="2"/>
  <c r="V104" i="8"/>
  <c r="S41" i="2"/>
  <c r="T40" i="2"/>
  <c r="P22" i="2"/>
  <c r="S50" i="8"/>
  <c r="M105" i="8"/>
  <c r="P51" i="8"/>
  <c r="R40" i="2"/>
  <c r="T95" i="8"/>
  <c r="P50" i="8"/>
  <c r="T50" i="8"/>
  <c r="U31" i="2"/>
  <c r="W22" i="2"/>
  <c r="R71" i="2"/>
  <c r="T71" i="2"/>
  <c r="M108" i="8"/>
  <c r="P108" i="8"/>
  <c r="Q43" i="2"/>
  <c r="O113" i="8"/>
  <c r="N43" i="2"/>
  <c r="O78" i="8"/>
  <c r="N113" i="8"/>
  <c r="W43" i="2"/>
  <c r="T113" i="8"/>
  <c r="Q107" i="8"/>
  <c r="V40" i="2"/>
  <c r="O108" i="8"/>
  <c r="R44" i="2"/>
  <c r="S40" i="2"/>
  <c r="N197" i="8"/>
  <c r="N71" i="2"/>
  <c r="P197" i="8"/>
  <c r="R272" i="8"/>
  <c r="M270" i="8"/>
  <c r="W95" i="2"/>
  <c r="P270" i="8"/>
  <c r="Y96" i="2"/>
  <c r="S197" i="8"/>
  <c r="R96" i="2"/>
  <c r="O273" i="8"/>
  <c r="U101" i="2"/>
  <c r="P272" i="8"/>
  <c r="N95" i="2"/>
  <c r="S272" i="8"/>
  <c r="Q269" i="8"/>
  <c r="P68" i="2"/>
  <c r="N269" i="8"/>
  <c r="S269" i="8"/>
  <c r="T269" i="8"/>
  <c r="U197" i="8"/>
  <c r="V197" i="8"/>
  <c r="M198" i="8"/>
  <c r="N198" i="8"/>
  <c r="Q95" i="2"/>
  <c r="R197" i="8"/>
  <c r="U269" i="8"/>
  <c r="O198" i="8"/>
  <c r="O95" i="2"/>
  <c r="O197" i="8"/>
  <c r="V95" i="2"/>
  <c r="P198" i="8"/>
  <c r="O272" i="8"/>
  <c r="T197" i="8"/>
  <c r="O270" i="8"/>
  <c r="Z71" i="2"/>
  <c r="O96" i="2"/>
  <c r="Y95" i="2"/>
  <c r="Z96" i="2"/>
  <c r="T96" i="2"/>
  <c r="P273" i="8"/>
  <c r="P95" i="2"/>
  <c r="Q71" i="2"/>
  <c r="U96" i="2"/>
  <c r="N272" i="8"/>
  <c r="P269" i="8"/>
  <c r="P71" i="2"/>
  <c r="U272" i="8"/>
  <c r="P96" i="2"/>
  <c r="T95" i="2"/>
  <c r="O71" i="2"/>
  <c r="V96" i="2"/>
  <c r="T272" i="8"/>
  <c r="S71" i="2"/>
  <c r="U95" i="2"/>
  <c r="U71" i="2"/>
  <c r="V272" i="8"/>
  <c r="Q272" i="8"/>
  <c r="R95" i="2"/>
  <c r="N270" i="8"/>
  <c r="V71" i="2"/>
  <c r="W96" i="2"/>
  <c r="S96" i="2"/>
  <c r="S95" i="2"/>
  <c r="Q197" i="8"/>
  <c r="X95" i="2"/>
  <c r="W71" i="2"/>
  <c r="M273" i="8"/>
  <c r="Q96" i="2"/>
  <c r="O269" i="8"/>
  <c r="Z95" i="2"/>
  <c r="X71" i="2"/>
  <c r="X96" i="2"/>
  <c r="N96" i="2"/>
  <c r="R269" i="8"/>
  <c r="V269" i="8"/>
  <c r="Y71" i="2"/>
  <c r="N273" i="8"/>
  <c r="O140" i="8"/>
  <c r="X41" i="2"/>
  <c r="Y41" i="2"/>
  <c r="Y68" i="2"/>
  <c r="Q29" i="2"/>
  <c r="S104" i="8"/>
  <c r="S29" i="2"/>
  <c r="P72" i="8"/>
  <c r="W29" i="2"/>
  <c r="X29" i="2"/>
  <c r="S39" i="2"/>
  <c r="Y40" i="2"/>
  <c r="S116" i="8"/>
  <c r="O29" i="2"/>
  <c r="P71" i="8"/>
  <c r="P40" i="2"/>
  <c r="O105" i="8"/>
  <c r="O71" i="8"/>
  <c r="T29" i="2"/>
  <c r="S71" i="8"/>
  <c r="N40" i="2"/>
  <c r="P105" i="8"/>
  <c r="Y52" i="2"/>
  <c r="T104" i="8"/>
  <c r="N104" i="8"/>
  <c r="S19" i="2"/>
  <c r="W40" i="2"/>
  <c r="M78" i="8"/>
  <c r="U40" i="2"/>
  <c r="P209" i="8"/>
  <c r="P104" i="8"/>
  <c r="X40" i="2"/>
  <c r="Q104" i="8"/>
  <c r="U104" i="8"/>
  <c r="N105" i="8"/>
  <c r="O39" i="2"/>
  <c r="O40" i="2"/>
  <c r="R104" i="8"/>
  <c r="Q53" i="2"/>
  <c r="Q59" i="8"/>
  <c r="R39" i="2"/>
  <c r="R71" i="8"/>
  <c r="N39" i="2"/>
  <c r="M252" i="8"/>
  <c r="Q251" i="8"/>
  <c r="O252" i="8"/>
  <c r="O85" i="2"/>
  <c r="O239" i="8"/>
  <c r="R209" i="8"/>
  <c r="Q85" i="2"/>
  <c r="P239" i="8"/>
  <c r="O68" i="2"/>
  <c r="R251" i="8"/>
  <c r="W89" i="2"/>
  <c r="Z89" i="2"/>
  <c r="V80" i="2"/>
  <c r="P168" i="8"/>
  <c r="U61" i="2"/>
  <c r="V61" i="2"/>
  <c r="R85" i="2"/>
  <c r="X61" i="2"/>
  <c r="N167" i="8"/>
  <c r="V188" i="8"/>
  <c r="P251" i="8"/>
  <c r="V85" i="2"/>
  <c r="Z61" i="2"/>
  <c r="U167" i="8"/>
  <c r="Q75" i="2"/>
  <c r="T251" i="8"/>
  <c r="X89" i="2"/>
  <c r="P189" i="8"/>
  <c r="P210" i="8"/>
  <c r="O188" i="8"/>
  <c r="S85" i="2"/>
  <c r="M225" i="8"/>
  <c r="M240" i="8"/>
  <c r="S68" i="2"/>
  <c r="T85" i="2"/>
  <c r="N224" i="8"/>
  <c r="V239" i="8"/>
  <c r="O75" i="2"/>
  <c r="O61" i="2"/>
  <c r="S80" i="2"/>
  <c r="W85" i="2"/>
  <c r="T61" i="2"/>
  <c r="S224" i="8"/>
  <c r="R239" i="8"/>
  <c r="P89" i="2"/>
  <c r="N240" i="8"/>
  <c r="N188" i="8"/>
  <c r="N85" i="2"/>
  <c r="N89" i="2"/>
  <c r="X85" i="2"/>
  <c r="P75" i="2"/>
  <c r="T239" i="8"/>
  <c r="N251" i="8"/>
  <c r="O240" i="8"/>
  <c r="Q239" i="8"/>
  <c r="P82" i="2"/>
  <c r="Q89" i="2"/>
  <c r="Y85" i="2"/>
  <c r="R230" i="8"/>
  <c r="R75" i="2"/>
  <c r="P85" i="2"/>
  <c r="S167" i="8"/>
  <c r="T98" i="2"/>
  <c r="P240" i="8"/>
  <c r="S209" i="8"/>
  <c r="S239" i="8"/>
  <c r="N252" i="8"/>
  <c r="U68" i="2"/>
  <c r="Z85" i="2"/>
  <c r="N239" i="8"/>
  <c r="N82" i="2"/>
  <c r="O89" i="2"/>
  <c r="P141" i="8"/>
  <c r="P252" i="8"/>
  <c r="O189" i="8"/>
  <c r="U239" i="8"/>
  <c r="P230" i="8"/>
  <c r="U85" i="2"/>
  <c r="R61" i="2"/>
  <c r="Q61" i="2"/>
  <c r="O167" i="8"/>
  <c r="R167" i="8"/>
  <c r="N61" i="2"/>
  <c r="Q143" i="8"/>
  <c r="N53" i="2"/>
  <c r="P167" i="8"/>
  <c r="O143" i="8"/>
  <c r="R53" i="2"/>
  <c r="P61" i="2"/>
  <c r="T143" i="8"/>
  <c r="N230" i="8"/>
  <c r="N143" i="8"/>
  <c r="O98" i="2"/>
  <c r="P53" i="2"/>
  <c r="T230" i="8"/>
  <c r="R278" i="8"/>
  <c r="O168" i="8"/>
  <c r="O53" i="2"/>
  <c r="Q80" i="8"/>
  <c r="Q32" i="2"/>
  <c r="U53" i="2"/>
  <c r="R143" i="8"/>
  <c r="Z53" i="2"/>
  <c r="S82" i="2"/>
  <c r="U143" i="8"/>
  <c r="P80" i="8"/>
  <c r="R80" i="8"/>
  <c r="N218" i="8"/>
  <c r="V143" i="8"/>
  <c r="S78" i="2"/>
  <c r="Q92" i="2"/>
  <c r="M144" i="8"/>
  <c r="N144" i="8"/>
  <c r="N92" i="2"/>
  <c r="P260" i="8"/>
  <c r="U206" i="8"/>
  <c r="P144" i="8"/>
  <c r="P206" i="8"/>
  <c r="O74" i="2"/>
  <c r="Z21" i="2"/>
  <c r="S38" i="2"/>
  <c r="T98" i="8"/>
  <c r="U93" i="2"/>
  <c r="V47" i="2"/>
  <c r="P66" i="2"/>
  <c r="R182" i="8"/>
  <c r="Q70" i="2"/>
  <c r="P92" i="2"/>
  <c r="O263" i="8"/>
  <c r="V70" i="2"/>
  <c r="P38" i="2"/>
  <c r="S21" i="2"/>
  <c r="R92" i="2"/>
  <c r="O47" i="2"/>
  <c r="R260" i="8"/>
  <c r="U80" i="8"/>
  <c r="M195" i="8"/>
  <c r="O275" i="8"/>
  <c r="N81" i="8"/>
  <c r="R17" i="2"/>
  <c r="P27" i="8"/>
  <c r="P97" i="2"/>
  <c r="N125" i="8"/>
  <c r="O35" i="8"/>
  <c r="N14" i="2"/>
  <c r="R14" i="2"/>
  <c r="W32" i="2"/>
  <c r="N35" i="8"/>
  <c r="S14" i="2"/>
  <c r="Q97" i="2"/>
  <c r="R93" i="2"/>
  <c r="X24" i="2"/>
  <c r="Z25" i="2"/>
  <c r="T78" i="2"/>
  <c r="P26" i="8"/>
  <c r="P188" i="8"/>
  <c r="T39" i="2"/>
  <c r="N70" i="2"/>
  <c r="S278" i="8"/>
  <c r="Q224" i="8"/>
  <c r="V68" i="2"/>
  <c r="W70" i="2"/>
  <c r="T14" i="2"/>
  <c r="Q68" i="2"/>
  <c r="T224" i="8"/>
  <c r="P19" i="2"/>
  <c r="V26" i="8"/>
  <c r="V278" i="8"/>
  <c r="Z68" i="2"/>
  <c r="O126" i="8"/>
  <c r="S26" i="8"/>
  <c r="N140" i="8"/>
  <c r="N41" i="8"/>
  <c r="X98" i="2"/>
  <c r="X19" i="2"/>
  <c r="X39" i="2"/>
  <c r="S99" i="2"/>
  <c r="R185" i="8"/>
  <c r="P140" i="8"/>
  <c r="R41" i="8"/>
  <c r="N279" i="8"/>
  <c r="U101" i="8"/>
  <c r="Q125" i="8"/>
  <c r="R38" i="2"/>
  <c r="N100" i="2"/>
  <c r="R140" i="8"/>
  <c r="O41" i="8"/>
  <c r="V224" i="8"/>
  <c r="V263" i="8"/>
  <c r="N102" i="8"/>
  <c r="S275" i="8"/>
  <c r="S101" i="8"/>
  <c r="Q52" i="2"/>
  <c r="N19" i="2"/>
  <c r="P192" i="8"/>
  <c r="T41" i="2"/>
  <c r="N29" i="2"/>
  <c r="O182" i="8"/>
  <c r="Q30" i="2"/>
  <c r="S140" i="8"/>
  <c r="R89" i="2"/>
  <c r="N80" i="2"/>
  <c r="U140" i="8"/>
  <c r="X80" i="2"/>
  <c r="Y19" i="2"/>
  <c r="V41" i="2"/>
  <c r="M72" i="8"/>
  <c r="Y82" i="2"/>
  <c r="S218" i="8"/>
  <c r="T52" i="2"/>
  <c r="P224" i="8"/>
  <c r="U18" i="2"/>
  <c r="U52" i="2"/>
  <c r="W80" i="2"/>
  <c r="W19" i="2"/>
  <c r="M219" i="8"/>
  <c r="O102" i="8"/>
  <c r="P41" i="2"/>
  <c r="S107" i="8"/>
  <c r="Q71" i="8"/>
  <c r="Q182" i="8"/>
  <c r="P30" i="2"/>
  <c r="Q278" i="8"/>
  <c r="T89" i="2"/>
  <c r="O224" i="8"/>
  <c r="N74" i="2"/>
  <c r="M141" i="8"/>
  <c r="U251" i="8"/>
  <c r="O225" i="8"/>
  <c r="U41" i="2"/>
  <c r="N72" i="8"/>
  <c r="U82" i="2"/>
  <c r="R62" i="8"/>
  <c r="R72" i="2"/>
  <c r="P107" i="8"/>
  <c r="T107" i="8"/>
  <c r="R29" i="2"/>
  <c r="N66" i="2"/>
  <c r="O82" i="2"/>
  <c r="S47" i="8"/>
  <c r="P98" i="2"/>
  <c r="S251" i="8"/>
  <c r="R224" i="8"/>
  <c r="P74" i="2"/>
  <c r="N141" i="8"/>
  <c r="V251" i="8"/>
  <c r="Y80" i="2"/>
  <c r="Z41" i="2"/>
  <c r="O72" i="8"/>
  <c r="X21" i="2"/>
  <c r="R284" i="8"/>
  <c r="O284" i="8"/>
  <c r="Q27" i="2"/>
  <c r="U290" i="8"/>
  <c r="T38" i="2"/>
  <c r="S200" i="8"/>
  <c r="T275" i="8"/>
  <c r="N68" i="2"/>
  <c r="S88" i="2"/>
  <c r="R24" i="2"/>
  <c r="S27" i="2"/>
  <c r="N67" i="2"/>
  <c r="R52" i="2"/>
  <c r="S98" i="2"/>
  <c r="Q80" i="2"/>
  <c r="O19" i="2"/>
  <c r="N291" i="8"/>
  <c r="W98" i="2"/>
  <c r="N225" i="8"/>
  <c r="U188" i="8"/>
  <c r="U170" i="8"/>
  <c r="V78" i="2"/>
  <c r="U53" i="8"/>
  <c r="Y64" i="2"/>
  <c r="Q72" i="2"/>
  <c r="T72" i="2"/>
  <c r="P185" i="8"/>
  <c r="P201" i="8"/>
  <c r="R119" i="8"/>
  <c r="S53" i="8"/>
  <c r="S119" i="8"/>
  <c r="O194" i="8"/>
  <c r="T278" i="8"/>
  <c r="Q290" i="8"/>
  <c r="T90" i="2"/>
  <c r="N78" i="2"/>
  <c r="T53" i="8"/>
  <c r="N63" i="2"/>
  <c r="S45" i="2"/>
  <c r="T68" i="2"/>
  <c r="P39" i="2"/>
  <c r="T70" i="2"/>
  <c r="T140" i="8"/>
  <c r="O80" i="2"/>
  <c r="P41" i="8"/>
  <c r="U19" i="2"/>
  <c r="V52" i="2"/>
  <c r="P225" i="8"/>
  <c r="Z19" i="2"/>
  <c r="M189" i="8"/>
  <c r="V173" i="8"/>
  <c r="M186" i="8"/>
  <c r="S248" i="8"/>
  <c r="S65" i="8"/>
  <c r="M291" i="8"/>
  <c r="Z23" i="2"/>
  <c r="T200" i="8"/>
  <c r="N119" i="8"/>
  <c r="O203" i="8"/>
  <c r="O290" i="8"/>
  <c r="S73" i="2"/>
  <c r="R81" i="2"/>
  <c r="S164" i="8"/>
  <c r="Q36" i="2"/>
  <c r="P281" i="8"/>
  <c r="P78" i="2"/>
  <c r="Q69" i="2"/>
  <c r="R68" i="2"/>
  <c r="Q101" i="8"/>
  <c r="S194" i="8"/>
  <c r="N131" i="8"/>
  <c r="Q41" i="8"/>
  <c r="Z80" i="2"/>
  <c r="O42" i="8"/>
  <c r="W68" i="2"/>
  <c r="M174" i="8"/>
  <c r="V27" i="2"/>
  <c r="U200" i="8"/>
  <c r="N185" i="8"/>
  <c r="N84" i="2"/>
  <c r="Y63" i="2"/>
  <c r="T290" i="8"/>
  <c r="T254" i="8"/>
  <c r="R173" i="8"/>
  <c r="S188" i="8"/>
  <c r="O21" i="2"/>
  <c r="P52" i="2"/>
  <c r="P80" i="2"/>
  <c r="V19" i="2"/>
  <c r="W52" i="2"/>
  <c r="N281" i="8"/>
  <c r="P218" i="8"/>
  <c r="O69" i="2"/>
  <c r="S63" i="2"/>
  <c r="Q188" i="8"/>
  <c r="T188" i="8"/>
  <c r="P101" i="8"/>
  <c r="Q11" i="8"/>
  <c r="P47" i="8"/>
  <c r="P64" i="2"/>
  <c r="O52" i="2"/>
  <c r="N98" i="2"/>
  <c r="S49" i="2"/>
  <c r="R80" i="2"/>
  <c r="S41" i="8"/>
  <c r="U41" i="8"/>
  <c r="X52" i="2"/>
  <c r="U224" i="8"/>
  <c r="P42" i="8"/>
  <c r="N189" i="8"/>
  <c r="X100" i="2"/>
  <c r="Z27" i="2"/>
  <c r="S23" i="2"/>
  <c r="N290" i="8"/>
  <c r="T73" i="2"/>
  <c r="O279" i="8"/>
  <c r="U173" i="8"/>
  <c r="R99" i="2"/>
  <c r="O218" i="8"/>
  <c r="O191" i="8"/>
  <c r="T173" i="8"/>
  <c r="R97" i="2"/>
  <c r="R188" i="8"/>
  <c r="O101" i="8"/>
  <c r="S149" i="8"/>
  <c r="O47" i="8"/>
  <c r="R64" i="2"/>
  <c r="Q140" i="8"/>
  <c r="O278" i="8"/>
  <c r="T80" i="2"/>
  <c r="T41" i="8"/>
  <c r="Z52" i="2"/>
  <c r="U80" i="2"/>
  <c r="N42" i="8"/>
  <c r="X68" i="2"/>
  <c r="Y100" i="2"/>
  <c r="W27" i="2"/>
  <c r="R102" i="2"/>
  <c r="T47" i="2"/>
  <c r="P84" i="2"/>
  <c r="P173" i="8"/>
  <c r="N65" i="8"/>
  <c r="P102" i="2"/>
  <c r="N81" i="2"/>
  <c r="V93" i="2"/>
  <c r="V200" i="8"/>
  <c r="P227" i="8"/>
  <c r="Q200" i="8"/>
  <c r="R23" i="2"/>
  <c r="T45" i="2"/>
  <c r="O100" i="2"/>
  <c r="P221" i="8"/>
  <c r="T27" i="2"/>
  <c r="P67" i="2"/>
  <c r="T32" i="2"/>
  <c r="P93" i="2"/>
  <c r="P291" i="8"/>
  <c r="X93" i="2"/>
  <c r="X81" i="2"/>
  <c r="U84" i="2"/>
  <c r="Z75" i="2"/>
  <c r="V72" i="2"/>
  <c r="O54" i="8"/>
  <c r="N174" i="8"/>
  <c r="P285" i="8"/>
  <c r="W67" i="2"/>
  <c r="N66" i="8"/>
  <c r="N102" i="2"/>
  <c r="S125" i="8"/>
  <c r="S84" i="2"/>
  <c r="N227" i="8"/>
  <c r="Q209" i="8"/>
  <c r="P200" i="8"/>
  <c r="N53" i="8"/>
  <c r="O63" i="2"/>
  <c r="P284" i="8"/>
  <c r="P27" i="2"/>
  <c r="S185" i="8"/>
  <c r="S80" i="8"/>
  <c r="R43" i="2"/>
  <c r="Q31" i="2"/>
  <c r="P263" i="8"/>
  <c r="V102" i="2"/>
  <c r="X43" i="2"/>
  <c r="M234" i="8"/>
  <c r="N78" i="8"/>
  <c r="P264" i="8"/>
  <c r="O228" i="8"/>
  <c r="M237" i="8"/>
  <c r="U209" i="8"/>
  <c r="M201" i="8"/>
  <c r="P54" i="8"/>
  <c r="O174" i="8"/>
  <c r="O120" i="8"/>
  <c r="N186" i="8"/>
  <c r="O66" i="8"/>
  <c r="W102" i="2"/>
  <c r="U87" i="2"/>
  <c r="M228" i="8"/>
  <c r="P72" i="2"/>
  <c r="N228" i="8"/>
  <c r="Y47" i="2"/>
  <c r="U236" i="8"/>
  <c r="N54" i="8"/>
  <c r="Z100" i="2"/>
  <c r="M66" i="8"/>
  <c r="O72" i="2"/>
  <c r="S100" i="2"/>
  <c r="R65" i="8"/>
  <c r="P290" i="8"/>
  <c r="S236" i="8"/>
  <c r="O200" i="8"/>
  <c r="N27" i="2"/>
  <c r="R73" i="2"/>
  <c r="N32" i="2"/>
  <c r="O43" i="2"/>
  <c r="P83" i="2"/>
  <c r="O31" i="2"/>
  <c r="S93" i="2"/>
  <c r="V113" i="8"/>
  <c r="V31" i="2"/>
  <c r="P228" i="8"/>
  <c r="P237" i="8"/>
  <c r="V209" i="8"/>
  <c r="N201" i="8"/>
  <c r="X23" i="2"/>
  <c r="M165" i="8"/>
  <c r="O186" i="8"/>
  <c r="Z73" i="2"/>
  <c r="V75" i="2"/>
  <c r="R84" i="2"/>
  <c r="O84" i="2"/>
  <c r="Q284" i="8"/>
  <c r="O79" i="2"/>
  <c r="O65" i="8"/>
  <c r="T65" i="8"/>
  <c r="V65" i="8"/>
  <c r="T125" i="8"/>
  <c r="Q63" i="2"/>
  <c r="P73" i="2"/>
  <c r="T80" i="8"/>
  <c r="R263" i="8"/>
  <c r="X84" i="2"/>
  <c r="U75" i="2"/>
  <c r="W72" i="2"/>
  <c r="W23" i="2"/>
  <c r="P174" i="8"/>
  <c r="U45" i="2"/>
  <c r="X67" i="2"/>
  <c r="P204" i="8"/>
  <c r="S227" i="8"/>
  <c r="S75" i="2"/>
  <c r="R53" i="8"/>
  <c r="P63" i="2"/>
  <c r="S102" i="2"/>
  <c r="Q254" i="8"/>
  <c r="T236" i="8"/>
  <c r="S81" i="2"/>
  <c r="O209" i="8"/>
  <c r="T209" i="8"/>
  <c r="N72" i="2"/>
  <c r="Q53" i="8"/>
  <c r="N173" i="8"/>
  <c r="R48" i="2"/>
  <c r="P65" i="8"/>
  <c r="Q73" i="2"/>
  <c r="O32" i="2"/>
  <c r="R18" i="2"/>
  <c r="P43" i="2"/>
  <c r="O34" i="2"/>
  <c r="N77" i="8"/>
  <c r="M114" i="8"/>
  <c r="Y31" i="2"/>
  <c r="Z81" i="2"/>
  <c r="M210" i="8"/>
  <c r="X72" i="2"/>
  <c r="V284" i="8"/>
  <c r="Y67" i="2"/>
  <c r="V203" i="8"/>
  <c r="N47" i="2"/>
  <c r="Q93" i="2"/>
  <c r="O291" i="8"/>
  <c r="X32" i="2"/>
  <c r="Q102" i="2"/>
  <c r="O87" i="2"/>
  <c r="T84" i="2"/>
  <c r="P81" i="2"/>
  <c r="P53" i="8"/>
  <c r="Y81" i="2"/>
  <c r="T102" i="2"/>
  <c r="R47" i="2"/>
  <c r="Q90" i="2"/>
  <c r="Q227" i="8"/>
  <c r="T227" i="8"/>
  <c r="N75" i="2"/>
  <c r="T75" i="2"/>
  <c r="R200" i="8"/>
  <c r="O53" i="8"/>
  <c r="O173" i="8"/>
  <c r="P100" i="2"/>
  <c r="R27" i="2"/>
  <c r="N73" i="2"/>
  <c r="O185" i="8"/>
  <c r="P32" i="2"/>
  <c r="S38" i="8"/>
  <c r="Q113" i="8"/>
  <c r="O86" i="8"/>
  <c r="R77" i="8"/>
  <c r="W49" i="2"/>
  <c r="N114" i="8"/>
  <c r="Z31" i="2"/>
  <c r="U227" i="8"/>
  <c r="Y32" i="2"/>
  <c r="W75" i="2"/>
  <c r="O201" i="8"/>
  <c r="V63" i="2"/>
  <c r="W100" i="2"/>
  <c r="U67" i="2"/>
  <c r="Q81" i="2"/>
  <c r="W81" i="2"/>
  <c r="X47" i="2"/>
  <c r="U72" i="2"/>
  <c r="O285" i="8"/>
  <c r="O102" i="2"/>
  <c r="S290" i="8"/>
  <c r="P47" i="2"/>
  <c r="S90" i="2"/>
  <c r="R227" i="8"/>
  <c r="T81" i="2"/>
  <c r="N200" i="8"/>
  <c r="N23" i="2"/>
  <c r="R63" i="2"/>
  <c r="O60" i="2"/>
  <c r="Q100" i="2"/>
  <c r="O58" i="2"/>
  <c r="Q65" i="8"/>
  <c r="O73" i="2"/>
  <c r="R67" i="2"/>
  <c r="R32" i="2"/>
  <c r="U81" i="2"/>
  <c r="Z32" i="2"/>
  <c r="N210" i="8"/>
  <c r="Y72" i="2"/>
  <c r="X63" i="2"/>
  <c r="M285" i="8"/>
  <c r="U27" i="2"/>
  <c r="O81" i="2"/>
  <c r="O164" i="8"/>
  <c r="P158" i="8"/>
  <c r="V227" i="8"/>
  <c r="R290" i="8"/>
  <c r="Q281" i="8"/>
  <c r="P125" i="8"/>
  <c r="S254" i="8"/>
  <c r="Q236" i="8"/>
  <c r="O227" i="8"/>
  <c r="N209" i="8"/>
  <c r="T62" i="8"/>
  <c r="S72" i="2"/>
  <c r="T23" i="2"/>
  <c r="S173" i="8"/>
  <c r="Q60" i="2"/>
  <c r="P45" i="2"/>
  <c r="R100" i="2"/>
  <c r="R58" i="2"/>
  <c r="O27" i="2"/>
  <c r="T203" i="8"/>
  <c r="O67" i="2"/>
  <c r="N80" i="8"/>
  <c r="P113" i="8"/>
  <c r="S43" i="2"/>
  <c r="T77" i="8"/>
  <c r="N93" i="2"/>
  <c r="V290" i="8"/>
  <c r="O114" i="8"/>
  <c r="W31" i="2"/>
  <c r="V81" i="2"/>
  <c r="V80" i="8"/>
  <c r="V125" i="8"/>
  <c r="Z72" i="2"/>
  <c r="Y23" i="2"/>
  <c r="Z63" i="2"/>
  <c r="N285" i="8"/>
  <c r="Y27" i="2"/>
  <c r="U248" i="8"/>
  <c r="P9" i="2"/>
  <c r="M255" i="8"/>
  <c r="Z90" i="2"/>
  <c r="Q45" i="2"/>
  <c r="R125" i="8"/>
  <c r="P236" i="8"/>
  <c r="R45" i="2"/>
  <c r="N64" i="2"/>
  <c r="O92" i="2"/>
  <c r="W86" i="2"/>
  <c r="S53" i="2"/>
  <c r="S134" i="8"/>
  <c r="Q47" i="2"/>
  <c r="N90" i="2"/>
  <c r="O236" i="8"/>
  <c r="O23" i="2"/>
  <c r="Q173" i="8"/>
  <c r="T63" i="2"/>
  <c r="O45" i="2"/>
  <c r="T100" i="2"/>
  <c r="R88" i="2"/>
  <c r="R194" i="8"/>
  <c r="N212" i="8"/>
  <c r="Q203" i="8"/>
  <c r="T185" i="8"/>
  <c r="O80" i="8"/>
  <c r="R176" i="8"/>
  <c r="Q167" i="8"/>
  <c r="R98" i="2"/>
  <c r="S92" i="2"/>
  <c r="S25" i="2"/>
  <c r="Y98" i="2"/>
  <c r="Z40" i="2"/>
  <c r="O96" i="8"/>
  <c r="M264" i="8"/>
  <c r="M81" i="8"/>
  <c r="W53" i="2"/>
  <c r="Y90" i="2"/>
  <c r="V38" i="2"/>
  <c r="N183" i="8"/>
  <c r="U63" i="2"/>
  <c r="U100" i="2"/>
  <c r="P186" i="8"/>
  <c r="P66" i="8"/>
  <c r="U92" i="2"/>
  <c r="V167" i="8"/>
  <c r="Q242" i="8"/>
  <c r="O11" i="8"/>
  <c r="O90" i="2"/>
  <c r="Q260" i="8"/>
  <c r="N236" i="8"/>
  <c r="P23" i="2"/>
  <c r="Q119" i="8"/>
  <c r="S54" i="2"/>
  <c r="O88" i="2"/>
  <c r="R70" i="2"/>
  <c r="T260" i="8"/>
  <c r="W93" i="2"/>
  <c r="X53" i="2"/>
  <c r="U23" i="2"/>
  <c r="Q86" i="2"/>
  <c r="U88" i="2"/>
  <c r="T281" i="8"/>
  <c r="P254" i="8"/>
  <c r="O254" i="8"/>
  <c r="N248" i="8"/>
  <c r="P203" i="8"/>
  <c r="N255" i="8"/>
  <c r="P195" i="8"/>
  <c r="T53" i="2"/>
  <c r="O125" i="8"/>
  <c r="N254" i="8"/>
  <c r="O98" i="8"/>
  <c r="S284" i="8"/>
  <c r="Q76" i="2"/>
  <c r="N203" i="8"/>
  <c r="Q67" i="2"/>
  <c r="S67" i="2"/>
  <c r="S64" i="2"/>
  <c r="N99" i="8"/>
  <c r="U284" i="8"/>
  <c r="Z67" i="2"/>
  <c r="M204" i="8"/>
  <c r="N261" i="8"/>
  <c r="M168" i="8"/>
  <c r="S143" i="8"/>
  <c r="S47" i="2"/>
  <c r="P90" i="2"/>
  <c r="N98" i="8"/>
  <c r="Q84" i="2"/>
  <c r="Q26" i="2"/>
  <c r="Q23" i="2"/>
  <c r="O66" i="2"/>
  <c r="O119" i="8"/>
  <c r="N284" i="8"/>
  <c r="T284" i="8"/>
  <c r="Q248" i="8"/>
  <c r="S70" i="2"/>
  <c r="R203" i="8"/>
  <c r="Q185" i="8"/>
  <c r="T67" i="2"/>
  <c r="S32" i="2"/>
  <c r="T15" i="2"/>
  <c r="S61" i="2"/>
  <c r="P278" i="8"/>
  <c r="N264" i="8"/>
  <c r="O81" i="8"/>
  <c r="Y53" i="2"/>
  <c r="O99" i="8"/>
  <c r="V23" i="2"/>
  <c r="W63" i="2"/>
  <c r="V100" i="2"/>
  <c r="V45" i="2"/>
  <c r="P231" i="8"/>
  <c r="U185" i="8"/>
  <c r="W73" i="2"/>
  <c r="Z92" i="2"/>
  <c r="N168" i="8"/>
  <c r="M12" i="8"/>
  <c r="Q110" i="8"/>
  <c r="R90" i="2"/>
  <c r="Q98" i="8"/>
  <c r="R236" i="8"/>
  <c r="N45" i="2"/>
  <c r="O248" i="8"/>
  <c r="S203" i="8"/>
  <c r="N260" i="8"/>
  <c r="Y99" i="2"/>
  <c r="Z84" i="2"/>
  <c r="U119" i="8"/>
  <c r="Y73" i="2"/>
  <c r="X64" i="2"/>
  <c r="N11" i="8"/>
  <c r="P120" i="8"/>
  <c r="Q91" i="2"/>
  <c r="T54" i="2"/>
  <c r="X51" i="2"/>
  <c r="N26" i="2"/>
  <c r="R20" i="2"/>
  <c r="O26" i="8"/>
  <c r="Q164" i="8"/>
  <c r="Q257" i="8"/>
  <c r="S146" i="8"/>
  <c r="Q158" i="8"/>
  <c r="Q221" i="8"/>
  <c r="N15" i="2"/>
  <c r="O86" i="2"/>
  <c r="P25" i="2"/>
  <c r="U11" i="2"/>
  <c r="M45" i="8"/>
  <c r="P60" i="8"/>
  <c r="X56" i="2"/>
  <c r="V60" i="2"/>
  <c r="Y51" i="2"/>
  <c r="W91" i="2"/>
  <c r="P159" i="8"/>
  <c r="P59" i="8"/>
  <c r="T25" i="2"/>
  <c r="O60" i="8"/>
  <c r="V56" i="2"/>
  <c r="M258" i="8"/>
  <c r="R26" i="2"/>
  <c r="P20" i="2"/>
  <c r="S60" i="2"/>
  <c r="Q51" i="2"/>
  <c r="N257" i="8"/>
  <c r="R54" i="2"/>
  <c r="T146" i="8"/>
  <c r="O158" i="8"/>
  <c r="S221" i="8"/>
  <c r="R15" i="2"/>
  <c r="O242" i="8"/>
  <c r="O25" i="2"/>
  <c r="N45" i="8"/>
  <c r="W25" i="2"/>
  <c r="W60" i="2"/>
  <c r="P138" i="8"/>
  <c r="N258" i="8"/>
  <c r="W58" i="2"/>
  <c r="O20" i="2"/>
  <c r="V44" i="8"/>
  <c r="N35" i="2"/>
  <c r="O62" i="8"/>
  <c r="S20" i="2"/>
  <c r="T60" i="2"/>
  <c r="P137" i="8"/>
  <c r="O91" i="2"/>
  <c r="R146" i="8"/>
  <c r="P58" i="2"/>
  <c r="T29" i="8"/>
  <c r="N25" i="2"/>
  <c r="U29" i="8"/>
  <c r="O45" i="8"/>
  <c r="X25" i="2"/>
  <c r="Y60" i="2"/>
  <c r="O267" i="8"/>
  <c r="X91" i="2"/>
  <c r="X58" i="2"/>
  <c r="R266" i="8"/>
  <c r="S8" i="8"/>
  <c r="R137" i="8"/>
  <c r="N91" i="2"/>
  <c r="S215" i="8"/>
  <c r="Q25" i="2"/>
  <c r="P30" i="8"/>
  <c r="P45" i="8"/>
  <c r="U59" i="8"/>
  <c r="Z60" i="2"/>
  <c r="O258" i="8"/>
  <c r="O150" i="8"/>
  <c r="W26" i="2"/>
  <c r="P8" i="2"/>
  <c r="P143" i="8"/>
  <c r="Q99" i="2"/>
  <c r="R254" i="8"/>
  <c r="N38" i="2"/>
  <c r="Q35" i="2"/>
  <c r="Q62" i="8"/>
  <c r="R44" i="8"/>
  <c r="S44" i="8"/>
  <c r="T35" i="8"/>
  <c r="T26" i="8"/>
  <c r="O51" i="2"/>
  <c r="P119" i="8"/>
  <c r="T119" i="8"/>
  <c r="R257" i="8"/>
  <c r="O54" i="2"/>
  <c r="N58" i="2"/>
  <c r="R248" i="8"/>
  <c r="T18" i="2"/>
  <c r="T167" i="8"/>
  <c r="T92" i="2"/>
  <c r="S86" i="2"/>
  <c r="N28" i="2"/>
  <c r="O59" i="8"/>
  <c r="O152" i="8"/>
  <c r="S263" i="8"/>
  <c r="V20" i="2"/>
  <c r="U77" i="2"/>
  <c r="V59" i="8"/>
  <c r="O144" i="8"/>
  <c r="P90" i="8"/>
  <c r="W84" i="2"/>
  <c r="V164" i="8"/>
  <c r="Z45" i="2"/>
  <c r="Y91" i="2"/>
  <c r="M231" i="8"/>
  <c r="U260" i="8"/>
  <c r="W61" i="2"/>
  <c r="M153" i="8"/>
  <c r="N147" i="8"/>
  <c r="V91" i="2"/>
  <c r="R25" i="2"/>
  <c r="P258" i="8"/>
  <c r="Q8" i="2"/>
  <c r="N99" i="2"/>
  <c r="S35" i="2"/>
  <c r="Q44" i="8"/>
  <c r="R164" i="8"/>
  <c r="P17" i="8"/>
  <c r="N137" i="8"/>
  <c r="T257" i="8"/>
  <c r="Q146" i="8"/>
  <c r="T58" i="2"/>
  <c r="T248" i="8"/>
  <c r="R76" i="2"/>
  <c r="O176" i="8"/>
  <c r="O260" i="8"/>
  <c r="S260" i="8"/>
  <c r="N59" i="8"/>
  <c r="N152" i="8"/>
  <c r="Z20" i="2"/>
  <c r="U74" i="2"/>
  <c r="N60" i="8"/>
  <c r="V53" i="2"/>
  <c r="U254" i="8"/>
  <c r="N165" i="8"/>
  <c r="V119" i="8"/>
  <c r="Z91" i="2"/>
  <c r="W92" i="2"/>
  <c r="Y61" i="2"/>
  <c r="P44" i="8"/>
  <c r="U44" i="8"/>
  <c r="Q89" i="8"/>
  <c r="N54" i="2"/>
  <c r="O8" i="2"/>
  <c r="R89" i="8"/>
  <c r="N44" i="8"/>
  <c r="T44" i="8"/>
  <c r="T17" i="8"/>
  <c r="O146" i="8"/>
  <c r="R152" i="8"/>
  <c r="Z54" i="2"/>
  <c r="T8" i="8"/>
  <c r="S89" i="8"/>
  <c r="N20" i="2"/>
  <c r="P164" i="8"/>
  <c r="O17" i="8"/>
  <c r="N51" i="2"/>
  <c r="O257" i="8"/>
  <c r="S91" i="2"/>
  <c r="P54" i="2"/>
  <c r="S158" i="8"/>
  <c r="R59" i="8"/>
  <c r="N56" i="2"/>
  <c r="Y20" i="2"/>
  <c r="U25" i="2"/>
  <c r="Z62" i="2"/>
  <c r="O165" i="8"/>
  <c r="U257" i="8"/>
  <c r="U42" i="2"/>
  <c r="O11" i="2"/>
  <c r="S137" i="8"/>
  <c r="R91" i="2"/>
  <c r="N146" i="8"/>
  <c r="O266" i="8"/>
  <c r="T158" i="8"/>
  <c r="S59" i="8"/>
  <c r="P165" i="8"/>
  <c r="U91" i="2"/>
  <c r="P91" i="2"/>
  <c r="T20" i="2"/>
  <c r="P51" i="2"/>
  <c r="S257" i="8"/>
  <c r="X20" i="2"/>
  <c r="M60" i="8"/>
  <c r="V8" i="2"/>
  <c r="T89" i="8"/>
  <c r="Q20" i="2"/>
  <c r="R60" i="2"/>
  <c r="T91" i="2"/>
  <c r="O221" i="8"/>
  <c r="S152" i="8"/>
  <c r="U20" i="2"/>
  <c r="Y25" i="2"/>
  <c r="O44" i="8"/>
  <c r="R26" i="8"/>
  <c r="P60" i="2"/>
  <c r="R17" i="8"/>
  <c r="T51" i="2"/>
  <c r="P257" i="8"/>
  <c r="Q54" i="2"/>
  <c r="P266" i="8"/>
  <c r="P79" i="2"/>
  <c r="Q212" i="8"/>
  <c r="T59" i="8"/>
  <c r="R62" i="2"/>
  <c r="W20" i="2"/>
  <c r="V25" i="2"/>
  <c r="V152" i="8"/>
  <c r="Y69" i="2"/>
  <c r="U60" i="2"/>
  <c r="V257" i="8"/>
  <c r="O177" i="8"/>
  <c r="O8" i="8"/>
  <c r="P11" i="2"/>
  <c r="X8" i="2"/>
  <c r="U35" i="2"/>
  <c r="S8" i="2"/>
  <c r="T99" i="2"/>
  <c r="P98" i="8"/>
  <c r="P89" i="8"/>
  <c r="O78" i="2"/>
  <c r="N182" i="8"/>
  <c r="R35" i="8"/>
  <c r="O14" i="2"/>
  <c r="T11" i="2"/>
  <c r="R51" i="2"/>
  <c r="O97" i="2"/>
  <c r="S58" i="2"/>
  <c r="Q230" i="8"/>
  <c r="N79" i="2"/>
  <c r="P70" i="2"/>
  <c r="T21" i="2"/>
  <c r="T38" i="8"/>
  <c r="O15" i="2"/>
  <c r="T215" i="8"/>
  <c r="Y15" i="2"/>
  <c r="X74" i="2"/>
  <c r="V35" i="2"/>
  <c r="X38" i="2"/>
  <c r="W78" i="2"/>
  <c r="V101" i="8"/>
  <c r="V47" i="8"/>
  <c r="Y58" i="2"/>
  <c r="R8" i="8"/>
  <c r="P35" i="2"/>
  <c r="Q78" i="2"/>
  <c r="P182" i="8"/>
  <c r="Q35" i="8"/>
  <c r="N26" i="8"/>
  <c r="Q17" i="8"/>
  <c r="O137" i="8"/>
  <c r="N97" i="2"/>
  <c r="Q82" i="2"/>
  <c r="Q79" i="2"/>
  <c r="N194" i="8"/>
  <c r="Q176" i="8"/>
  <c r="S15" i="2"/>
  <c r="Z74" i="2"/>
  <c r="M90" i="8"/>
  <c r="P219" i="8"/>
  <c r="M102" i="8"/>
  <c r="O48" i="8"/>
  <c r="N159" i="8"/>
  <c r="V17" i="8"/>
  <c r="Z11" i="2"/>
  <c r="U8" i="8"/>
  <c r="R8" i="2"/>
  <c r="V11" i="2"/>
  <c r="O281" i="8"/>
  <c r="S26" i="2"/>
  <c r="S182" i="8"/>
  <c r="Q14" i="2"/>
  <c r="S51" i="2"/>
  <c r="R158" i="8"/>
  <c r="N101" i="8"/>
  <c r="P194" i="8"/>
  <c r="O212" i="8"/>
  <c r="R38" i="8"/>
  <c r="P20" i="8"/>
  <c r="X12" i="2"/>
  <c r="U78" i="2"/>
  <c r="U17" i="8"/>
  <c r="N8" i="8"/>
  <c r="Q38" i="2"/>
  <c r="O35" i="2"/>
  <c r="T218" i="8"/>
  <c r="T82" i="2"/>
  <c r="T194" i="8"/>
  <c r="N21" i="2"/>
  <c r="T64" i="2"/>
  <c r="S74" i="2"/>
  <c r="Q152" i="8"/>
  <c r="N216" i="8"/>
  <c r="U98" i="8"/>
  <c r="U51" i="2"/>
  <c r="V39" i="2"/>
  <c r="P222" i="8"/>
  <c r="N195" i="8"/>
  <c r="U58" i="2"/>
  <c r="Q8" i="8"/>
  <c r="S281" i="8"/>
  <c r="R98" i="8"/>
  <c r="O89" i="8"/>
  <c r="Q218" i="8"/>
  <c r="N71" i="8"/>
  <c r="T71" i="8"/>
  <c r="T26" i="2"/>
  <c r="O17" i="2"/>
  <c r="P14" i="2"/>
  <c r="N164" i="8"/>
  <c r="T164" i="8"/>
  <c r="P146" i="8"/>
  <c r="Q58" i="2"/>
  <c r="Q88" i="2"/>
  <c r="Q39" i="2"/>
  <c r="P36" i="2"/>
  <c r="S230" i="8"/>
  <c r="Q194" i="8"/>
  <c r="R212" i="8"/>
  <c r="P21" i="2"/>
  <c r="N29" i="8"/>
  <c r="N52" i="2"/>
  <c r="N278" i="8"/>
  <c r="N46" i="2"/>
  <c r="S89" i="2"/>
  <c r="P242" i="8"/>
  <c r="Q19" i="2"/>
  <c r="T19" i="2"/>
  <c r="T74" i="2"/>
  <c r="P152" i="8"/>
  <c r="V41" i="8"/>
  <c r="O141" i="8"/>
  <c r="M279" i="8"/>
  <c r="Y89" i="2"/>
  <c r="M42" i="8"/>
  <c r="X77" i="2"/>
  <c r="V98" i="8"/>
  <c r="U164" i="8"/>
  <c r="X94" i="2"/>
  <c r="Y39" i="2"/>
  <c r="V73" i="2"/>
  <c r="Y70" i="2"/>
  <c r="V58" i="2"/>
  <c r="V215" i="8"/>
  <c r="U97" i="2"/>
  <c r="AQ18" i="2"/>
  <c r="P38" i="8"/>
  <c r="AQ79" i="2"/>
  <c r="W79" i="2"/>
  <c r="S79" i="2"/>
  <c r="N221" i="8"/>
  <c r="M222" i="8"/>
  <c r="U79" i="2"/>
  <c r="T8" i="2"/>
  <c r="T35" i="2"/>
  <c r="R66" i="2"/>
  <c r="P35" i="8"/>
  <c r="N11" i="2"/>
  <c r="S97" i="2"/>
  <c r="R221" i="8"/>
  <c r="N56" i="8"/>
  <c r="Q47" i="8"/>
  <c r="N18" i="2"/>
  <c r="Q64" i="2"/>
  <c r="Q74" i="2"/>
  <c r="O56" i="2"/>
  <c r="V206" i="8"/>
  <c r="Z82" i="2"/>
  <c r="S17" i="8"/>
  <c r="N275" i="8"/>
  <c r="R79" i="2"/>
  <c r="O24" i="2"/>
  <c r="Q18" i="2"/>
  <c r="R206" i="8"/>
  <c r="P56" i="2"/>
  <c r="U66" i="2"/>
  <c r="AQ17" i="2"/>
  <c r="S35" i="8"/>
  <c r="AQ99" i="2"/>
  <c r="R281" i="8"/>
  <c r="O282" i="8"/>
  <c r="AQ64" i="2"/>
  <c r="W64" i="2"/>
  <c r="O64" i="2"/>
  <c r="V64" i="2"/>
  <c r="N177" i="8"/>
  <c r="AQ38" i="2"/>
  <c r="Z38" i="2"/>
  <c r="O38" i="2"/>
  <c r="Y38" i="2"/>
  <c r="M99" i="8"/>
  <c r="Z24" i="2"/>
  <c r="AQ48" i="2"/>
  <c r="Z48" i="2"/>
  <c r="AQ62" i="2"/>
  <c r="R170" i="8"/>
  <c r="AQ97" i="2"/>
  <c r="R275" i="8"/>
  <c r="U275" i="8"/>
  <c r="AQ21" i="2"/>
  <c r="T47" i="8"/>
  <c r="N47" i="8"/>
  <c r="U21" i="2"/>
  <c r="AQ78" i="2"/>
  <c r="O219" i="8"/>
  <c r="R78" i="2"/>
  <c r="X78" i="2"/>
  <c r="U218" i="8"/>
  <c r="Z78" i="2"/>
  <c r="AQ76" i="2"/>
  <c r="O76" i="2"/>
  <c r="V212" i="8"/>
  <c r="AQ66" i="2"/>
  <c r="T182" i="8"/>
  <c r="Q66" i="2"/>
  <c r="AQ82" i="2"/>
  <c r="R82" i="2"/>
  <c r="X82" i="2"/>
  <c r="N231" i="8"/>
  <c r="AQ74" i="2"/>
  <c r="W74" i="2"/>
  <c r="T206" i="8"/>
  <c r="O206" i="8"/>
  <c r="S206" i="8"/>
  <c r="R74" i="2"/>
  <c r="M207" i="8"/>
  <c r="P207" i="8"/>
  <c r="N8" i="2"/>
  <c r="V8" i="8"/>
  <c r="O99" i="2"/>
  <c r="S98" i="8"/>
  <c r="N89" i="8"/>
  <c r="R218" i="8"/>
  <c r="S66" i="2"/>
  <c r="S17" i="2"/>
  <c r="N17" i="8"/>
  <c r="P275" i="8"/>
  <c r="O230" i="8"/>
  <c r="T221" i="8"/>
  <c r="R55" i="2"/>
  <c r="T76" i="2"/>
  <c r="R21" i="2"/>
  <c r="S176" i="8"/>
  <c r="Q206" i="8"/>
  <c r="S56" i="2"/>
  <c r="N153" i="8"/>
  <c r="N219" i="8"/>
  <c r="W97" i="2"/>
  <c r="W82" i="2"/>
  <c r="M48" i="8"/>
  <c r="T66" i="2"/>
  <c r="T17" i="2"/>
  <c r="Q275" i="8"/>
  <c r="S33" i="2"/>
  <c r="T79" i="2"/>
  <c r="N149" i="8"/>
  <c r="T212" i="8"/>
  <c r="Q21" i="2"/>
  <c r="P176" i="8"/>
  <c r="T176" i="8"/>
  <c r="N206" i="8"/>
  <c r="T56" i="2"/>
  <c r="M282" i="8"/>
  <c r="Y78" i="2"/>
  <c r="N276" i="8"/>
  <c r="O231" i="8"/>
  <c r="N48" i="8"/>
  <c r="M75" i="8"/>
  <c r="AQ9" i="2"/>
  <c r="N9" i="2"/>
  <c r="P276" i="8"/>
  <c r="X76" i="2"/>
  <c r="AQ8" i="2"/>
  <c r="N9" i="8"/>
  <c r="U8" i="2"/>
  <c r="P8" i="8"/>
  <c r="AQ11" i="2"/>
  <c r="Y11" i="2"/>
  <c r="Q11" i="2"/>
  <c r="R11" i="2"/>
  <c r="P18" i="8"/>
  <c r="W11" i="2"/>
  <c r="AQ35" i="2"/>
  <c r="Z35" i="2"/>
  <c r="R35" i="2"/>
  <c r="Y35" i="2"/>
  <c r="W35" i="2"/>
  <c r="AQ56" i="2"/>
  <c r="U56" i="2"/>
  <c r="Q56" i="2"/>
  <c r="P153" i="8"/>
  <c r="T152" i="8"/>
  <c r="R56" i="2"/>
  <c r="Y56" i="2"/>
  <c r="AQ51" i="2"/>
  <c r="V137" i="8"/>
  <c r="W51" i="2"/>
  <c r="Q137" i="8"/>
  <c r="V51" i="2"/>
  <c r="U137" i="8"/>
  <c r="Z51" i="2"/>
  <c r="V29" i="2"/>
  <c r="Z39" i="2"/>
  <c r="Z70" i="2"/>
  <c r="Z98" i="2"/>
  <c r="Y29" i="2"/>
  <c r="W39" i="2"/>
  <c r="V194" i="8"/>
  <c r="O159" i="8"/>
  <c r="P102" i="8"/>
  <c r="X70" i="2"/>
  <c r="V158" i="8"/>
  <c r="U29" i="2"/>
  <c r="P29" i="2"/>
  <c r="Q26" i="8"/>
  <c r="N60" i="2"/>
  <c r="N158" i="8"/>
  <c r="N88" i="2"/>
  <c r="R101" i="8"/>
  <c r="T101" i="8"/>
  <c r="O70" i="2"/>
  <c r="P15" i="2"/>
  <c r="S52" i="2"/>
  <c r="Q98" i="2"/>
  <c r="O251" i="8"/>
  <c r="N86" i="2"/>
  <c r="R19" i="2"/>
  <c r="M30" i="8"/>
  <c r="V140" i="8"/>
  <c r="U89" i="2"/>
  <c r="O87" i="8"/>
  <c r="N237" i="8"/>
  <c r="X60" i="2"/>
  <c r="U39" i="2"/>
  <c r="U92" i="8"/>
  <c r="O204" i="8"/>
  <c r="O195" i="8"/>
  <c r="M159" i="8"/>
  <c r="P122" i="8"/>
  <c r="T48" i="2"/>
  <c r="N83" i="8"/>
  <c r="N30" i="2"/>
  <c r="N50" i="2"/>
  <c r="P69" i="2"/>
  <c r="O128" i="8"/>
  <c r="Q266" i="8"/>
  <c r="N92" i="8"/>
  <c r="T92" i="8"/>
  <c r="Q33" i="2"/>
  <c r="R56" i="8"/>
  <c r="T56" i="8"/>
  <c r="S9" i="2"/>
  <c r="P149" i="8"/>
  <c r="N74" i="8"/>
  <c r="T74" i="8"/>
  <c r="N49" i="2"/>
  <c r="O122" i="8"/>
  <c r="R37" i="2"/>
  <c r="Q83" i="2"/>
  <c r="N86" i="8"/>
  <c r="T86" i="8"/>
  <c r="S28" i="2"/>
  <c r="O116" i="8"/>
  <c r="S65" i="2"/>
  <c r="S62" i="2"/>
  <c r="V9" i="2"/>
  <c r="O132" i="8"/>
  <c r="U37" i="2"/>
  <c r="U233" i="8"/>
  <c r="Y34" i="2"/>
  <c r="P69" i="8"/>
  <c r="V62" i="2"/>
  <c r="Y50" i="2"/>
  <c r="Y44" i="2"/>
  <c r="W69" i="2"/>
  <c r="V48" i="2"/>
  <c r="V94" i="2"/>
  <c r="Z36" i="2"/>
  <c r="W33" i="2"/>
  <c r="W30" i="2"/>
  <c r="Y46" i="2"/>
  <c r="O94" i="2"/>
  <c r="Q83" i="8"/>
  <c r="P56" i="8"/>
  <c r="R11" i="8"/>
  <c r="Q149" i="8"/>
  <c r="O30" i="2"/>
  <c r="Q131" i="8"/>
  <c r="Q46" i="2"/>
  <c r="R95" i="8"/>
  <c r="O233" i="8"/>
  <c r="P86" i="8"/>
  <c r="T28" i="2"/>
  <c r="O44" i="2"/>
  <c r="T65" i="2"/>
  <c r="T62" i="2"/>
  <c r="Y9" i="2"/>
  <c r="P132" i="8"/>
  <c r="V37" i="2"/>
  <c r="U83" i="2"/>
  <c r="V34" i="2"/>
  <c r="W28" i="2"/>
  <c r="W62" i="2"/>
  <c r="U50" i="2"/>
  <c r="U44" i="2"/>
  <c r="N192" i="8"/>
  <c r="W48" i="2"/>
  <c r="M267" i="8"/>
  <c r="V36" i="2"/>
  <c r="X33" i="2"/>
  <c r="X30" i="2"/>
  <c r="Z46" i="2"/>
  <c r="T134" i="8"/>
  <c r="T83" i="8"/>
  <c r="N95" i="8"/>
  <c r="Q44" i="2"/>
  <c r="P96" i="8"/>
  <c r="M135" i="8"/>
  <c r="V46" i="2"/>
  <c r="P191" i="8"/>
  <c r="P48" i="2"/>
  <c r="P92" i="8"/>
  <c r="S50" i="2"/>
  <c r="R69" i="2"/>
  <c r="N48" i="2"/>
  <c r="N94" i="2"/>
  <c r="R92" i="8"/>
  <c r="N33" i="2"/>
  <c r="N24" i="2"/>
  <c r="R9" i="2"/>
  <c r="Q55" i="2"/>
  <c r="R30" i="2"/>
  <c r="S131" i="8"/>
  <c r="O46" i="2"/>
  <c r="O95" i="8"/>
  <c r="N83" i="2"/>
  <c r="Q86" i="8"/>
  <c r="N68" i="8"/>
  <c r="S68" i="8"/>
  <c r="S44" i="2"/>
  <c r="Q170" i="8"/>
  <c r="S170" i="8"/>
  <c r="Z9" i="2"/>
  <c r="U49" i="2"/>
  <c r="Y37" i="2"/>
  <c r="V233" i="8"/>
  <c r="U34" i="2"/>
  <c r="X28" i="2"/>
  <c r="X62" i="2"/>
  <c r="Z50" i="2"/>
  <c r="Z44" i="2"/>
  <c r="X69" i="2"/>
  <c r="X48" i="2"/>
  <c r="W94" i="2"/>
  <c r="W36" i="2"/>
  <c r="U83" i="8"/>
  <c r="U74" i="8"/>
  <c r="O123" i="8"/>
  <c r="P134" i="8"/>
  <c r="T49" i="2"/>
  <c r="P49" i="2"/>
  <c r="T37" i="2"/>
  <c r="N34" i="2"/>
  <c r="Q28" i="2"/>
  <c r="Z49" i="2"/>
  <c r="W37" i="2"/>
  <c r="N69" i="8"/>
  <c r="V128" i="8"/>
  <c r="M93" i="8"/>
  <c r="O84" i="8"/>
  <c r="O75" i="8"/>
  <c r="U56" i="8"/>
  <c r="P150" i="8"/>
  <c r="W46" i="2"/>
  <c r="Q134" i="8"/>
  <c r="T50" i="2"/>
  <c r="N191" i="8"/>
  <c r="Q48" i="2"/>
  <c r="R94" i="2"/>
  <c r="R36" i="2"/>
  <c r="S83" i="8"/>
  <c r="O56" i="8"/>
  <c r="T11" i="8"/>
  <c r="N55" i="2"/>
  <c r="O74" i="8"/>
  <c r="T131" i="8"/>
  <c r="Q122" i="8"/>
  <c r="S95" i="8"/>
  <c r="P233" i="8"/>
  <c r="P34" i="2"/>
  <c r="O68" i="8"/>
  <c r="T68" i="8"/>
  <c r="T44" i="2"/>
  <c r="P62" i="2"/>
  <c r="T170" i="8"/>
  <c r="V49" i="2"/>
  <c r="Z37" i="2"/>
  <c r="V83" i="2"/>
  <c r="Z34" i="2"/>
  <c r="U68" i="8"/>
  <c r="Y62" i="2"/>
  <c r="U134" i="8"/>
  <c r="V44" i="2"/>
  <c r="O192" i="8"/>
  <c r="Y48" i="2"/>
  <c r="N267" i="8"/>
  <c r="X36" i="2"/>
  <c r="V83" i="8"/>
  <c r="V74" i="8"/>
  <c r="Y24" i="2"/>
  <c r="P123" i="8"/>
  <c r="O33" i="2"/>
  <c r="Q233" i="8"/>
  <c r="R68" i="8"/>
  <c r="T116" i="8"/>
  <c r="W83" i="2"/>
  <c r="N36" i="2"/>
  <c r="R134" i="8"/>
  <c r="S191" i="8"/>
  <c r="P128" i="8"/>
  <c r="S128" i="8"/>
  <c r="Q94" i="2"/>
  <c r="O92" i="8"/>
  <c r="R33" i="2"/>
  <c r="P24" i="2"/>
  <c r="S11" i="8"/>
  <c r="T149" i="8"/>
  <c r="R74" i="8"/>
  <c r="O131" i="8"/>
  <c r="P46" i="2"/>
  <c r="Q95" i="8"/>
  <c r="T83" i="2"/>
  <c r="R86" i="8"/>
  <c r="P68" i="8"/>
  <c r="Q116" i="8"/>
  <c r="R65" i="2"/>
  <c r="N62" i="2"/>
  <c r="O30" i="8"/>
  <c r="U131" i="8"/>
  <c r="X37" i="2"/>
  <c r="X83" i="2"/>
  <c r="X34" i="2"/>
  <c r="V28" i="2"/>
  <c r="M171" i="8"/>
  <c r="O135" i="8"/>
  <c r="N117" i="8"/>
  <c r="W90" i="2"/>
  <c r="U191" i="8"/>
  <c r="V182" i="8"/>
  <c r="M129" i="8"/>
  <c r="P267" i="8"/>
  <c r="Z88" i="2"/>
  <c r="N93" i="8"/>
  <c r="P84" i="8"/>
  <c r="P75" i="8"/>
  <c r="V56" i="8"/>
  <c r="X55" i="2"/>
  <c r="X46" i="2"/>
  <c r="U116" i="8"/>
  <c r="R83" i="8"/>
  <c r="O55" i="2"/>
  <c r="P74" i="8"/>
  <c r="R49" i="2"/>
  <c r="S46" i="2"/>
  <c r="P95" i="8"/>
  <c r="R83" i="2"/>
  <c r="S233" i="8"/>
  <c r="R34" i="2"/>
  <c r="R28" i="2"/>
  <c r="N44" i="2"/>
  <c r="Q179" i="8"/>
  <c r="Q62" i="2"/>
  <c r="W9" i="2"/>
  <c r="V179" i="8"/>
  <c r="V131" i="8"/>
  <c r="U95" i="8"/>
  <c r="O234" i="8"/>
  <c r="U86" i="8"/>
  <c r="Y28" i="2"/>
  <c r="N171" i="8"/>
  <c r="P135" i="8"/>
  <c r="O117" i="8"/>
  <c r="U69" i="2"/>
  <c r="N129" i="8"/>
  <c r="Z94" i="2"/>
  <c r="O93" i="8"/>
  <c r="Z33" i="2"/>
  <c r="Y30" i="2"/>
  <c r="M57" i="8"/>
  <c r="Y55" i="2"/>
  <c r="U122" i="8"/>
  <c r="V134" i="8"/>
  <c r="O134" i="8"/>
  <c r="S69" i="2"/>
  <c r="Q56" i="8"/>
  <c r="O9" i="2"/>
  <c r="Q191" i="8"/>
  <c r="T191" i="8"/>
  <c r="O48" i="2"/>
  <c r="T94" i="2"/>
  <c r="S36" i="2"/>
  <c r="S24" i="2"/>
  <c r="Q9" i="2"/>
  <c r="P55" i="2"/>
  <c r="T55" i="2"/>
  <c r="S30" i="2"/>
  <c r="Q49" i="2"/>
  <c r="T46" i="2"/>
  <c r="N37" i="2"/>
  <c r="N233" i="8"/>
  <c r="T233" i="8"/>
  <c r="S34" i="2"/>
  <c r="O28" i="2"/>
  <c r="N116" i="8"/>
  <c r="P65" i="2"/>
  <c r="O170" i="8"/>
  <c r="U11" i="8"/>
  <c r="M132" i="8"/>
  <c r="V95" i="8"/>
  <c r="Y83" i="2"/>
  <c r="V86" i="8"/>
  <c r="U28" i="2"/>
  <c r="O171" i="8"/>
  <c r="V50" i="2"/>
  <c r="P117" i="8"/>
  <c r="V191" i="8"/>
  <c r="O129" i="8"/>
  <c r="U266" i="8"/>
  <c r="P93" i="8"/>
  <c r="U33" i="2"/>
  <c r="Z30" i="2"/>
  <c r="P57" i="8"/>
  <c r="V149" i="8"/>
  <c r="V122" i="8"/>
  <c r="P131" i="8"/>
  <c r="S37" i="2"/>
  <c r="X49" i="2"/>
  <c r="P87" i="8"/>
  <c r="M69" i="8"/>
  <c r="V116" i="8"/>
  <c r="U128" i="8"/>
  <c r="V92" i="8"/>
  <c r="N84" i="8"/>
  <c r="N75" i="8"/>
  <c r="T128" i="8"/>
  <c r="O36" i="2"/>
  <c r="S55" i="2"/>
  <c r="O50" i="2"/>
  <c r="P33" i="2"/>
  <c r="R50" i="2"/>
  <c r="R191" i="8"/>
  <c r="T69" i="2"/>
  <c r="N128" i="8"/>
  <c r="N266" i="8"/>
  <c r="S266" i="8"/>
  <c r="T36" i="2"/>
  <c r="O83" i="8"/>
  <c r="T24" i="2"/>
  <c r="P11" i="8"/>
  <c r="R149" i="8"/>
  <c r="T30" i="2"/>
  <c r="R29" i="8"/>
  <c r="O49" i="2"/>
  <c r="N122" i="8"/>
  <c r="S122" i="8"/>
  <c r="R86" i="2"/>
  <c r="P37" i="2"/>
  <c r="O83" i="2"/>
  <c r="T34" i="2"/>
  <c r="P28" i="2"/>
  <c r="P116" i="8"/>
  <c r="O179" i="8"/>
  <c r="O62" i="2"/>
  <c r="V11" i="8"/>
  <c r="N12" i="8"/>
  <c r="U179" i="8"/>
  <c r="N132" i="8"/>
  <c r="P243" i="8"/>
  <c r="M96" i="8"/>
  <c r="P234" i="8"/>
  <c r="M87" i="8"/>
  <c r="Z28" i="2"/>
  <c r="P171" i="8"/>
  <c r="W50" i="2"/>
  <c r="W44" i="2"/>
  <c r="V281" i="8"/>
  <c r="P255" i="8"/>
  <c r="V69" i="2"/>
  <c r="P129" i="8"/>
  <c r="U94" i="2"/>
  <c r="U36" i="2"/>
  <c r="V33" i="2"/>
  <c r="N222" i="8"/>
  <c r="U30" i="2"/>
  <c r="M150" i="8"/>
  <c r="M123" i="8"/>
  <c r="V68" i="8"/>
  <c r="M84" i="8"/>
  <c r="U46" i="2"/>
  <c r="P50" i="2"/>
  <c r="T33" i="2"/>
  <c r="R122" i="8"/>
  <c r="Q37" i="2"/>
  <c r="S83" i="2"/>
  <c r="R116" i="8"/>
  <c r="N234" i="8"/>
  <c r="W34" i="2"/>
  <c r="V170" i="8"/>
  <c r="N135" i="8"/>
  <c r="M117" i="8"/>
  <c r="Z69" i="2"/>
  <c r="Y94" i="2"/>
  <c r="R128" i="8"/>
  <c r="S94" i="2"/>
  <c r="N134" i="8"/>
  <c r="N69" i="2"/>
  <c r="Q128" i="8"/>
  <c r="P94" i="2"/>
  <c r="T266" i="8"/>
  <c r="Q92" i="8"/>
  <c r="S92" i="8"/>
  <c r="P83" i="8"/>
  <c r="Q24" i="2"/>
  <c r="S56" i="8"/>
  <c r="T9" i="2"/>
  <c r="O149" i="8"/>
  <c r="Q74" i="8"/>
  <c r="S74" i="8"/>
  <c r="R131" i="8"/>
  <c r="R46" i="2"/>
  <c r="T122" i="8"/>
  <c r="O37" i="2"/>
  <c r="R233" i="8"/>
  <c r="Q34" i="2"/>
  <c r="S86" i="8"/>
  <c r="Q68" i="8"/>
  <c r="P44" i="2"/>
  <c r="P179" i="8"/>
  <c r="N170" i="8"/>
  <c r="S14" i="8"/>
  <c r="U9" i="2"/>
  <c r="Y49" i="2"/>
  <c r="Z86" i="2"/>
  <c r="N96" i="8"/>
  <c r="Z83" i="2"/>
  <c r="N87" i="8"/>
  <c r="O69" i="8"/>
  <c r="U62" i="2"/>
  <c r="X50" i="2"/>
  <c r="X44" i="2"/>
  <c r="W99" i="2"/>
  <c r="M192" i="8"/>
  <c r="U48" i="2"/>
  <c r="V266" i="8"/>
  <c r="Y36" i="2"/>
  <c r="Y33" i="2"/>
  <c r="X79" i="2"/>
  <c r="V30" i="2"/>
  <c r="N150" i="8"/>
  <c r="N123" i="8"/>
  <c r="P249" i="8"/>
  <c r="U47" i="2"/>
  <c r="O93" i="2"/>
  <c r="V29" i="8"/>
  <c r="O18" i="8"/>
  <c r="U242" i="8"/>
  <c r="O264" i="8"/>
  <c r="W56" i="2"/>
  <c r="P81" i="8"/>
  <c r="Z47" i="2"/>
  <c r="U89" i="8"/>
  <c r="V66" i="2"/>
  <c r="U221" i="8"/>
  <c r="V260" i="8"/>
  <c r="V176" i="8"/>
  <c r="M243" i="8"/>
  <c r="Y93" i="2"/>
  <c r="U125" i="8"/>
  <c r="V89" i="8"/>
  <c r="M177" i="8"/>
  <c r="Q38" i="8"/>
  <c r="Q29" i="8"/>
  <c r="T242" i="8"/>
  <c r="N263" i="8"/>
  <c r="T263" i="8"/>
  <c r="U38" i="8"/>
  <c r="N30" i="8"/>
  <c r="Y8" i="2"/>
  <c r="N243" i="8"/>
  <c r="Z93" i="2"/>
  <c r="Z56" i="2"/>
  <c r="U32" i="2"/>
  <c r="Z99" i="2"/>
  <c r="M126" i="8"/>
  <c r="N90" i="8"/>
  <c r="O183" i="8"/>
  <c r="M276" i="8"/>
  <c r="V21" i="2"/>
  <c r="X92" i="2"/>
  <c r="V55" i="2"/>
  <c r="S212" i="8"/>
  <c r="N38" i="8"/>
  <c r="P29" i="8"/>
  <c r="Q263" i="8"/>
  <c r="T93" i="2"/>
  <c r="V38" i="8"/>
  <c r="W15" i="2"/>
  <c r="M18" i="8"/>
  <c r="Z8" i="2"/>
  <c r="N180" i="8"/>
  <c r="Y86" i="2"/>
  <c r="U263" i="8"/>
  <c r="U152" i="8"/>
  <c r="V32" i="2"/>
  <c r="P282" i="8"/>
  <c r="N126" i="8"/>
  <c r="O90" i="8"/>
  <c r="Y66" i="2"/>
  <c r="X97" i="2"/>
  <c r="V88" i="2"/>
  <c r="W21" i="2"/>
  <c r="U24" i="2"/>
  <c r="O261" i="8"/>
  <c r="W55" i="2"/>
  <c r="Z97" i="2"/>
  <c r="P39" i="8"/>
  <c r="T14" i="8"/>
  <c r="V86" i="2"/>
  <c r="V99" i="2"/>
  <c r="V90" i="2"/>
  <c r="U182" i="8"/>
  <c r="X17" i="2"/>
  <c r="Y45" i="2"/>
  <c r="X88" i="2"/>
  <c r="Q17" i="2"/>
  <c r="P88" i="2"/>
  <c r="P76" i="2"/>
  <c r="P18" i="2"/>
  <c r="Q15" i="2"/>
  <c r="N242" i="8"/>
  <c r="U15" i="2"/>
  <c r="X86" i="2"/>
  <c r="O207" i="8"/>
  <c r="X99" i="2"/>
  <c r="P126" i="8"/>
  <c r="X90" i="2"/>
  <c r="P99" i="8"/>
  <c r="O237" i="8"/>
  <c r="V53" i="8"/>
  <c r="M183" i="8"/>
  <c r="Y97" i="2"/>
  <c r="M120" i="8"/>
  <c r="V248" i="8"/>
  <c r="V230" i="8"/>
  <c r="V221" i="8"/>
  <c r="P48" i="8"/>
  <c r="V185" i="8"/>
  <c r="U203" i="8"/>
  <c r="N57" i="8"/>
  <c r="U194" i="8"/>
  <c r="Y92" i="2"/>
  <c r="Z64" i="2"/>
  <c r="Z58" i="2"/>
  <c r="Z55" i="2"/>
  <c r="N17" i="2"/>
  <c r="P248" i="8"/>
  <c r="P212" i="8"/>
  <c r="S18" i="2"/>
  <c r="O29" i="8"/>
  <c r="R242" i="8"/>
  <c r="N179" i="8"/>
  <c r="V18" i="2"/>
  <c r="V15" i="2"/>
  <c r="O243" i="8"/>
  <c r="Y74" i="2"/>
  <c r="N282" i="8"/>
  <c r="W47" i="2"/>
  <c r="O255" i="8"/>
  <c r="W38" i="2"/>
  <c r="Y84" i="2"/>
  <c r="M54" i="8"/>
  <c r="W66" i="2"/>
  <c r="O276" i="8"/>
  <c r="N120" i="8"/>
  <c r="V82" i="2"/>
  <c r="V79" i="2"/>
  <c r="Y21" i="2"/>
  <c r="V67" i="2"/>
  <c r="V76" i="2"/>
  <c r="U73" i="2"/>
  <c r="O57" i="8"/>
  <c r="U70" i="2"/>
  <c r="P261" i="8"/>
  <c r="U176" i="8"/>
  <c r="U158" i="8"/>
  <c r="U149" i="8"/>
  <c r="M180" i="8"/>
  <c r="M213" i="8"/>
  <c r="N213" i="8"/>
  <c r="M39" i="8"/>
  <c r="T86" i="2"/>
  <c r="X15" i="2"/>
  <c r="U86" i="2"/>
  <c r="U99" i="2"/>
  <c r="U90" i="2"/>
  <c r="V236" i="8"/>
  <c r="P183" i="8"/>
  <c r="V97" i="2"/>
  <c r="W45" i="2"/>
  <c r="M249" i="8"/>
  <c r="O222" i="8"/>
  <c r="N204" i="8"/>
  <c r="V24" i="2"/>
  <c r="V92" i="2"/>
  <c r="P177" i="8"/>
  <c r="T88" i="2"/>
  <c r="S76" i="2"/>
  <c r="O18" i="2"/>
  <c r="S29" i="8"/>
  <c r="P86" i="2"/>
  <c r="S242" i="8"/>
  <c r="Q65" i="2"/>
  <c r="Q10" i="2"/>
  <c r="Z15" i="2"/>
  <c r="X65" i="2"/>
  <c r="U65" i="2"/>
  <c r="V242" i="8"/>
  <c r="V74" i="2"/>
  <c r="U281" i="8"/>
  <c r="V254" i="8"/>
  <c r="V84" i="2"/>
  <c r="Z66" i="2"/>
  <c r="U17" i="2"/>
  <c r="V275" i="8"/>
  <c r="X45" i="2"/>
  <c r="N249" i="8"/>
  <c r="Y79" i="2"/>
  <c r="U47" i="8"/>
  <c r="X73" i="2"/>
  <c r="W24" i="2"/>
  <c r="M261" i="8"/>
  <c r="U64" i="2"/>
  <c r="U55" i="2"/>
  <c r="P213" i="8"/>
  <c r="V12" i="2"/>
  <c r="P12" i="2"/>
  <c r="R20" i="8"/>
  <c r="S20" i="8"/>
  <c r="M21" i="8"/>
  <c r="N20" i="8"/>
  <c r="Y18" i="2"/>
  <c r="U26" i="8"/>
  <c r="X14" i="2"/>
  <c r="V14" i="2"/>
  <c r="O27" i="8"/>
  <c r="W76" i="2"/>
  <c r="U102" i="2"/>
  <c r="Z17" i="2"/>
  <c r="W88" i="2"/>
  <c r="Z76" i="2"/>
  <c r="Z18" i="2"/>
  <c r="P36" i="8"/>
  <c r="U76" i="2"/>
  <c r="N101" i="2"/>
  <c r="T42" i="2"/>
  <c r="O287" i="8"/>
  <c r="O215" i="8"/>
  <c r="O10" i="2"/>
  <c r="M15" i="8"/>
  <c r="O288" i="8"/>
  <c r="O246" i="8"/>
  <c r="V62" i="8"/>
  <c r="T101" i="2"/>
  <c r="R87" i="2"/>
  <c r="N245" i="8"/>
  <c r="Q87" i="2"/>
  <c r="O26" i="2"/>
  <c r="P42" i="2"/>
  <c r="S110" i="8"/>
  <c r="Q101" i="2"/>
  <c r="Q215" i="8"/>
  <c r="O14" i="8"/>
  <c r="W10" i="2"/>
  <c r="Z101" i="2"/>
  <c r="Y87" i="2"/>
  <c r="M63" i="8"/>
  <c r="AQ87" i="2"/>
  <c r="Q245" i="8"/>
  <c r="O245" i="8"/>
  <c r="P26" i="2"/>
  <c r="P110" i="8"/>
  <c r="T110" i="8"/>
  <c r="P287" i="8"/>
  <c r="R215" i="8"/>
  <c r="R14" i="8"/>
  <c r="X10" i="2"/>
  <c r="P33" i="8"/>
  <c r="P246" i="8"/>
  <c r="N63" i="8"/>
  <c r="S101" i="2"/>
  <c r="T87" i="2"/>
  <c r="N87" i="2"/>
  <c r="R110" i="8"/>
  <c r="AQ42" i="2"/>
  <c r="R287" i="8"/>
  <c r="T77" i="2"/>
  <c r="Q14" i="8"/>
  <c r="Y10" i="2"/>
  <c r="U215" i="8"/>
  <c r="X26" i="2"/>
  <c r="U287" i="8"/>
  <c r="P87" i="2"/>
  <c r="T245" i="8"/>
  <c r="N62" i="8"/>
  <c r="S62" i="8"/>
  <c r="O110" i="8"/>
  <c r="O101" i="2"/>
  <c r="S287" i="8"/>
  <c r="N215" i="8"/>
  <c r="P14" i="8"/>
  <c r="V10" i="2"/>
  <c r="W101" i="2"/>
  <c r="O216" i="8"/>
  <c r="U26" i="2"/>
  <c r="V35" i="8"/>
  <c r="P101" i="2"/>
  <c r="R42" i="2"/>
  <c r="Q42" i="2"/>
  <c r="Q287" i="8"/>
  <c r="T287" i="8"/>
  <c r="P77" i="2"/>
  <c r="P10" i="2"/>
  <c r="U14" i="8"/>
  <c r="M288" i="8"/>
  <c r="Y77" i="2"/>
  <c r="V26" i="2"/>
  <c r="S87" i="2"/>
  <c r="V287" i="8"/>
  <c r="O42" i="2"/>
  <c r="R101" i="2"/>
  <c r="AQ101" i="2"/>
  <c r="O77" i="2"/>
  <c r="N10" i="2"/>
  <c r="U10" i="2"/>
  <c r="X101" i="2"/>
  <c r="P216" i="8"/>
  <c r="Y26" i="2"/>
  <c r="U110" i="8"/>
  <c r="P245" i="8"/>
  <c r="N42" i="2"/>
  <c r="N77" i="2"/>
  <c r="N32" i="8"/>
  <c r="N14" i="8"/>
  <c r="V14" i="8"/>
  <c r="N288" i="8"/>
  <c r="W87" i="2"/>
  <c r="Z26" i="2"/>
  <c r="S245" i="8"/>
  <c r="N110" i="8"/>
  <c r="V101" i="2"/>
  <c r="R245" i="8"/>
  <c r="P62" i="8"/>
  <c r="S42" i="2"/>
  <c r="N287" i="8"/>
  <c r="P215" i="8"/>
  <c r="R10" i="2"/>
  <c r="N15" i="8"/>
  <c r="Y101" i="2"/>
  <c r="X87" i="2"/>
  <c r="U62" i="8"/>
  <c r="S12" i="2"/>
  <c r="R16" i="2"/>
  <c r="W16" i="2"/>
  <c r="Z16" i="2"/>
  <c r="T12" i="2"/>
  <c r="O32" i="8"/>
  <c r="U12" i="2"/>
  <c r="V32" i="8"/>
  <c r="O20" i="8"/>
  <c r="T20" i="8"/>
  <c r="N16" i="2"/>
  <c r="U14" i="2"/>
  <c r="U20" i="8"/>
  <c r="O6" i="2"/>
  <c r="U35" i="8"/>
  <c r="Y16" i="2"/>
  <c r="S6" i="2"/>
  <c r="Q12" i="2"/>
  <c r="Q16" i="2"/>
  <c r="P21" i="8"/>
  <c r="R6" i="2"/>
  <c r="U6" i="2"/>
  <c r="X18" i="2"/>
  <c r="P6" i="2"/>
  <c r="O33" i="8"/>
  <c r="O12" i="2"/>
  <c r="P32" i="8"/>
  <c r="Z12" i="2"/>
  <c r="T6" i="2"/>
  <c r="Y6" i="2"/>
  <c r="Q32" i="8"/>
  <c r="Q6" i="2"/>
  <c r="R32" i="8"/>
  <c r="N33" i="8"/>
  <c r="R12" i="2"/>
  <c r="O16" i="2"/>
  <c r="O21" i="8"/>
  <c r="W14" i="2"/>
  <c r="V6" i="2"/>
  <c r="W18" i="2"/>
  <c r="U16" i="2"/>
  <c r="T16" i="2"/>
  <c r="Y12" i="2"/>
  <c r="N12" i="2"/>
  <c r="S32" i="8"/>
  <c r="M27" i="8"/>
  <c r="V16" i="2"/>
  <c r="O39" i="8"/>
  <c r="Q20" i="8"/>
  <c r="P16" i="2"/>
  <c r="T32" i="8"/>
  <c r="N27" i="8"/>
  <c r="U32" i="8"/>
  <c r="Y17" i="2"/>
  <c r="X42" i="2"/>
  <c r="N246" i="8"/>
  <c r="V17" i="2"/>
  <c r="X54" i="2"/>
  <c r="Y42" i="2"/>
  <c r="U212" i="8"/>
  <c r="P111" i="8"/>
  <c r="W17" i="2"/>
  <c r="Q77" i="2"/>
  <c r="S179" i="8"/>
  <c r="S10" i="2"/>
  <c r="V20" i="8"/>
  <c r="Y14" i="2"/>
  <c r="O15" i="8"/>
  <c r="X9" i="2"/>
  <c r="M9" i="8"/>
  <c r="X16" i="2"/>
  <c r="W65" i="2"/>
  <c r="P288" i="8"/>
  <c r="V89" i="2"/>
  <c r="Z77" i="2"/>
  <c r="X75" i="2"/>
  <c r="O63" i="8"/>
  <c r="M36" i="8"/>
  <c r="O249" i="8"/>
  <c r="O213" i="8"/>
  <c r="X27" i="2"/>
  <c r="N39" i="8"/>
  <c r="R77" i="2"/>
  <c r="O65" i="2"/>
  <c r="T179" i="8"/>
  <c r="S16" i="2"/>
  <c r="T10" i="2"/>
  <c r="N21" i="8"/>
  <c r="Z14" i="2"/>
  <c r="X11" i="2"/>
  <c r="Z10" i="2"/>
  <c r="W8" i="2"/>
  <c r="M33" i="8"/>
  <c r="V98" i="2"/>
  <c r="Z87" i="2"/>
  <c r="O210" i="8"/>
  <c r="P63" i="8"/>
  <c r="N36" i="8"/>
  <c r="V42" i="2"/>
  <c r="Y88" i="2"/>
  <c r="Y76" i="2"/>
  <c r="U65" i="8"/>
  <c r="S77" i="2"/>
  <c r="R179" i="8"/>
  <c r="AQ65" i="2"/>
  <c r="W12" i="2"/>
  <c r="N18" i="8"/>
  <c r="P15" i="8"/>
  <c r="O12" i="8"/>
  <c r="P180" i="8"/>
  <c r="U245" i="8"/>
  <c r="Y75" i="2"/>
  <c r="O36" i="8"/>
  <c r="W42" i="2"/>
  <c r="Z6" i="2"/>
  <c r="O180" i="8"/>
  <c r="Y65" i="2"/>
  <c r="X102" i="2"/>
  <c r="P279" i="8"/>
  <c r="V77" i="2"/>
  <c r="V245" i="8"/>
  <c r="Z29" i="2"/>
  <c r="U146" i="8"/>
  <c r="M138" i="8"/>
  <c r="M111" i="8"/>
  <c r="Z65" i="2"/>
  <c r="Y102" i="2"/>
  <c r="U98" i="2"/>
  <c r="M216" i="8"/>
  <c r="V87" i="2"/>
  <c r="U71" i="8"/>
  <c r="V146" i="8"/>
  <c r="N138" i="8"/>
  <c r="N111" i="8"/>
  <c r="N65" i="2"/>
  <c r="P9" i="8"/>
  <c r="V65" i="2"/>
  <c r="Z102" i="2"/>
  <c r="U278" i="8"/>
  <c r="W77" i="2"/>
  <c r="M246" i="8"/>
  <c r="V71" i="8"/>
  <c r="M147" i="8"/>
  <c r="O138" i="8"/>
  <c r="O111" i="8"/>
  <c r="P147" i="8"/>
  <c r="V54" i="2"/>
  <c r="Z42" i="2"/>
  <c r="X6" i="2"/>
  <c r="W6" i="2"/>
  <c r="Y54" i="2"/>
  <c r="V110" i="8"/>
  <c r="O147" i="8"/>
  <c r="U54" i="2"/>
  <c r="W54" i="2"/>
  <c r="M53" i="2"/>
  <c r="J48" i="19" s="1" a="1"/>
  <c r="J48" i="19" s="1"/>
  <c r="M50" i="2"/>
  <c r="J45" i="19" s="1" a="1"/>
  <c r="J45" i="19" s="1"/>
  <c r="M96" i="2"/>
  <c r="J91" i="19" s="1" a="1"/>
  <c r="J91" i="19" s="1"/>
  <c r="M90" i="2"/>
  <c r="J85" i="19" s="1" a="1"/>
  <c r="J85" i="19" s="1"/>
  <c r="M41" i="2"/>
  <c r="J36" i="19" s="1" a="1"/>
  <c r="J36" i="19" s="1"/>
  <c r="M209" i="8"/>
  <c r="M62" i="8"/>
  <c r="M200" i="8"/>
  <c r="M23" i="2"/>
  <c r="J18" i="19" s="1" a="1"/>
  <c r="J18" i="19" s="1"/>
  <c r="M69" i="2"/>
  <c r="J64" i="19" s="1" a="1"/>
  <c r="J64" i="19" s="1"/>
  <c r="M44" i="8"/>
  <c r="M63" i="2"/>
  <c r="J58" i="19" s="1" a="1"/>
  <c r="J58" i="19" s="1"/>
  <c r="M26" i="8"/>
  <c r="M155" i="8"/>
  <c r="M45" i="2"/>
  <c r="J40" i="19" s="1" a="1"/>
  <c r="J40" i="19" s="1"/>
  <c r="M257" i="8"/>
  <c r="M188" i="8"/>
  <c r="M54" i="2"/>
  <c r="J49" i="19" s="1" a="1"/>
  <c r="J49" i="19" s="1"/>
  <c r="M100" i="2"/>
  <c r="M266" i="8"/>
  <c r="M158" i="8"/>
  <c r="M88" i="2"/>
  <c r="J83" i="19" s="1" a="1"/>
  <c r="J83" i="19" s="1"/>
  <c r="M39" i="2"/>
  <c r="J34" i="19" s="1" a="1"/>
  <c r="J34" i="19" s="1"/>
  <c r="M83" i="8"/>
  <c r="M24" i="2"/>
  <c r="J19" i="19" s="1" a="1"/>
  <c r="J19" i="19" s="1"/>
  <c r="M194" i="8"/>
  <c r="M55" i="2"/>
  <c r="J50" i="19" s="1" a="1"/>
  <c r="J50" i="19" s="1"/>
  <c r="M65" i="8"/>
  <c r="M203" i="8"/>
  <c r="M80" i="8"/>
  <c r="M29" i="8"/>
  <c r="M167" i="8"/>
  <c r="M12" i="2"/>
  <c r="J7" i="19" s="1" a="1"/>
  <c r="J7" i="19" s="1"/>
  <c r="M113" i="8"/>
  <c r="M52" i="2"/>
  <c r="J47" i="19" s="1" a="1"/>
  <c r="J47" i="19" s="1"/>
  <c r="M278" i="8"/>
  <c r="M49" i="2"/>
  <c r="J44" i="19" s="1" a="1"/>
  <c r="J44" i="19" s="1"/>
  <c r="M269" i="8"/>
  <c r="M46" i="2"/>
  <c r="J41" i="19" s="1" a="1"/>
  <c r="J41" i="19" s="1"/>
  <c r="M89" i="2"/>
  <c r="J84" i="19" s="1" a="1"/>
  <c r="J84" i="19" s="1"/>
  <c r="M104" i="8"/>
  <c r="M37" i="2"/>
  <c r="J32" i="19" s="1" a="1"/>
  <c r="J32" i="19" s="1"/>
  <c r="M83" i="2"/>
  <c r="J78" i="19" s="1" a="1"/>
  <c r="J78" i="19" s="1"/>
  <c r="M34" i="2"/>
  <c r="J29" i="19" s="1" a="1"/>
  <c r="J29" i="19" s="1"/>
  <c r="M80" i="2"/>
  <c r="J75" i="19" s="1" a="1"/>
  <c r="J75" i="19" s="1"/>
  <c r="M77" i="8"/>
  <c r="M19" i="2"/>
  <c r="J14" i="19" s="1" a="1"/>
  <c r="J14" i="19" s="1"/>
  <c r="M197" i="8"/>
  <c r="M22" i="2"/>
  <c r="J17" i="19" s="1" a="1"/>
  <c r="J17" i="19" s="1"/>
  <c r="M32" i="8"/>
  <c r="M71" i="2"/>
  <c r="J66" i="19" s="1" a="1"/>
  <c r="J66" i="19" s="1"/>
  <c r="M215" i="8"/>
  <c r="M242" i="8"/>
  <c r="M28" i="2"/>
  <c r="J23" i="19" s="1" a="1"/>
  <c r="J23" i="19" s="1"/>
  <c r="M68" i="8"/>
  <c r="M50" i="8"/>
  <c r="M16" i="2"/>
  <c r="J11" i="19" s="1" a="1"/>
  <c r="J11" i="19" s="1"/>
  <c r="M122" i="8"/>
  <c r="M25" i="2"/>
  <c r="J20" i="19" s="1" a="1"/>
  <c r="J20" i="19" s="1"/>
  <c r="M31" i="2"/>
  <c r="J26" i="19" s="1" a="1"/>
  <c r="J26" i="19" s="1"/>
  <c r="M224" i="8"/>
  <c r="M116" i="8"/>
  <c r="M44" i="2"/>
  <c r="J39" i="19" s="1" a="1"/>
  <c r="J39" i="19" s="1"/>
  <c r="M92" i="2"/>
  <c r="J87" i="19" s="1" a="1"/>
  <c r="J87" i="19" s="1"/>
  <c r="M20" i="8"/>
  <c r="M86" i="2"/>
  <c r="J81" i="19" s="1" a="1"/>
  <c r="J81" i="19" s="1"/>
  <c r="M61" i="2"/>
  <c r="J56" i="19" s="1" a="1"/>
  <c r="J56" i="19" s="1"/>
  <c r="M14" i="8"/>
  <c r="M10" i="2"/>
  <c r="M260" i="8"/>
  <c r="M58" i="2"/>
  <c r="J53" i="19" s="1" a="1"/>
  <c r="J53" i="19" s="1"/>
  <c r="M73" i="2"/>
  <c r="J68" i="19" s="1" a="1"/>
  <c r="J68" i="19" s="1"/>
  <c r="M98" i="2"/>
  <c r="J93" i="19" s="1" a="1"/>
  <c r="J93" i="19" s="1"/>
  <c r="M77" i="2"/>
  <c r="J72" i="19" s="1" a="1"/>
  <c r="J72" i="19" s="1"/>
  <c r="M86" i="8"/>
  <c r="M140" i="8"/>
  <c r="M40" i="2"/>
  <c r="J35" i="19" s="1" a="1"/>
  <c r="J35" i="19" s="1"/>
  <c r="M95" i="2"/>
  <c r="J90" i="19" s="1" a="1"/>
  <c r="J90" i="19" s="1"/>
  <c r="M15" i="2"/>
  <c r="J10" i="19" s="1" a="1"/>
  <c r="J10" i="19" s="1"/>
  <c r="M287" i="8"/>
  <c r="M26" i="2"/>
  <c r="J21" i="19" s="1" a="1"/>
  <c r="J21" i="19" s="1"/>
  <c r="M143" i="8"/>
  <c r="M74" i="8"/>
  <c r="M95" i="8"/>
  <c r="M91" i="2"/>
  <c r="J86" i="19" s="1" a="1"/>
  <c r="J86" i="19" s="1"/>
  <c r="M146" i="8"/>
  <c r="M272" i="8"/>
  <c r="M164" i="8"/>
  <c r="M27" i="2"/>
  <c r="J22" i="19" s="1" a="1"/>
  <c r="J22" i="19" s="1"/>
  <c r="M227" i="8"/>
  <c r="M33" i="2"/>
  <c r="J28" i="19" s="1" a="1"/>
  <c r="J28" i="19" s="1"/>
  <c r="M81" i="2"/>
  <c r="J76" i="19" s="1" a="1"/>
  <c r="J76" i="19" s="1"/>
  <c r="M185" i="8"/>
  <c r="M60" i="2"/>
  <c r="J55" i="19" s="1" a="1"/>
  <c r="J55" i="19" s="1"/>
  <c r="M101" i="8"/>
  <c r="M70" i="2"/>
  <c r="J65" i="19" s="1" a="1"/>
  <c r="J65" i="19" s="1"/>
  <c r="M239" i="8"/>
  <c r="M94" i="2"/>
  <c r="J89" i="19" s="1" a="1"/>
  <c r="J89" i="19" s="1"/>
  <c r="M14" i="2"/>
  <c r="J9" i="19" s="1" a="1"/>
  <c r="J9" i="19" s="1"/>
  <c r="M20" i="2"/>
  <c r="J15" i="19" s="1" a="1"/>
  <c r="J15" i="19" s="1"/>
  <c r="M32" i="2"/>
  <c r="J27" i="19" s="1" a="1"/>
  <c r="J27" i="19" s="1"/>
  <c r="M68" i="2"/>
  <c r="J63" i="19" s="1" a="1"/>
  <c r="J63" i="19" s="1"/>
  <c r="M191" i="8"/>
  <c r="M149" i="8"/>
  <c r="M85" i="2"/>
  <c r="J80" i="19" s="1" a="1"/>
  <c r="J80" i="19" s="1"/>
  <c r="M72" i="2"/>
  <c r="J67" i="19" s="1" a="1"/>
  <c r="J67" i="19" s="1"/>
  <c r="M57" i="2"/>
  <c r="J52" i="19" s="1" a="1"/>
  <c r="J52" i="19" s="1"/>
  <c r="M245" i="8"/>
  <c r="M284" i="8"/>
  <c r="M30" i="2"/>
  <c r="J25" i="19" s="1" a="1"/>
  <c r="J25" i="19" s="1"/>
  <c r="M107" i="8"/>
  <c r="M119" i="8"/>
  <c r="M233" i="8"/>
  <c r="M53" i="8"/>
  <c r="M131" i="8"/>
  <c r="M251" i="8"/>
  <c r="M84" i="2"/>
  <c r="J79" i="19" s="1" a="1"/>
  <c r="J79" i="19" s="1"/>
  <c r="M36" i="2"/>
  <c r="J31" i="19" s="1" a="1"/>
  <c r="J31" i="19" s="1"/>
  <c r="M92" i="8"/>
  <c r="M43" i="2"/>
  <c r="J38" i="19" s="1" a="1"/>
  <c r="J38" i="19" s="1"/>
  <c r="M87" i="2"/>
  <c r="J82" i="19" s="1" a="1"/>
  <c r="J82" i="19" s="1"/>
  <c r="M290" i="8"/>
  <c r="M67" i="2"/>
  <c r="J62" i="19" s="1" a="1"/>
  <c r="J62" i="19" s="1"/>
  <c r="M236" i="8"/>
  <c r="M134" i="8"/>
  <c r="M248" i="8"/>
  <c r="M102" i="2"/>
  <c r="M110" i="8"/>
  <c r="M254" i="8"/>
  <c r="M42" i="2"/>
  <c r="J37" i="19" s="1" a="1"/>
  <c r="J37" i="19" s="1"/>
  <c r="M125" i="8"/>
  <c r="M75" i="2"/>
  <c r="J70" i="19" s="1" a="1"/>
  <c r="J70" i="19" s="1"/>
  <c r="M47" i="2"/>
  <c r="J42" i="19" s="1" a="1"/>
  <c r="J42" i="19" s="1"/>
  <c r="M173" i="8"/>
  <c r="M56" i="8"/>
  <c r="M29" i="2"/>
  <c r="J24" i="19" s="1" a="1"/>
  <c r="J24" i="19" s="1"/>
  <c r="M59" i="8"/>
  <c r="M71" i="8"/>
  <c r="M41" i="8"/>
  <c r="M93" i="2"/>
  <c r="J88" i="19" s="1" a="1"/>
  <c r="J88" i="19" s="1"/>
  <c r="M263" i="8"/>
  <c r="M5" i="8"/>
  <c r="J95" i="19" l="1" a="1"/>
  <c r="J95" i="19" s="1"/>
  <c r="J97" i="19" a="1"/>
  <c r="J97" i="19" s="1"/>
  <c r="J5" i="19" a="1"/>
  <c r="J5" i="19" s="1"/>
  <c r="M7" i="2"/>
  <c r="M13" i="2"/>
  <c r="J8" i="19" s="1" a="1"/>
  <c r="J8" i="19" s="1"/>
  <c r="M23" i="8"/>
  <c r="M76" i="2"/>
  <c r="J71" i="19" s="1" a="1"/>
  <c r="J71" i="19" s="1"/>
  <c r="M212" i="8"/>
  <c r="M98" i="8"/>
  <c r="M281" i="8"/>
  <c r="M51" i="2"/>
  <c r="J46" i="19" s="1" a="1"/>
  <c r="J46" i="19" s="1"/>
  <c r="M56" i="2"/>
  <c r="J51" i="19" s="1" a="1"/>
  <c r="J51" i="19" s="1"/>
  <c r="M38" i="2"/>
  <c r="J33" i="19" s="1" a="1"/>
  <c r="J33" i="19" s="1"/>
  <c r="M137" i="8"/>
  <c r="M64" i="2"/>
  <c r="J59" i="19" s="1" a="1"/>
  <c r="J59" i="19" s="1"/>
  <c r="M152" i="8"/>
  <c r="M62" i="2"/>
  <c r="J57" i="19" s="1" a="1"/>
  <c r="J57" i="19" s="1"/>
  <c r="M38" i="8"/>
  <c r="M11" i="8"/>
  <c r="M218" i="8"/>
  <c r="M97" i="2"/>
  <c r="J92" i="19" s="1" a="1"/>
  <c r="J92" i="19" s="1"/>
  <c r="M170" i="8"/>
  <c r="M230" i="8"/>
  <c r="M18" i="2"/>
  <c r="J13" i="19" s="1" a="1"/>
  <c r="J13" i="19" s="1"/>
  <c r="M176" i="8"/>
  <c r="M82" i="2"/>
  <c r="J77" i="19" s="1" a="1"/>
  <c r="J77" i="19" s="1"/>
  <c r="M21" i="2"/>
  <c r="J16" i="19" s="1" a="1"/>
  <c r="J16" i="19" s="1"/>
  <c r="M275" i="8"/>
  <c r="M66" i="2"/>
  <c r="J61" i="19" s="1" a="1"/>
  <c r="J61" i="19" s="1"/>
  <c r="M47" i="8"/>
  <c r="M8" i="2"/>
  <c r="J3" i="19" s="1" a="1"/>
  <c r="J3" i="19" s="1"/>
  <c r="M9" i="2"/>
  <c r="J4" i="19" s="1" a="1"/>
  <c r="J4" i="19" s="1"/>
  <c r="M35" i="8"/>
  <c r="M17" i="2"/>
  <c r="J12" i="19" s="1" a="1"/>
  <c r="J12" i="19" s="1"/>
  <c r="M128" i="8"/>
  <c r="M17" i="8"/>
  <c r="M206" i="8"/>
  <c r="M48" i="2"/>
  <c r="J43" i="19" s="1" a="1"/>
  <c r="J43" i="19" s="1"/>
  <c r="M11" i="2"/>
  <c r="J6" i="19" s="1" a="1"/>
  <c r="J6" i="19" s="1"/>
  <c r="M221" i="8"/>
  <c r="M74" i="2"/>
  <c r="J69" i="19" s="1" a="1"/>
  <c r="J69" i="19" s="1"/>
  <c r="M79" i="2"/>
  <c r="J74" i="19" s="1" a="1"/>
  <c r="J74" i="19" s="1"/>
  <c r="M8" i="8"/>
  <c r="M99" i="2"/>
  <c r="J94" i="19" s="1" a="1"/>
  <c r="J94" i="19" s="1"/>
  <c r="M78" i="2"/>
  <c r="J73" i="19" s="1" a="1"/>
  <c r="J73" i="19" s="1"/>
  <c r="M182" i="8"/>
  <c r="N6" i="2"/>
  <c r="M101" i="2"/>
  <c r="J96" i="19" s="1" a="1"/>
  <c r="J96" i="19" s="1"/>
  <c r="M6" i="2"/>
  <c r="M65" i="2"/>
  <c r="J60" i="19" s="1" a="1"/>
  <c r="J60" i="19" s="1"/>
  <c r="M179" i="8"/>
  <c r="F89" i="8"/>
  <c r="J2" i="19" l="1" a="1"/>
  <c r="J2" i="19" s="1"/>
  <c r="M35" i="2"/>
  <c r="J30" i="19" s="1" a="1"/>
  <c r="J30" i="19" s="1"/>
  <c r="M89" i="8"/>
  <c r="M161" i="8" l="1"/>
  <c r="M59" i="2"/>
  <c r="J54" i="19" s="1" a="1"/>
  <c r="J54" i="1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徳中 琢</author>
  </authors>
  <commentList>
    <comment ref="C47" authorId="0" shapeId="0" xr:uid="{26BC48D1-046F-428A-A6FB-850E502A482F}">
      <text>
        <r>
          <rPr>
            <sz val="9"/>
            <color indexed="81"/>
            <rFont val="MS P ゴシック"/>
            <family val="3"/>
            <charset val="128"/>
          </rPr>
          <t xml:space="preserve">大文字I（アイ）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<sst xmlns="http://schemas.openxmlformats.org/spreadsheetml/2006/main" count="1837" uniqueCount="664">
  <si>
    <t>E-mail</t>
    <phoneticPr fontId="5"/>
  </si>
  <si>
    <t>枝番
No.</t>
    <rPh sb="0" eb="2">
      <t>エダバン</t>
    </rPh>
    <phoneticPr fontId="4"/>
  </si>
  <si>
    <t>5’修飾
5'Modification</t>
    <phoneticPr fontId="4"/>
  </si>
  <si>
    <t>3’修飾
3'Modification</t>
    <phoneticPr fontId="4"/>
  </si>
  <si>
    <t>塩基数
Length</t>
    <rPh sb="0" eb="3">
      <t>エンキスウ</t>
    </rPh>
    <phoneticPr fontId="4"/>
  </si>
  <si>
    <t>備考
Special comment</t>
    <rPh sb="0" eb="2">
      <t>ビコウ</t>
    </rPh>
    <phoneticPr fontId="4"/>
  </si>
  <si>
    <t>【リアルタイムPCR用プローブ(11-30mer)】をご希望の場合は、5'修飾名【FITC化(6-FAM)】3'修飾名【TAMRA】 をご選択下さい。</t>
    <phoneticPr fontId="4"/>
  </si>
  <si>
    <t>修飾名</t>
    <rPh sb="0" eb="3">
      <t>シュウショクメイ</t>
    </rPh>
    <phoneticPr fontId="4"/>
  </si>
  <si>
    <t>備考</t>
    <rPh sb="0" eb="2">
      <t>ビコウ</t>
    </rPh>
    <phoneticPr fontId="4"/>
  </si>
  <si>
    <t>DNA</t>
    <phoneticPr fontId="4"/>
  </si>
  <si>
    <t>n</t>
  </si>
  <si>
    <t>a</t>
    <phoneticPr fontId="4"/>
  </si>
  <si>
    <t>c</t>
    <phoneticPr fontId="4"/>
  </si>
  <si>
    <t>g</t>
    <phoneticPr fontId="4"/>
  </si>
  <si>
    <t>t</t>
    <phoneticPr fontId="4"/>
  </si>
  <si>
    <t>b</t>
  </si>
  <si>
    <t>RNA</t>
    <phoneticPr fontId="4"/>
  </si>
  <si>
    <t>A</t>
    <phoneticPr fontId="4"/>
  </si>
  <si>
    <t>C</t>
    <phoneticPr fontId="4"/>
  </si>
  <si>
    <t>G</t>
    <phoneticPr fontId="4"/>
  </si>
  <si>
    <t>U</t>
    <phoneticPr fontId="4"/>
  </si>
  <si>
    <t>d</t>
  </si>
  <si>
    <t>AmindT</t>
    <phoneticPr fontId="4"/>
  </si>
  <si>
    <t>h</t>
  </si>
  <si>
    <t>FludT</t>
    <phoneticPr fontId="4"/>
  </si>
  <si>
    <t>k</t>
  </si>
  <si>
    <t>TAMRA-dT</t>
  </si>
  <si>
    <t>TAMdT</t>
    <phoneticPr fontId="4"/>
  </si>
  <si>
    <t>m</t>
  </si>
  <si>
    <t>Spacer C3</t>
  </si>
  <si>
    <t>r</t>
  </si>
  <si>
    <t>Spacer C12</t>
  </si>
  <si>
    <t>s</t>
  </si>
  <si>
    <t>Spacer 9</t>
  </si>
  <si>
    <t>v</t>
  </si>
  <si>
    <t>Spacer 18</t>
  </si>
  <si>
    <t>w</t>
  </si>
  <si>
    <t>u</t>
    <phoneticPr fontId="4"/>
  </si>
  <si>
    <t>y</t>
  </si>
  <si>
    <t>i</t>
    <phoneticPr fontId="4"/>
  </si>
  <si>
    <t>^</t>
    <phoneticPr fontId="4"/>
  </si>
  <si>
    <t>d-Spacer</t>
  </si>
  <si>
    <t>dS</t>
    <phoneticPr fontId="4"/>
  </si>
  <si>
    <t>r-Spacer</t>
  </si>
  <si>
    <t>rS</t>
    <phoneticPr fontId="4"/>
  </si>
  <si>
    <t>T</t>
    <phoneticPr fontId="4"/>
  </si>
  <si>
    <t>a(L)</t>
    <phoneticPr fontId="4"/>
  </si>
  <si>
    <t>5(L)</t>
    <phoneticPr fontId="4"/>
  </si>
  <si>
    <t>g(L)</t>
    <phoneticPr fontId="4"/>
  </si>
  <si>
    <t>t(L)</t>
    <phoneticPr fontId="4"/>
  </si>
  <si>
    <t>a(S)</t>
    <phoneticPr fontId="4"/>
  </si>
  <si>
    <t>c(S)</t>
    <phoneticPr fontId="4"/>
  </si>
  <si>
    <t>g(S)</t>
    <phoneticPr fontId="4"/>
  </si>
  <si>
    <t>t(S)</t>
    <phoneticPr fontId="4"/>
  </si>
  <si>
    <t>a(T)</t>
    <phoneticPr fontId="4"/>
  </si>
  <si>
    <t>c(T)</t>
  </si>
  <si>
    <t>g(T)</t>
  </si>
  <si>
    <t>t(T)</t>
  </si>
  <si>
    <t>T(M)</t>
    <phoneticPr fontId="4"/>
  </si>
  <si>
    <t>5-Methyl-dC</t>
  </si>
  <si>
    <t>5(M)</t>
    <phoneticPr fontId="4"/>
  </si>
  <si>
    <t>8-Bromo-dA</t>
  </si>
  <si>
    <t>5-Bromo-dU</t>
  </si>
  <si>
    <t>5BrdU</t>
  </si>
  <si>
    <t>psedU</t>
  </si>
  <si>
    <t>N6-Me-dA</t>
  </si>
  <si>
    <t>N6MdA</t>
  </si>
  <si>
    <t>8-oxo-dG</t>
  </si>
  <si>
    <t>8-oxo-dA</t>
  </si>
  <si>
    <t>8oxdA</t>
  </si>
  <si>
    <t>8-Amino-dA</t>
  </si>
  <si>
    <t>8AmidA</t>
    <phoneticPr fontId="4"/>
  </si>
  <si>
    <t>I</t>
    <phoneticPr fontId="4"/>
  </si>
  <si>
    <t>CNVK</t>
  </si>
  <si>
    <t>CNVD</t>
  </si>
  <si>
    <t>5-hydroxymethyl-dC</t>
  </si>
  <si>
    <t>BiodT</t>
  </si>
  <si>
    <t>DIG-dT</t>
    <phoneticPr fontId="4"/>
  </si>
  <si>
    <t>DIGdT</t>
    <phoneticPr fontId="4"/>
  </si>
  <si>
    <t>配列1</t>
    <rPh sb="0" eb="2">
      <t>ハイレツ</t>
    </rPh>
    <phoneticPr fontId="4"/>
  </si>
  <si>
    <t>配列2</t>
    <rPh sb="0" eb="2">
      <t>ハイレツ</t>
    </rPh>
    <phoneticPr fontId="4"/>
  </si>
  <si>
    <t>配列3</t>
    <rPh sb="0" eb="2">
      <t>ハイレツ</t>
    </rPh>
    <phoneticPr fontId="4"/>
  </si>
  <si>
    <t>配列4</t>
    <rPh sb="0" eb="2">
      <t>ハイレツ</t>
    </rPh>
    <phoneticPr fontId="4"/>
  </si>
  <si>
    <t>配列5</t>
    <rPh sb="0" eb="2">
      <t>ハイレツ</t>
    </rPh>
    <phoneticPr fontId="4"/>
  </si>
  <si>
    <t>配列6</t>
    <rPh sb="0" eb="2">
      <t>ハイレツ</t>
    </rPh>
    <phoneticPr fontId="4"/>
  </si>
  <si>
    <t>配列7</t>
    <rPh sb="0" eb="2">
      <t>ハイレツ</t>
    </rPh>
    <phoneticPr fontId="4"/>
  </si>
  <si>
    <t>配列8</t>
    <rPh sb="0" eb="2">
      <t>ハイレツ</t>
    </rPh>
    <phoneticPr fontId="4"/>
  </si>
  <si>
    <t>配列9</t>
    <rPh sb="0" eb="2">
      <t>ハイレツ</t>
    </rPh>
    <phoneticPr fontId="4"/>
  </si>
  <si>
    <t>配列10</t>
    <rPh sb="0" eb="2">
      <t>ハイレツ</t>
    </rPh>
    <phoneticPr fontId="4"/>
  </si>
  <si>
    <t>配列11</t>
    <rPh sb="0" eb="2">
      <t>ハイレツ</t>
    </rPh>
    <phoneticPr fontId="4"/>
  </si>
  <si>
    <t>配列12</t>
    <rPh sb="0" eb="2">
      <t>ハイレツ</t>
    </rPh>
    <phoneticPr fontId="4"/>
  </si>
  <si>
    <t>配列13</t>
    <rPh sb="0" eb="2">
      <t>ハイレツ</t>
    </rPh>
    <phoneticPr fontId="4"/>
  </si>
  <si>
    <t>配列14</t>
    <rPh sb="0" eb="2">
      <t>ハイレツ</t>
    </rPh>
    <phoneticPr fontId="4"/>
  </si>
  <si>
    <t>配列15</t>
    <rPh sb="0" eb="2">
      <t>ハイレツ</t>
    </rPh>
    <phoneticPr fontId="4"/>
  </si>
  <si>
    <t>配列16</t>
    <rPh sb="0" eb="2">
      <t>ハイレツ</t>
    </rPh>
    <phoneticPr fontId="4"/>
  </si>
  <si>
    <t>配列17</t>
    <rPh sb="0" eb="2">
      <t>ハイレツ</t>
    </rPh>
    <phoneticPr fontId="4"/>
  </si>
  <si>
    <t>配列18</t>
    <rPh sb="0" eb="2">
      <t>ハイレツ</t>
    </rPh>
    <phoneticPr fontId="4"/>
  </si>
  <si>
    <t>配列19</t>
    <rPh sb="0" eb="2">
      <t>ハイレツ</t>
    </rPh>
    <phoneticPr fontId="4"/>
  </si>
  <si>
    <t>配列20</t>
    <rPh sb="0" eb="2">
      <t>ハイレツ</t>
    </rPh>
    <phoneticPr fontId="4"/>
  </si>
  <si>
    <t>配列21</t>
    <rPh sb="0" eb="2">
      <t>ハイレツ</t>
    </rPh>
    <phoneticPr fontId="4"/>
  </si>
  <si>
    <t>配列22</t>
    <rPh sb="0" eb="2">
      <t>ハイレツ</t>
    </rPh>
    <phoneticPr fontId="4"/>
  </si>
  <si>
    <t>配列23</t>
    <rPh sb="0" eb="2">
      <t>ハイレツ</t>
    </rPh>
    <phoneticPr fontId="4"/>
  </si>
  <si>
    <t>配列24</t>
    <rPh sb="0" eb="2">
      <t>ハイレツ</t>
    </rPh>
    <phoneticPr fontId="4"/>
  </si>
  <si>
    <t>配列25</t>
    <rPh sb="0" eb="2">
      <t>ハイレツ</t>
    </rPh>
    <phoneticPr fontId="4"/>
  </si>
  <si>
    <t>配列26</t>
    <rPh sb="0" eb="2">
      <t>ハイレツ</t>
    </rPh>
    <phoneticPr fontId="4"/>
  </si>
  <si>
    <t>配列27</t>
    <rPh sb="0" eb="2">
      <t>ハイレツ</t>
    </rPh>
    <phoneticPr fontId="4"/>
  </si>
  <si>
    <t>配列28</t>
    <rPh sb="0" eb="2">
      <t>ハイレツ</t>
    </rPh>
    <phoneticPr fontId="4"/>
  </si>
  <si>
    <t>配列29</t>
    <rPh sb="0" eb="2">
      <t>ハイレツ</t>
    </rPh>
    <phoneticPr fontId="4"/>
  </si>
  <si>
    <t>配列30</t>
    <rPh sb="0" eb="2">
      <t>ハイレツ</t>
    </rPh>
    <phoneticPr fontId="4"/>
  </si>
  <si>
    <t>配列31</t>
    <rPh sb="0" eb="2">
      <t>ハイレツ</t>
    </rPh>
    <phoneticPr fontId="4"/>
  </si>
  <si>
    <t>配列32</t>
    <rPh sb="0" eb="2">
      <t>ハイレツ</t>
    </rPh>
    <phoneticPr fontId="4"/>
  </si>
  <si>
    <t>配列33</t>
    <rPh sb="0" eb="2">
      <t>ハイレツ</t>
    </rPh>
    <phoneticPr fontId="4"/>
  </si>
  <si>
    <t>配列34</t>
    <rPh sb="0" eb="2">
      <t>ハイレツ</t>
    </rPh>
    <phoneticPr fontId="4"/>
  </si>
  <si>
    <t>配列35</t>
    <rPh sb="0" eb="2">
      <t>ハイレツ</t>
    </rPh>
    <phoneticPr fontId="4"/>
  </si>
  <si>
    <t>配列36</t>
    <rPh sb="0" eb="2">
      <t>ハイレツ</t>
    </rPh>
    <phoneticPr fontId="4"/>
  </si>
  <si>
    <t>配列37</t>
    <rPh sb="0" eb="2">
      <t>ハイレツ</t>
    </rPh>
    <phoneticPr fontId="4"/>
  </si>
  <si>
    <t>配列38</t>
    <rPh sb="0" eb="2">
      <t>ハイレツ</t>
    </rPh>
    <phoneticPr fontId="4"/>
  </si>
  <si>
    <t>配列39</t>
    <rPh sb="0" eb="2">
      <t>ハイレツ</t>
    </rPh>
    <phoneticPr fontId="4"/>
  </si>
  <si>
    <t>配列40</t>
    <rPh sb="0" eb="2">
      <t>ハイレツ</t>
    </rPh>
    <phoneticPr fontId="4"/>
  </si>
  <si>
    <t>配列41</t>
    <rPh sb="0" eb="2">
      <t>ハイレツ</t>
    </rPh>
    <phoneticPr fontId="4"/>
  </si>
  <si>
    <t>配列42</t>
    <rPh sb="0" eb="2">
      <t>ハイレツ</t>
    </rPh>
    <phoneticPr fontId="4"/>
  </si>
  <si>
    <t>配列43</t>
    <rPh sb="0" eb="2">
      <t>ハイレツ</t>
    </rPh>
    <phoneticPr fontId="4"/>
  </si>
  <si>
    <t>配列44</t>
    <rPh sb="0" eb="2">
      <t>ハイレツ</t>
    </rPh>
    <phoneticPr fontId="4"/>
  </si>
  <si>
    <t>配列45</t>
    <rPh sb="0" eb="2">
      <t>ハイレツ</t>
    </rPh>
    <phoneticPr fontId="4"/>
  </si>
  <si>
    <t>配列46</t>
    <rPh sb="0" eb="2">
      <t>ハイレツ</t>
    </rPh>
    <phoneticPr fontId="4"/>
  </si>
  <si>
    <t>配列47</t>
    <rPh sb="0" eb="2">
      <t>ハイレツ</t>
    </rPh>
    <phoneticPr fontId="4"/>
  </si>
  <si>
    <t>配列48</t>
    <rPh sb="0" eb="2">
      <t>ハイレツ</t>
    </rPh>
    <phoneticPr fontId="4"/>
  </si>
  <si>
    <t>配列49</t>
    <rPh sb="0" eb="2">
      <t>ハイレツ</t>
    </rPh>
    <phoneticPr fontId="4"/>
  </si>
  <si>
    <t>配列50</t>
    <rPh sb="0" eb="2">
      <t>ハイレツ</t>
    </rPh>
    <phoneticPr fontId="4"/>
  </si>
  <si>
    <t>配列51</t>
    <rPh sb="0" eb="2">
      <t>ハイレツ</t>
    </rPh>
    <phoneticPr fontId="4"/>
  </si>
  <si>
    <t>配列52</t>
    <rPh sb="0" eb="2">
      <t>ハイレツ</t>
    </rPh>
    <phoneticPr fontId="4"/>
  </si>
  <si>
    <t>配列53</t>
    <rPh sb="0" eb="2">
      <t>ハイレツ</t>
    </rPh>
    <phoneticPr fontId="4"/>
  </si>
  <si>
    <t>配列54</t>
    <rPh sb="0" eb="2">
      <t>ハイレツ</t>
    </rPh>
    <phoneticPr fontId="4"/>
  </si>
  <si>
    <t>配列55</t>
    <rPh sb="0" eb="2">
      <t>ハイレツ</t>
    </rPh>
    <phoneticPr fontId="4"/>
  </si>
  <si>
    <t>配列56</t>
    <rPh sb="0" eb="2">
      <t>ハイレツ</t>
    </rPh>
    <phoneticPr fontId="4"/>
  </si>
  <si>
    <t>配列57</t>
    <rPh sb="0" eb="2">
      <t>ハイレツ</t>
    </rPh>
    <phoneticPr fontId="4"/>
  </si>
  <si>
    <t>配列58</t>
    <rPh sb="0" eb="2">
      <t>ハイレツ</t>
    </rPh>
    <phoneticPr fontId="4"/>
  </si>
  <si>
    <t>配列59</t>
    <rPh sb="0" eb="2">
      <t>ハイレツ</t>
    </rPh>
    <phoneticPr fontId="4"/>
  </si>
  <si>
    <t>配列60</t>
    <rPh sb="0" eb="2">
      <t>ハイレツ</t>
    </rPh>
    <phoneticPr fontId="4"/>
  </si>
  <si>
    <t>配列61</t>
    <rPh sb="0" eb="2">
      <t>ハイレツ</t>
    </rPh>
    <phoneticPr fontId="4"/>
  </si>
  <si>
    <t>配列62</t>
    <rPh sb="0" eb="2">
      <t>ハイレツ</t>
    </rPh>
    <phoneticPr fontId="4"/>
  </si>
  <si>
    <t>配列63</t>
    <rPh sb="0" eb="2">
      <t>ハイレツ</t>
    </rPh>
    <phoneticPr fontId="4"/>
  </si>
  <si>
    <t>配列64</t>
    <rPh sb="0" eb="2">
      <t>ハイレツ</t>
    </rPh>
    <phoneticPr fontId="4"/>
  </si>
  <si>
    <t>配列65</t>
    <rPh sb="0" eb="2">
      <t>ハイレツ</t>
    </rPh>
    <phoneticPr fontId="4"/>
  </si>
  <si>
    <t>配列66</t>
    <rPh sb="0" eb="2">
      <t>ハイレツ</t>
    </rPh>
    <phoneticPr fontId="4"/>
  </si>
  <si>
    <t>配列67</t>
    <rPh sb="0" eb="2">
      <t>ハイレツ</t>
    </rPh>
    <phoneticPr fontId="4"/>
  </si>
  <si>
    <t>配列68</t>
    <rPh sb="0" eb="2">
      <t>ハイレツ</t>
    </rPh>
    <phoneticPr fontId="4"/>
  </si>
  <si>
    <t>配列69</t>
    <rPh sb="0" eb="2">
      <t>ハイレツ</t>
    </rPh>
    <phoneticPr fontId="4"/>
  </si>
  <si>
    <t>配列70</t>
    <rPh sb="0" eb="2">
      <t>ハイレツ</t>
    </rPh>
    <phoneticPr fontId="4"/>
  </si>
  <si>
    <t>配列71</t>
    <rPh sb="0" eb="2">
      <t>ハイレツ</t>
    </rPh>
    <phoneticPr fontId="4"/>
  </si>
  <si>
    <t>配列72</t>
    <rPh sb="0" eb="2">
      <t>ハイレツ</t>
    </rPh>
    <phoneticPr fontId="4"/>
  </si>
  <si>
    <t>配列73</t>
    <rPh sb="0" eb="2">
      <t>ハイレツ</t>
    </rPh>
    <phoneticPr fontId="4"/>
  </si>
  <si>
    <t>配列74</t>
    <rPh sb="0" eb="2">
      <t>ハイレツ</t>
    </rPh>
    <phoneticPr fontId="4"/>
  </si>
  <si>
    <t>配列75</t>
    <rPh sb="0" eb="2">
      <t>ハイレツ</t>
    </rPh>
    <phoneticPr fontId="4"/>
  </si>
  <si>
    <t>配列76</t>
    <rPh sb="0" eb="2">
      <t>ハイレツ</t>
    </rPh>
    <phoneticPr fontId="4"/>
  </si>
  <si>
    <t>配列77</t>
    <rPh sb="0" eb="2">
      <t>ハイレツ</t>
    </rPh>
    <phoneticPr fontId="4"/>
  </si>
  <si>
    <t>配列78</t>
    <rPh sb="0" eb="2">
      <t>ハイレツ</t>
    </rPh>
    <phoneticPr fontId="4"/>
  </si>
  <si>
    <t>配列79</t>
    <rPh sb="0" eb="2">
      <t>ハイレツ</t>
    </rPh>
    <phoneticPr fontId="4"/>
  </si>
  <si>
    <t>配列80</t>
    <rPh sb="0" eb="2">
      <t>ハイレツ</t>
    </rPh>
    <phoneticPr fontId="4"/>
  </si>
  <si>
    <t>配列81</t>
    <rPh sb="0" eb="2">
      <t>ハイレツ</t>
    </rPh>
    <phoneticPr fontId="4"/>
  </si>
  <si>
    <t>配列82</t>
    <rPh sb="0" eb="2">
      <t>ハイレツ</t>
    </rPh>
    <phoneticPr fontId="4"/>
  </si>
  <si>
    <t>配列83</t>
    <rPh sb="0" eb="2">
      <t>ハイレツ</t>
    </rPh>
    <phoneticPr fontId="4"/>
  </si>
  <si>
    <t>配列84</t>
    <rPh sb="0" eb="2">
      <t>ハイレツ</t>
    </rPh>
    <phoneticPr fontId="4"/>
  </si>
  <si>
    <t>配列85</t>
    <rPh sb="0" eb="2">
      <t>ハイレツ</t>
    </rPh>
    <phoneticPr fontId="4"/>
  </si>
  <si>
    <t>配列86</t>
    <rPh sb="0" eb="2">
      <t>ハイレツ</t>
    </rPh>
    <phoneticPr fontId="4"/>
  </si>
  <si>
    <t>配列87</t>
    <rPh sb="0" eb="2">
      <t>ハイレツ</t>
    </rPh>
    <phoneticPr fontId="4"/>
  </si>
  <si>
    <t>配列88</t>
    <rPh sb="0" eb="2">
      <t>ハイレツ</t>
    </rPh>
    <phoneticPr fontId="4"/>
  </si>
  <si>
    <t>配列89</t>
    <rPh sb="0" eb="2">
      <t>ハイレツ</t>
    </rPh>
    <phoneticPr fontId="4"/>
  </si>
  <si>
    <t>配列90</t>
    <rPh sb="0" eb="2">
      <t>ハイレツ</t>
    </rPh>
    <phoneticPr fontId="4"/>
  </si>
  <si>
    <t>配列91</t>
    <rPh sb="0" eb="2">
      <t>ハイレツ</t>
    </rPh>
    <phoneticPr fontId="4"/>
  </si>
  <si>
    <t>配列92</t>
    <rPh sb="0" eb="2">
      <t>ハイレツ</t>
    </rPh>
    <phoneticPr fontId="4"/>
  </si>
  <si>
    <t>配列93</t>
    <rPh sb="0" eb="2">
      <t>ハイレツ</t>
    </rPh>
    <phoneticPr fontId="4"/>
  </si>
  <si>
    <t>配列94</t>
    <rPh sb="0" eb="2">
      <t>ハイレツ</t>
    </rPh>
    <phoneticPr fontId="4"/>
  </si>
  <si>
    <t>配列95</t>
    <rPh sb="0" eb="2">
      <t>ハイレツ</t>
    </rPh>
    <phoneticPr fontId="4"/>
  </si>
  <si>
    <t>配列96</t>
    <rPh sb="0" eb="2">
      <t>ハイレツ</t>
    </rPh>
    <phoneticPr fontId="4"/>
  </si>
  <si>
    <t>個数</t>
    <rPh sb="0" eb="2">
      <t>コスウ</t>
    </rPh>
    <phoneticPr fontId="4"/>
  </si>
  <si>
    <t>記号</t>
    <rPh sb="0" eb="2">
      <t>キゴウ</t>
    </rPh>
    <phoneticPr fontId="4"/>
  </si>
  <si>
    <t>記号2</t>
    <rPh sb="0" eb="2">
      <t>キゴウ</t>
    </rPh>
    <phoneticPr fontId="4"/>
  </si>
  <si>
    <t>文字数</t>
    <rPh sb="0" eb="3">
      <t>モジスウ</t>
    </rPh>
    <phoneticPr fontId="4"/>
  </si>
  <si>
    <t>配列中の該当文字数</t>
    <rPh sb="0" eb="3">
      <t>ハイレツチュウ</t>
    </rPh>
    <rPh sb="4" eb="6">
      <t>ガイトウ</t>
    </rPh>
    <rPh sb="6" eb="9">
      <t>モジスウ</t>
    </rPh>
    <phoneticPr fontId="4"/>
  </si>
  <si>
    <t>合計</t>
    <rPh sb="0" eb="2">
      <t>ゴウケイ</t>
    </rPh>
    <phoneticPr fontId="4"/>
  </si>
  <si>
    <t>8BrdA</t>
  </si>
  <si>
    <t>8oxdG</t>
  </si>
  <si>
    <t>2AmiA</t>
    <phoneticPr fontId="4"/>
  </si>
  <si>
    <t>5hydC</t>
  </si>
  <si>
    <t>RoXdT</t>
  </si>
  <si>
    <t>RevAb</t>
  </si>
  <si>
    <t>g</t>
  </si>
  <si>
    <t>(cgt)</t>
  </si>
  <si>
    <t>(agt)</t>
  </si>
  <si>
    <t>(act)</t>
  </si>
  <si>
    <t>(gt)</t>
  </si>
  <si>
    <t>(ac)</t>
  </si>
  <si>
    <t>(acgt)</t>
  </si>
  <si>
    <t>(ag)</t>
  </si>
  <si>
    <t>(cg)</t>
  </si>
  <si>
    <t>(acg)</t>
  </si>
  <si>
    <t>(at)</t>
  </si>
  <si>
    <t>(ct)</t>
  </si>
  <si>
    <t>5’末端修飾</t>
    <rPh sb="2" eb="4">
      <t>マッタン</t>
    </rPh>
    <rPh sb="4" eb="6">
      <t>シュウショク</t>
    </rPh>
    <phoneticPr fontId="4"/>
  </si>
  <si>
    <t>3’末端修飾</t>
    <rPh sb="2" eb="4">
      <t>マッタン</t>
    </rPh>
    <rPh sb="4" eb="6">
      <t>シュウショク</t>
    </rPh>
    <phoneticPr fontId="4"/>
  </si>
  <si>
    <t>精製方法</t>
    <rPh sb="0" eb="4">
      <t>セイセイホウホウ</t>
    </rPh>
    <phoneticPr fontId="4"/>
  </si>
  <si>
    <t>Na置換</t>
    <rPh sb="2" eb="4">
      <t>チカン</t>
    </rPh>
    <phoneticPr fontId="5"/>
  </si>
  <si>
    <t>RNase free 製品（QC無し）</t>
  </si>
  <si>
    <t>RNase free 製品（QC有り）</t>
  </si>
  <si>
    <t>枝番</t>
    <rPh sb="0" eb="2">
      <t>エダバン</t>
    </rPh>
    <phoneticPr fontId="4"/>
  </si>
  <si>
    <t>シーケンス名</t>
    <rPh sb="5" eb="6">
      <t>メイ</t>
    </rPh>
    <phoneticPr fontId="4"/>
  </si>
  <si>
    <t>5’修飾</t>
    <phoneticPr fontId="4"/>
  </si>
  <si>
    <t>配列</t>
    <phoneticPr fontId="4"/>
  </si>
  <si>
    <t>3’修飾</t>
    <phoneticPr fontId="4"/>
  </si>
  <si>
    <t>塩基数</t>
    <rPh sb="0" eb="3">
      <t>エンキスウ</t>
    </rPh>
    <phoneticPr fontId="4"/>
  </si>
  <si>
    <t>合成スケール</t>
    <rPh sb="0" eb="2">
      <t>ゴウセイ</t>
    </rPh>
    <phoneticPr fontId="4"/>
  </si>
  <si>
    <t>オプション</t>
    <phoneticPr fontId="4"/>
  </si>
  <si>
    <t>GalNAc〈C3〉</t>
    <phoneticPr fontId="4"/>
  </si>
  <si>
    <t>https://hssnet.co.jp/wp-content/uploads/2025/07/ATTO-TEC_Fluorescent_Dyes_List.pdf</t>
    <phoneticPr fontId="4"/>
  </si>
  <si>
    <t>【ATTO】修飾をご選択の場合は、備考欄に蛍光色素名（例：ATTO 390など）をご記入ください。対応可能な蛍光色素は、以下のURLよりご確認ください。</t>
    <rPh sb="17" eb="20">
      <t>ビコウラン</t>
    </rPh>
    <rPh sb="21" eb="26">
      <t>ケイコウシキソメイ</t>
    </rPh>
    <rPh sb="27" eb="28">
      <t>レイ</t>
    </rPh>
    <rPh sb="42" eb="44">
      <t>キニュウ</t>
    </rPh>
    <phoneticPr fontId="4"/>
  </si>
  <si>
    <t>Phosphorothioate (PS)</t>
    <phoneticPr fontId="4"/>
  </si>
  <si>
    <t xml:space="preserve">2'-F </t>
    <phoneticPr fontId="4"/>
  </si>
  <si>
    <t>2'-MOE</t>
    <phoneticPr fontId="4"/>
  </si>
  <si>
    <t>2'-OMe [T]</t>
    <phoneticPr fontId="4"/>
  </si>
  <si>
    <t>DIG-dT</t>
  </si>
  <si>
    <t>pseudo-dU</t>
  </si>
  <si>
    <t>pseudo-rU</t>
  </si>
  <si>
    <t>光架橋性オリゴ (CNV-D)</t>
    <phoneticPr fontId="4"/>
  </si>
  <si>
    <t>5-Methyl-rU (rT)</t>
    <phoneticPr fontId="4"/>
  </si>
  <si>
    <t>2'-OMe</t>
    <phoneticPr fontId="4"/>
  </si>
  <si>
    <t>2,6-diaminopurine (DAP)</t>
    <phoneticPr fontId="4"/>
  </si>
  <si>
    <t>Biotin-dT〈standard〉</t>
    <phoneticPr fontId="4"/>
  </si>
  <si>
    <t>Amino-dT〈C6〉</t>
    <phoneticPr fontId="4"/>
  </si>
  <si>
    <t>Fluorescein (6-FAM)-dT</t>
    <phoneticPr fontId="4"/>
  </si>
  <si>
    <t>光架橋性オリゴ (CNV-K)</t>
    <phoneticPr fontId="4"/>
  </si>
  <si>
    <t>deoxyInosine (dI)</t>
    <phoneticPr fontId="4"/>
  </si>
  <si>
    <t>deoxyUridine (dU)</t>
    <phoneticPr fontId="4"/>
  </si>
  <si>
    <t>riboInosine (rI)</t>
    <phoneticPr fontId="4"/>
  </si>
  <si>
    <t>5本分注希望</t>
    <rPh sb="1" eb="2">
      <t>ホン</t>
    </rPh>
    <rPh sb="2" eb="4">
      <t>ブンチュウ</t>
    </rPh>
    <rPh sb="4" eb="6">
      <t>キボウ</t>
    </rPh>
    <phoneticPr fontId="4"/>
  </si>
  <si>
    <t>枝2と3でアニーリング希望</t>
    <rPh sb="0" eb="1">
      <t>エダ</t>
    </rPh>
    <rPh sb="11" eb="13">
      <t>キボウ</t>
    </rPh>
    <phoneticPr fontId="4"/>
  </si>
  <si>
    <t>Azide-dT</t>
    <phoneticPr fontId="4"/>
  </si>
  <si>
    <t>Alkynyl-dT</t>
    <phoneticPr fontId="4"/>
  </si>
  <si>
    <t>AziddT</t>
    <phoneticPr fontId="4"/>
  </si>
  <si>
    <t>AlkydT</t>
    <phoneticPr fontId="4"/>
  </si>
  <si>
    <t>本注文書について</t>
    <rPh sb="0" eb="1">
      <t>ホン</t>
    </rPh>
    <rPh sb="1" eb="4">
      <t>チュウモンショ</t>
    </rPh>
    <phoneticPr fontId="2"/>
  </si>
  <si>
    <t>●</t>
    <phoneticPr fontId="22"/>
  </si>
  <si>
    <t>No.</t>
    <phoneticPr fontId="22"/>
  </si>
  <si>
    <t>シート名</t>
    <rPh sb="3" eb="4">
      <t>メイ</t>
    </rPh>
    <phoneticPr fontId="22"/>
  </si>
  <si>
    <t>シート説明</t>
    <rPh sb="3" eb="5">
      <t>セツメイ</t>
    </rPh>
    <phoneticPr fontId="22"/>
  </si>
  <si>
    <t>ご注文に際して</t>
    <rPh sb="1" eb="3">
      <t>チュウモン</t>
    </rPh>
    <rPh sb="4" eb="5">
      <t>サイ</t>
    </rPh>
    <phoneticPr fontId="22"/>
  </si>
  <si>
    <r>
      <t>本シートです。</t>
    </r>
    <r>
      <rPr>
        <b/>
        <sz val="10.5"/>
        <color rgb="FFE60012"/>
        <rFont val="游ゴシック"/>
        <family val="3"/>
        <charset val="128"/>
        <scheme val="minor"/>
      </rPr>
      <t>必ずお読みください。</t>
    </r>
    <rPh sb="0" eb="1">
      <t>ホン</t>
    </rPh>
    <rPh sb="7" eb="8">
      <t>カナラ</t>
    </rPh>
    <rPh sb="10" eb="11">
      <t>ヨ</t>
    </rPh>
    <phoneticPr fontId="22"/>
  </si>
  <si>
    <t>お客様情報</t>
    <rPh sb="1" eb="3">
      <t>キャクサマ</t>
    </rPh>
    <rPh sb="3" eb="5">
      <t>ジョウホウ</t>
    </rPh>
    <phoneticPr fontId="22"/>
  </si>
  <si>
    <r>
      <t>ご注文者様の情報をご記入いただくシートです。</t>
    </r>
    <r>
      <rPr>
        <b/>
        <sz val="10.5"/>
        <color rgb="FFE60012"/>
        <rFont val="游ゴシック"/>
        <family val="3"/>
        <charset val="128"/>
        <scheme val="minor"/>
      </rPr>
      <t>必須入力です。</t>
    </r>
    <rPh sb="10" eb="12">
      <t>キニュウ</t>
    </rPh>
    <phoneticPr fontId="22"/>
  </si>
  <si>
    <t>配列情報</t>
    <rPh sb="0" eb="2">
      <t>ハイレツ</t>
    </rPh>
    <rPh sb="2" eb="4">
      <t>ジョウホウ</t>
    </rPh>
    <phoneticPr fontId="22"/>
  </si>
  <si>
    <t>入力済みの本ファイルをメールにて下記アドレス宛にお送りください。</t>
    <rPh sb="2" eb="3">
      <t>ズ</t>
    </rPh>
    <rPh sb="5" eb="6">
      <t>ホン</t>
    </rPh>
    <rPh sb="16" eb="18">
      <t>カキ</t>
    </rPh>
    <rPh sb="22" eb="23">
      <t>アテ</t>
    </rPh>
    <rPh sb="25" eb="26">
      <t>オク</t>
    </rPh>
    <phoneticPr fontId="22"/>
  </si>
  <si>
    <t>E-mail</t>
    <phoneticPr fontId="22"/>
  </si>
  <si>
    <t>dna@hssnet.co.jp</t>
    <phoneticPr fontId="22"/>
  </si>
  <si>
    <t>ご注文に際しての注意事項</t>
    <rPh sb="1" eb="3">
      <t>チュウモン</t>
    </rPh>
    <rPh sb="4" eb="5">
      <t>サイ</t>
    </rPh>
    <rPh sb="8" eb="10">
      <t>チュウイ</t>
    </rPh>
    <rPh sb="10" eb="12">
      <t>ジコウ</t>
    </rPh>
    <phoneticPr fontId="2"/>
  </si>
  <si>
    <t>Alexa Fluor™ 標識オリゴヌクレオチドは、Life Technologies Corporation からの知的財産ライセンスに基づき提供され、</t>
    <phoneticPr fontId="4"/>
  </si>
  <si>
    <t xml:space="preserve">研究用途（For research use only）に限定されます。ライセンスの詳細は下記ページをご確認ください。 </t>
    <phoneticPr fontId="4"/>
  </si>
  <si>
    <t>https://hssnet.co.jp/product/oligo_alexa488/#alexa-license</t>
    <phoneticPr fontId="4"/>
  </si>
  <si>
    <t>弊社の誤りに起因する誤送および品質に関するクレーム以外の返品・交換は、製品の品質管理上ご容赦願います。また、弊社製品を用いて</t>
    <phoneticPr fontId="4"/>
  </si>
  <si>
    <t>得られた結果が原因となり生じた損失・損害等について、製品の仕様上、責任を負いかねます。あらかじめご了承ください。</t>
    <phoneticPr fontId="4"/>
  </si>
  <si>
    <t>製品の規格仕様につきまして、予告なしに変更することがあります。あらかじめご了承ください。</t>
    <phoneticPr fontId="4"/>
  </si>
  <si>
    <t>受託DNA・RNA・修飾オリゴヌクレオチド合成において、合成・精製が終了したオリゴ核酸はその一部を希釈しODを測定します。</t>
    <phoneticPr fontId="4"/>
  </si>
  <si>
    <t>測定結果は、使用する測定機やpH、イオン強度等の測定条件により、お客様が測定された値と若干異なる場合がございます。</t>
    <phoneticPr fontId="4"/>
  </si>
  <si>
    <r>
      <rPr>
        <b/>
        <sz val="14"/>
        <color theme="0"/>
        <rFont val="游ゴシック"/>
        <family val="3"/>
        <charset val="128"/>
      </rPr>
      <t>お客様情報　　</t>
    </r>
    <r>
      <rPr>
        <b/>
        <sz val="10"/>
        <color theme="0"/>
        <rFont val="Arial"/>
        <family val="2"/>
      </rPr>
      <t>Customer Information</t>
    </r>
    <rPh sb="1" eb="3">
      <t>キャクサマ</t>
    </rPh>
    <rPh sb="3" eb="5">
      <t>ジョウホウ</t>
    </rPh>
    <phoneticPr fontId="5"/>
  </si>
  <si>
    <r>
      <rPr>
        <b/>
        <sz val="14"/>
        <color theme="0"/>
        <rFont val="游ゴシック"/>
        <family val="3"/>
        <charset val="128"/>
      </rPr>
      <t>お届け先情報　　</t>
    </r>
    <r>
      <rPr>
        <b/>
        <sz val="10"/>
        <color theme="0"/>
        <rFont val="Arial"/>
        <family val="2"/>
      </rPr>
      <t>Delivery Information</t>
    </r>
    <rPh sb="1" eb="2">
      <t>トド</t>
    </rPh>
    <rPh sb="3" eb="4">
      <t>サキ</t>
    </rPh>
    <rPh sb="4" eb="6">
      <t>ジョウホウ</t>
    </rPh>
    <phoneticPr fontId="5"/>
  </si>
  <si>
    <r>
      <rPr>
        <b/>
        <sz val="11"/>
        <color rgb="FFE60012"/>
        <rFont val="游ゴシック"/>
        <family val="3"/>
        <charset val="128"/>
      </rPr>
      <t>お客様情報とお届け先が異なる場合のみ、以下にご記入ください。</t>
    </r>
    <r>
      <rPr>
        <sz val="11"/>
        <color rgb="FFE60012"/>
        <rFont val="Arial"/>
        <family val="2"/>
      </rPr>
      <t xml:space="preserve">
</t>
    </r>
    <r>
      <rPr>
        <sz val="9"/>
        <color rgb="FFE60012"/>
        <rFont val="Arial"/>
        <family val="2"/>
      </rPr>
      <t>Please fill in the fields below only if the delivery address differs from the customer information.</t>
    </r>
    <phoneticPr fontId="4"/>
  </si>
  <si>
    <r>
      <rPr>
        <sz val="11"/>
        <rFont val="游ゴシック"/>
        <family val="3"/>
        <charset val="128"/>
      </rPr>
      <t>　</t>
    </r>
    <phoneticPr fontId="4"/>
  </si>
  <si>
    <r>
      <rPr>
        <sz val="11"/>
        <rFont val="游ゴシック"/>
        <family val="3"/>
        <charset val="128"/>
      </rPr>
      <t>フリガナ</t>
    </r>
    <phoneticPr fontId="5"/>
  </si>
  <si>
    <r>
      <rPr>
        <sz val="11"/>
        <color theme="1"/>
        <rFont val="游ゴシック"/>
        <family val="3"/>
        <charset val="128"/>
      </rPr>
      <t xml:space="preserve">ご氏名
</t>
    </r>
    <r>
      <rPr>
        <sz val="9"/>
        <color theme="1" tint="0.34998626667073579"/>
        <rFont val="Arial"/>
        <family val="2"/>
      </rPr>
      <t xml:space="preserve"> Name</t>
    </r>
    <rPh sb="1" eb="3">
      <t>シメイ</t>
    </rPh>
    <phoneticPr fontId="5"/>
  </si>
  <si>
    <r>
      <rPr>
        <sz val="11"/>
        <rFont val="游ゴシック"/>
        <family val="3"/>
        <charset val="128"/>
      </rPr>
      <t xml:space="preserve">ご所属施設名（大学名・会社名）
</t>
    </r>
    <r>
      <rPr>
        <sz val="9"/>
        <color theme="1" tint="0.34998626667073579"/>
        <rFont val="Arial"/>
        <family val="2"/>
      </rPr>
      <t xml:space="preserve"> Affiliation</t>
    </r>
    <rPh sb="1" eb="3">
      <t>ショゾク</t>
    </rPh>
    <rPh sb="3" eb="5">
      <t>シセツ</t>
    </rPh>
    <rPh sb="5" eb="6">
      <t>メイ</t>
    </rPh>
    <rPh sb="7" eb="9">
      <t>ダイガク</t>
    </rPh>
    <rPh sb="9" eb="10">
      <t>メイ</t>
    </rPh>
    <rPh sb="11" eb="13">
      <t>カイシャ</t>
    </rPh>
    <rPh sb="13" eb="14">
      <t>メイ</t>
    </rPh>
    <phoneticPr fontId="5"/>
  </si>
  <si>
    <r>
      <rPr>
        <sz val="11"/>
        <rFont val="游ゴシック"/>
        <family val="3"/>
        <charset val="128"/>
      </rPr>
      <t xml:space="preserve">ご所属部署名
</t>
    </r>
    <r>
      <rPr>
        <sz val="9"/>
        <color theme="1" tint="0.34998626667073579"/>
        <rFont val="Arial"/>
        <family val="2"/>
      </rPr>
      <t xml:space="preserve"> Department</t>
    </r>
    <rPh sb="1" eb="3">
      <t>ショゾク</t>
    </rPh>
    <rPh sb="3" eb="5">
      <t>ブショ</t>
    </rPh>
    <rPh sb="5" eb="6">
      <t>メイ</t>
    </rPh>
    <phoneticPr fontId="5"/>
  </si>
  <si>
    <r>
      <rPr>
        <sz val="11"/>
        <rFont val="游ゴシック"/>
        <family val="3"/>
        <charset val="128"/>
      </rPr>
      <t xml:space="preserve">郵便番号
</t>
    </r>
    <r>
      <rPr>
        <sz val="9"/>
        <color theme="1" tint="0.34998626667073579"/>
        <rFont val="Arial"/>
        <family val="2"/>
      </rPr>
      <t xml:space="preserve"> Postal Code</t>
    </r>
    <rPh sb="0" eb="2">
      <t>ユウビン</t>
    </rPh>
    <rPh sb="2" eb="4">
      <t>バンゴウ</t>
    </rPh>
    <phoneticPr fontId="5"/>
  </si>
  <si>
    <r>
      <rPr>
        <sz val="11"/>
        <rFont val="游ゴシック"/>
        <family val="3"/>
        <charset val="128"/>
      </rPr>
      <t xml:space="preserve">ご住所
</t>
    </r>
    <r>
      <rPr>
        <sz val="9"/>
        <color theme="1" tint="0.34998626667073579"/>
        <rFont val="Arial"/>
        <family val="2"/>
      </rPr>
      <t xml:space="preserve"> Address</t>
    </r>
    <rPh sb="1" eb="3">
      <t>ジュウショ</t>
    </rPh>
    <phoneticPr fontId="5"/>
  </si>
  <si>
    <r>
      <rPr>
        <sz val="11"/>
        <rFont val="游ゴシック"/>
        <family val="3"/>
        <charset val="128"/>
      </rPr>
      <t>建物名</t>
    </r>
    <r>
      <rPr>
        <sz val="11"/>
        <rFont val="Arial"/>
        <family val="2"/>
      </rPr>
      <t xml:space="preserve"> / </t>
    </r>
    <r>
      <rPr>
        <sz val="11"/>
        <rFont val="游ゴシック"/>
        <family val="3"/>
        <charset val="128"/>
      </rPr>
      <t>部屋</t>
    </r>
    <r>
      <rPr>
        <sz val="11"/>
        <rFont val="Arial"/>
        <family val="2"/>
      </rPr>
      <t xml:space="preserve">No.
</t>
    </r>
    <r>
      <rPr>
        <sz val="9"/>
        <color theme="1" tint="0.34998626667073579"/>
        <rFont val="Arial"/>
        <family val="2"/>
      </rPr>
      <t xml:space="preserve"> Building / Room No.</t>
    </r>
    <rPh sb="0" eb="2">
      <t>タテモノ</t>
    </rPh>
    <rPh sb="2" eb="3">
      <t>メイ</t>
    </rPh>
    <rPh sb="6" eb="8">
      <t>ヘヤ</t>
    </rPh>
    <phoneticPr fontId="5"/>
  </si>
  <si>
    <r>
      <rPr>
        <sz val="11"/>
        <rFont val="游ゴシック"/>
        <family val="3"/>
        <charset val="128"/>
      </rPr>
      <t>電話番号</t>
    </r>
    <r>
      <rPr>
        <sz val="11"/>
        <rFont val="Arial"/>
        <family val="2"/>
      </rPr>
      <t xml:space="preserve"> /</t>
    </r>
    <r>
      <rPr>
        <sz val="11"/>
        <rFont val="游ゴシック"/>
        <family val="3"/>
        <charset val="128"/>
      </rPr>
      <t xml:space="preserve">（内線番号）
</t>
    </r>
    <r>
      <rPr>
        <sz val="9"/>
        <color theme="1" tint="0.34998626667073579"/>
        <rFont val="Arial"/>
        <family val="2"/>
      </rPr>
      <t xml:space="preserve"> Telephone / (Ext.)</t>
    </r>
    <rPh sb="0" eb="2">
      <t>デンワ</t>
    </rPh>
    <rPh sb="2" eb="4">
      <t>バンゴウ</t>
    </rPh>
    <rPh sb="7" eb="9">
      <t>ナイセン</t>
    </rPh>
    <rPh sb="9" eb="11">
      <t>バンゴウ</t>
    </rPh>
    <phoneticPr fontId="5"/>
  </si>
  <si>
    <r>
      <rPr>
        <sz val="11"/>
        <rFont val="游ゴシック"/>
        <family val="3"/>
        <charset val="128"/>
      </rPr>
      <t xml:space="preserve">ご希望代理店
</t>
    </r>
    <r>
      <rPr>
        <sz val="9"/>
        <color theme="1" tint="0.34998626667073579"/>
        <rFont val="Arial"/>
        <family val="2"/>
      </rPr>
      <t xml:space="preserve"> Agent</t>
    </r>
    <rPh sb="1" eb="3">
      <t>キボウ</t>
    </rPh>
    <rPh sb="3" eb="6">
      <t>ダイリテン</t>
    </rPh>
    <phoneticPr fontId="5"/>
  </si>
  <si>
    <r>
      <rPr>
        <b/>
        <sz val="11"/>
        <color theme="0"/>
        <rFont val="游ゴシック"/>
        <family val="3"/>
        <charset val="128"/>
      </rPr>
      <t>特記事項やご要望がございましたら、こちらにご記入ください。</t>
    </r>
    <phoneticPr fontId="5"/>
  </si>
  <si>
    <t>Comments / Requests</t>
    <phoneticPr fontId="4"/>
  </si>
  <si>
    <t>dRGal</t>
    <phoneticPr fontId="4"/>
  </si>
  <si>
    <t>GalC3</t>
    <phoneticPr fontId="4"/>
  </si>
  <si>
    <t xml:space="preserve">dR-GalNAc </t>
    <phoneticPr fontId="4"/>
  </si>
  <si>
    <t>■ 核酸医薬開発　≪スクリーニング・動物実験≫</t>
    <rPh sb="2" eb="4">
      <t>カクサン</t>
    </rPh>
    <rPh sb="4" eb="6">
      <t>イヤク</t>
    </rPh>
    <rPh sb="6" eb="8">
      <t>カイハツ</t>
    </rPh>
    <rPh sb="18" eb="20">
      <t>ドウブツ</t>
    </rPh>
    <rPh sb="20" eb="22">
      <t>ジッケン</t>
    </rPh>
    <phoneticPr fontId="4"/>
  </si>
  <si>
    <t>■ 蛍光色素・クエンチャー ≪イメージング・qPCR / dPCRプローブ≫</t>
    <phoneticPr fontId="4"/>
  </si>
  <si>
    <t>■ ラベリング ≪検出・精製≫</t>
    <phoneticPr fontId="4"/>
  </si>
  <si>
    <t>■ 官能基 ≪コンジュゲーション≫</t>
    <phoneticPr fontId="4"/>
  </si>
  <si>
    <t>■ スペーサー</t>
    <phoneticPr fontId="4"/>
  </si>
  <si>
    <t>■ DNA修飾塩基</t>
    <phoneticPr fontId="4"/>
  </si>
  <si>
    <t>■ RNA修飾塩基</t>
    <phoneticPr fontId="4"/>
  </si>
  <si>
    <t>■ 光架橋シリーズ</t>
    <phoneticPr fontId="4"/>
  </si>
  <si>
    <t>重複コード数確認</t>
    <rPh sb="0" eb="2">
      <t>チョウフク</t>
    </rPh>
    <rPh sb="5" eb="6">
      <t>スウ</t>
    </rPh>
    <rPh sb="6" eb="8">
      <t>カクニン</t>
    </rPh>
    <phoneticPr fontId="4"/>
  </si>
  <si>
    <t>コード表</t>
    <rPh sb="3" eb="4">
      <t>ヒョウ</t>
    </rPh>
    <phoneticPr fontId="4"/>
  </si>
  <si>
    <t>コード</t>
    <phoneticPr fontId="4"/>
  </si>
  <si>
    <t>Phosphorothioate (PS)</t>
  </si>
  <si>
    <t>■ DNA・修飾核酸合成</t>
    <rPh sb="6" eb="8">
      <t>シュウショク</t>
    </rPh>
    <rPh sb="8" eb="10">
      <t>カクサン</t>
    </rPh>
    <rPh sb="10" eb="12">
      <t>ゴウセイ</t>
    </rPh>
    <phoneticPr fontId="5"/>
  </si>
  <si>
    <t>■ RNA・修飾核酸合成</t>
    <rPh sb="6" eb="8">
      <t>シュウショク</t>
    </rPh>
    <rPh sb="8" eb="10">
      <t>カクサン</t>
    </rPh>
    <rPh sb="10" eb="12">
      <t>ゴウセイ</t>
    </rPh>
    <phoneticPr fontId="5"/>
  </si>
  <si>
    <t>保証収量：1 mg</t>
    <phoneticPr fontId="5"/>
  </si>
  <si>
    <t>保証収量：2 mg</t>
  </si>
  <si>
    <t>保証収量：3 mg</t>
  </si>
  <si>
    <t>保証収量：5 mg</t>
  </si>
  <si>
    <t>保証収量：6 mg</t>
  </si>
  <si>
    <t>保証収量：7 mg</t>
  </si>
  <si>
    <t>保証収量：8 mg</t>
  </si>
  <si>
    <t>保証収量：9 mg</t>
  </si>
  <si>
    <t>保証収量：10 mg</t>
  </si>
  <si>
    <t>保証収量：20 mg</t>
    <phoneticPr fontId="4"/>
  </si>
  <si>
    <t>保証収量：30 mg</t>
  </si>
  <si>
    <t>保証収量：40 mg</t>
  </si>
  <si>
    <t>保証収量：50 mg</t>
  </si>
  <si>
    <t>保証収量：60 mg</t>
  </si>
  <si>
    <t>保証収量：70 mg</t>
  </si>
  <si>
    <t>保証収量：80 mg</t>
  </si>
  <si>
    <t>保証収量：90 mg</t>
  </si>
  <si>
    <t>保証収量：100 mg</t>
  </si>
  <si>
    <t>■ 品質管理オプション</t>
    <rPh sb="2" eb="6">
      <t>ヒンシツカンリ</t>
    </rPh>
    <phoneticPr fontId="4"/>
  </si>
  <si>
    <t>オプション1
Option1</t>
    <phoneticPr fontId="4"/>
  </si>
  <si>
    <t>オプション2
Option2</t>
    <phoneticPr fontId="4"/>
  </si>
  <si>
    <t>オプション3
Option3</t>
    <phoneticPr fontId="4"/>
  </si>
  <si>
    <t>② 5’修飾・3’修飾</t>
    <phoneticPr fontId="4"/>
  </si>
  <si>
    <t>※96検体以上のご注文の場合は、エクセルファイルを分けてご注文ください。</t>
    <phoneticPr fontId="4"/>
  </si>
  <si>
    <r>
      <t>※ご入力の前に</t>
    </r>
    <r>
      <rPr>
        <b/>
        <u/>
        <sz val="10"/>
        <color rgb="FF0563C1"/>
        <rFont val="游ゴシック"/>
        <family val="3"/>
        <charset val="128"/>
      </rPr>
      <t>「ご注文に際して」シート</t>
    </r>
    <r>
      <rPr>
        <b/>
        <sz val="10"/>
        <color rgb="FFE60012"/>
        <rFont val="游ゴシック"/>
        <family val="3"/>
        <charset val="128"/>
      </rPr>
      <t>の内容を必ずお読みいただき、記載の注意事項にご了承いただいた上でご注文ください。
※このシートはすべてのお客様がご記入ください。</t>
    </r>
    <rPh sb="9" eb="11">
      <t>チュウモン</t>
    </rPh>
    <rPh sb="12" eb="13">
      <t>サイ</t>
    </rPh>
    <rPh sb="33" eb="35">
      <t>キサイ</t>
    </rPh>
    <rPh sb="36" eb="38">
      <t>チュウイ</t>
    </rPh>
    <rPh sb="38" eb="40">
      <t>ジコウ</t>
    </rPh>
    <rPh sb="76" eb="78">
      <t>キニュウ</t>
    </rPh>
    <phoneticPr fontId="29"/>
  </si>
  <si>
    <t>エンドトキシン測定</t>
  </si>
  <si>
    <t>逆相ＨＰＬＣ分析</t>
  </si>
  <si>
    <t>【記入方法】</t>
    <rPh sb="1" eb="5">
      <t>キニュウホウホウ</t>
    </rPh>
    <phoneticPr fontId="4"/>
  </si>
  <si>
    <t/>
  </si>
  <si>
    <t>【塩基・修飾表記の定義シート】</t>
    <rPh sb="1" eb="3">
      <t>エンキ</t>
    </rPh>
    <rPh sb="4" eb="6">
      <t>シュウショク</t>
    </rPh>
    <rPh sb="6" eb="8">
      <t>ヒョウキ</t>
    </rPh>
    <rPh sb="9" eb="11">
      <t>テイギ</t>
    </rPh>
    <phoneticPr fontId="4"/>
  </si>
  <si>
    <t>【定義シートの使い方】</t>
    <rPh sb="1" eb="3">
      <t>テイギ</t>
    </rPh>
    <rPh sb="7" eb="8">
      <t>ツカ</t>
    </rPh>
    <rPh sb="9" eb="10">
      <t>カタ</t>
    </rPh>
    <phoneticPr fontId="4"/>
  </si>
  <si>
    <t>塩基種</t>
    <rPh sb="0" eb="2">
      <t>エンキ</t>
    </rPh>
    <rPh sb="2" eb="3">
      <t>シュ</t>
    </rPh>
    <phoneticPr fontId="4"/>
  </si>
  <si>
    <t>元データ保存列</t>
    <rPh sb="0" eb="1">
      <t>モト</t>
    </rPh>
    <rPh sb="4" eb="7">
      <t>ホゾンレツ</t>
    </rPh>
    <phoneticPr fontId="4"/>
  </si>
  <si>
    <t>重複チェック用列</t>
  </si>
  <si>
    <t>a</t>
  </si>
  <si>
    <t>-</t>
    <phoneticPr fontId="4"/>
  </si>
  <si>
    <t>5-Me-C</t>
    <phoneticPr fontId="4"/>
  </si>
  <si>
    <t>A</t>
  </si>
  <si>
    <t>C</t>
  </si>
  <si>
    <t>T(m)</t>
  </si>
  <si>
    <t>G</t>
  </si>
  <si>
    <t>A(F)</t>
  </si>
  <si>
    <t>C(F)</t>
  </si>
  <si>
    <t>(CGT)</t>
    <phoneticPr fontId="4"/>
  </si>
  <si>
    <t>(AGT)</t>
    <phoneticPr fontId="4"/>
  </si>
  <si>
    <t>(ACT)</t>
    <phoneticPr fontId="4"/>
  </si>
  <si>
    <t>(GT)</t>
    <phoneticPr fontId="4"/>
  </si>
  <si>
    <t>(AC)</t>
    <phoneticPr fontId="4"/>
  </si>
  <si>
    <t>G(M)</t>
  </si>
  <si>
    <t>(ACGT)</t>
    <phoneticPr fontId="4"/>
  </si>
  <si>
    <t>U(M)</t>
  </si>
  <si>
    <t>(AG)</t>
    <phoneticPr fontId="4"/>
  </si>
  <si>
    <t>T(M)</t>
  </si>
  <si>
    <t>(CG)</t>
    <phoneticPr fontId="4"/>
  </si>
  <si>
    <t>5(M)</t>
  </si>
  <si>
    <t>(ACG)</t>
    <phoneticPr fontId="4"/>
  </si>
  <si>
    <t>架橋型核酸
(Locked Nucleic Acid)</t>
    <phoneticPr fontId="4"/>
  </si>
  <si>
    <t>(AT)</t>
    <phoneticPr fontId="4"/>
  </si>
  <si>
    <t>(CT)</t>
    <phoneticPr fontId="4"/>
  </si>
  <si>
    <t>A(m)</t>
    <phoneticPr fontId="4"/>
  </si>
  <si>
    <t>5(m)</t>
    <phoneticPr fontId="4"/>
  </si>
  <si>
    <t>G(m)</t>
    <phoneticPr fontId="4"/>
  </si>
  <si>
    <t>t(S)</t>
  </si>
  <si>
    <t>T(m)</t>
    <phoneticPr fontId="4"/>
  </si>
  <si>
    <t>A(F)</t>
    <phoneticPr fontId="4"/>
  </si>
  <si>
    <t>C(F)</t>
    <phoneticPr fontId="4"/>
  </si>
  <si>
    <t>G(F)</t>
    <phoneticPr fontId="4"/>
  </si>
  <si>
    <t>U(F)</t>
    <phoneticPr fontId="4"/>
  </si>
  <si>
    <t>A(M)</t>
    <phoneticPr fontId="4"/>
  </si>
  <si>
    <t>C(M)</t>
    <phoneticPr fontId="4"/>
  </si>
  <si>
    <t>G(M)</t>
    <phoneticPr fontId="4"/>
  </si>
  <si>
    <t>U(M)</t>
    <phoneticPr fontId="4"/>
  </si>
  <si>
    <t xml:space="preserve">                         </t>
    <phoneticPr fontId="4"/>
  </si>
  <si>
    <t xml:space="preserve">               </t>
    <phoneticPr fontId="4"/>
  </si>
  <si>
    <t xml:space="preserve">        </t>
    <phoneticPr fontId="4"/>
  </si>
  <si>
    <t xml:space="preserve">                            </t>
    <phoneticPr fontId="4"/>
  </si>
  <si>
    <t>DNA or RNA</t>
    <phoneticPr fontId="4"/>
  </si>
  <si>
    <t>■ 製造オプション</t>
    <rPh sb="2" eb="4">
      <t>セイゾウ</t>
    </rPh>
    <phoneticPr fontId="5"/>
  </si>
  <si>
    <t>　</t>
    <phoneticPr fontId="4"/>
  </si>
  <si>
    <t>保証収量：200 mg</t>
    <phoneticPr fontId="4"/>
  </si>
  <si>
    <t>保証収量：300 mg</t>
  </si>
  <si>
    <t>保証収量：400 mg</t>
  </si>
  <si>
    <t>保証収量：500 mg</t>
  </si>
  <si>
    <t>保証収量：600 mg</t>
  </si>
  <si>
    <t>保証収量：700 mg</t>
  </si>
  <si>
    <t>保証収量：800 mg</t>
  </si>
  <si>
    <t>保証収量：900 mg</t>
  </si>
  <si>
    <t>保証収量：1 g</t>
    <phoneticPr fontId="4"/>
  </si>
  <si>
    <t>■ スケールアップ合成 (mg～g)</t>
    <rPh sb="9" eb="11">
      <t>ゴウセイ</t>
    </rPh>
    <phoneticPr fontId="5"/>
  </si>
  <si>
    <t>1 µmol (-200 mer)</t>
  </si>
  <si>
    <t>設定表記</t>
    <rPh sb="0" eb="2">
      <t>セッテイ</t>
    </rPh>
    <rPh sb="2" eb="4">
      <t>ヒョウキ</t>
    </rPh>
    <phoneticPr fontId="4"/>
  </si>
  <si>
    <t>c</t>
  </si>
  <si>
    <t>t</t>
  </si>
  <si>
    <t>U</t>
  </si>
  <si>
    <t>ラインナップ修飾</t>
    <rPh sb="6" eb="8">
      <t>シュウショク</t>
    </rPh>
    <phoneticPr fontId="4"/>
  </si>
  <si>
    <t>配列情報の記入方法</t>
    <rPh sb="5" eb="9">
      <t>キニュウホウホウ</t>
    </rPh>
    <phoneticPr fontId="4"/>
  </si>
  <si>
    <t>「配列情報」シートの記入方法を示した参考例です。ご記入前にご確認ください。</t>
    <phoneticPr fontId="4"/>
  </si>
  <si>
    <t>＊印の列は必須入力項目となります。</t>
    <rPh sb="1" eb="2">
      <t>イン</t>
    </rPh>
    <rPh sb="3" eb="4">
      <t>レツ</t>
    </rPh>
    <rPh sb="5" eb="7">
      <t>ヒッス</t>
    </rPh>
    <rPh sb="7" eb="9">
      <t>ニュウリョク</t>
    </rPh>
    <rPh sb="9" eb="11">
      <t>コウモク</t>
    </rPh>
    <phoneticPr fontId="4"/>
  </si>
  <si>
    <t>【配列情報シート】</t>
    <phoneticPr fontId="4"/>
  </si>
  <si>
    <t>aaaaccccggggtttt</t>
    <phoneticPr fontId="4"/>
  </si>
  <si>
    <t>Spacer 9</t>
    <phoneticPr fontId="4"/>
  </si>
  <si>
    <t>Spacer C3</t>
    <phoneticPr fontId="4"/>
  </si>
  <si>
    <t>Spacer C12</t>
    <phoneticPr fontId="4"/>
  </si>
  <si>
    <t>0.05 µmol (11-50 mer)</t>
  </si>
  <si>
    <t>：任意の名称をご記入ください。（例：サンプル名、プロジェクト名など）</t>
    <phoneticPr fontId="4"/>
  </si>
  <si>
    <t>：必要に応じてプルダウンリストから選択してください。</t>
    <phoneticPr fontId="4"/>
  </si>
  <si>
    <t>：プルダウンリストから選択してください。</t>
    <phoneticPr fontId="4"/>
  </si>
  <si>
    <r>
      <t>：②を除く塩基/修飾の表記方法は、</t>
    </r>
    <r>
      <rPr>
        <b/>
        <u/>
        <sz val="12"/>
        <color rgb="FF0563C1"/>
        <rFont val="游ゴシック"/>
        <family val="3"/>
        <charset val="128"/>
        <scheme val="minor"/>
      </rPr>
      <t>「塩基・修飾表記の定義」シート</t>
    </r>
    <r>
      <rPr>
        <sz val="12"/>
        <color theme="1"/>
        <rFont val="游ゴシック"/>
        <family val="3"/>
        <charset val="128"/>
        <scheme val="minor"/>
      </rPr>
      <t>をご参照のうえご記入ください。</t>
    </r>
    <rPh sb="3" eb="4">
      <t>ノゾ</t>
    </rPh>
    <rPh sb="5" eb="7">
      <t>エンキ</t>
    </rPh>
    <rPh sb="11" eb="15">
      <t>ヒョウキホウホウ</t>
    </rPh>
    <rPh sb="23" eb="25">
      <t>ヒョウキ</t>
    </rPh>
    <rPh sb="26" eb="28">
      <t>テイギ</t>
    </rPh>
    <phoneticPr fontId="4"/>
  </si>
  <si>
    <t>オプション1</t>
    <phoneticPr fontId="4"/>
  </si>
  <si>
    <t>オプション2</t>
    <phoneticPr fontId="4"/>
  </si>
  <si>
    <t>オプション3</t>
    <phoneticPr fontId="4"/>
  </si>
  <si>
    <t>保証収量：0.5 mg</t>
    <phoneticPr fontId="5"/>
  </si>
  <si>
    <t>保証収量：1.5 mg</t>
    <phoneticPr fontId="5"/>
  </si>
  <si>
    <t>保証収量：2.5 mg</t>
    <phoneticPr fontId="5"/>
  </si>
  <si>
    <t>保証収量：3.5 mg</t>
    <phoneticPr fontId="5"/>
  </si>
  <si>
    <t>保証収量：4 mg</t>
    <phoneticPr fontId="4"/>
  </si>
  <si>
    <t>保証収量：4.5 mg</t>
    <phoneticPr fontId="4"/>
  </si>
  <si>
    <t>必須様式の「お客様情報」シート及び「配列情報」シートにご記入ください。</t>
    <rPh sb="0" eb="2">
      <t>ヒッス</t>
    </rPh>
    <rPh sb="2" eb="4">
      <t>ヨウシキ</t>
    </rPh>
    <rPh sb="15" eb="16">
      <t>オヨ</t>
    </rPh>
    <rPh sb="18" eb="20">
      <t>ハイレツ</t>
    </rPh>
    <rPh sb="20" eb="22">
      <t>ジョウホウ</t>
    </rPh>
    <rPh sb="28" eb="30">
      <t>キニュウ</t>
    </rPh>
    <phoneticPr fontId="22"/>
  </si>
  <si>
    <t>本製品は、原則として試験研究を目的に販売しております。商用利用の場合は、お問い合わせください。</t>
    <phoneticPr fontId="4"/>
  </si>
  <si>
    <t>OLIGOKIDS [15 nmol] (11-30 mer)</t>
  </si>
  <si>
    <t>25 nmol (11-30 mer)</t>
  </si>
  <si>
    <t>RNA KIDS (19-23 mer)</t>
  </si>
  <si>
    <t>ゲル濾過 (11-50 mer)</t>
  </si>
  <si>
    <t>簡易カラム (-70 mer)</t>
  </si>
  <si>
    <t>簡易カラム_MS測定付き (-50 mer)</t>
    <rPh sb="8" eb="10">
      <t>ソクテイ</t>
    </rPh>
    <rPh sb="10" eb="11">
      <t>ツキ</t>
    </rPh>
    <phoneticPr fontId="5"/>
  </si>
  <si>
    <t>HPLC (-120 mer)</t>
  </si>
  <si>
    <t>PAGE (-200 mer)</t>
  </si>
  <si>
    <t>イオン交換HPLC (11-30 mer)</t>
  </si>
  <si>
    <t>高純度 (20-30 mer)</t>
  </si>
  <si>
    <t>高純度 (31-50 mer)</t>
  </si>
  <si>
    <t>脱塩処理 [RNA] (11-40 mer)</t>
  </si>
  <si>
    <t>簡易カラム [RNA] (11-40 mer)</t>
  </si>
  <si>
    <t>HPLC [RNA] (11-70 mer)</t>
  </si>
  <si>
    <t>イオン交換ＨＰＬＣ分析 (-30mer)</t>
  </si>
  <si>
    <r>
      <rPr>
        <b/>
        <sz val="9"/>
        <color rgb="FF2C3E50"/>
        <rFont val="Microsoft JhengHei"/>
        <family val="3"/>
      </rPr>
      <t>└</t>
    </r>
    <r>
      <rPr>
        <b/>
        <sz val="9"/>
        <color rgb="FF2C3E50"/>
        <rFont val="游ゴシック"/>
        <family val="2"/>
        <charset val="128"/>
      </rPr>
      <t xml:space="preserve">お客様 </t>
    </r>
    <r>
      <rPr>
        <b/>
        <sz val="9"/>
        <color rgb="FF2C3E50"/>
        <rFont val="Arial"/>
        <family val="2"/>
      </rPr>
      <t>ID</t>
    </r>
    <r>
      <rPr>
        <b/>
        <sz val="9"/>
        <color rgb="FF2C3E50"/>
        <rFont val="游ゴシック"/>
        <family val="2"/>
        <charset val="128"/>
      </rPr>
      <t>（</t>
    </r>
    <r>
      <rPr>
        <b/>
        <sz val="9"/>
        <color rgb="FF2C3E50"/>
        <rFont val="Arial"/>
        <family val="2"/>
      </rPr>
      <t>hss</t>
    </r>
    <r>
      <rPr>
        <b/>
        <sz val="9"/>
        <color rgb="FF2C3E50"/>
        <rFont val="游ゴシック"/>
        <family val="2"/>
        <charset val="128"/>
      </rPr>
      <t>＋</t>
    </r>
    <r>
      <rPr>
        <b/>
        <sz val="9"/>
        <color rgb="FF2C3E50"/>
        <rFont val="Arial"/>
        <family val="2"/>
      </rPr>
      <t>7</t>
    </r>
    <r>
      <rPr>
        <b/>
        <sz val="9"/>
        <color rgb="FF2C3E50"/>
        <rFont val="游ゴシック"/>
        <family val="2"/>
        <charset val="128"/>
      </rPr>
      <t>桁の番号）をお持ちの場合はご記入ください。</t>
    </r>
    <r>
      <rPr>
        <b/>
        <sz val="9"/>
        <color rgb="FF2C3E50"/>
        <rFont val="Arial"/>
        <family val="2"/>
      </rPr>
      <t xml:space="preserve">
 </t>
    </r>
    <r>
      <rPr>
        <b/>
        <sz val="9"/>
        <color rgb="FF2C3E50"/>
        <rFont val="游ゴシック"/>
        <family val="2"/>
        <charset val="128"/>
      </rPr>
      <t>【納期のご連絡】メールに記載されています。</t>
    </r>
    <r>
      <rPr>
        <b/>
        <sz val="9"/>
        <color rgb="FF2C3E50"/>
        <rFont val="Arial"/>
        <family val="2"/>
      </rPr>
      <t>My HSS Web</t>
    </r>
    <r>
      <rPr>
        <b/>
        <sz val="9"/>
        <color rgb="FF2C3E50"/>
        <rFont val="游ゴシック"/>
        <family val="2"/>
        <charset val="128"/>
      </rPr>
      <t>をご利用の場合はログイン</t>
    </r>
    <r>
      <rPr>
        <b/>
        <sz val="9"/>
        <color rgb="FF2C3E50"/>
        <rFont val="Arial"/>
        <family val="2"/>
      </rPr>
      <t>ID</t>
    </r>
    <r>
      <rPr>
        <b/>
        <sz val="9"/>
        <color rgb="FF2C3E50"/>
        <rFont val="游ゴシック"/>
        <family val="2"/>
        <charset val="128"/>
      </rPr>
      <t>と同一です。</t>
    </r>
    <r>
      <rPr>
        <sz val="9"/>
        <color rgb="FF2C3E50"/>
        <rFont val="Arial"/>
        <family val="2"/>
      </rPr>
      <t xml:space="preserve">
</t>
    </r>
    <r>
      <rPr>
        <sz val="8"/>
        <color theme="1" tint="0.34998626667073579"/>
        <rFont val="游ゴシック"/>
        <family val="3"/>
        <charset val="128"/>
      </rPr>
      <t>　</t>
    </r>
    <r>
      <rPr>
        <sz val="8"/>
        <color theme="1" tint="0.34998626667073579"/>
        <rFont val="Arial"/>
        <family val="2"/>
      </rPr>
      <t xml:space="preserve"> Please enter your Customer ID (hss + 7 digits), if available.
     It is listed in delivery notification emails. If you use My HSS Web, it is the same as your login ID.</t>
    </r>
    <rPh sb="15" eb="17">
      <t>バンゴウ</t>
    </rPh>
    <rPh sb="37" eb="39">
      <t>ノウキ</t>
    </rPh>
    <rPh sb="41" eb="43">
      <t>レンラク</t>
    </rPh>
    <phoneticPr fontId="4"/>
  </si>
  <si>
    <t>フリガナ</t>
    <phoneticPr fontId="5"/>
  </si>
  <si>
    <r>
      <rPr>
        <sz val="11"/>
        <rFont val="游ゴシック"/>
        <family val="3"/>
        <charset val="128"/>
        <scheme val="minor"/>
      </rPr>
      <t xml:space="preserve"> お客様 ID</t>
    </r>
    <r>
      <rPr>
        <sz val="11"/>
        <rFont val="Arial"/>
        <family val="2"/>
      </rPr>
      <t xml:space="preserve">
</t>
    </r>
    <r>
      <rPr>
        <sz val="9"/>
        <color rgb="FF595959"/>
        <rFont val="Arial"/>
        <family val="2"/>
      </rPr>
      <t xml:space="preserve"> Customer ID</t>
    </r>
    <rPh sb="2" eb="4">
      <t>キャクサマ</t>
    </rPh>
    <phoneticPr fontId="5"/>
  </si>
  <si>
    <t>アニーリング（無料）</t>
  </si>
  <si>
    <t>アニーリング（無料）</t>
    <phoneticPr fontId="4"/>
  </si>
  <si>
    <t>分注（10本まで無料）</t>
    <phoneticPr fontId="4"/>
  </si>
  <si>
    <t>月～金：16:00まで（16:00以降は翌営業日の受付となります。）</t>
    <rPh sb="0" eb="1">
      <t>ゲツ</t>
    </rPh>
    <rPh sb="2" eb="3">
      <t>キン</t>
    </rPh>
    <rPh sb="17" eb="19">
      <t>イコウ</t>
    </rPh>
    <rPh sb="20" eb="24">
      <t>ヨクエイギョウビ</t>
    </rPh>
    <rPh sb="25" eb="27">
      <t>ウケツケ</t>
    </rPh>
    <phoneticPr fontId="4"/>
  </si>
  <si>
    <t>※営業日は土日・祝日を除く平日となります。</t>
    <phoneticPr fontId="4"/>
  </si>
  <si>
    <t>※ゲルろ過および簡易カラム精製の未修飾DNAにつきましては、土曜16:00まで受付しております。</t>
    <phoneticPr fontId="4"/>
  </si>
  <si>
    <r>
      <t>シーケンス名・配列・修飾内容をご記入いただくシートです。</t>
    </r>
    <r>
      <rPr>
        <b/>
        <sz val="10.5"/>
        <color rgb="FFE60012"/>
        <rFont val="游ゴシック"/>
        <family val="3"/>
        <charset val="128"/>
        <scheme val="minor"/>
      </rPr>
      <t>必須入力です。</t>
    </r>
    <rPh sb="10" eb="12">
      <t>シュウショク</t>
    </rPh>
    <rPh sb="12" eb="14">
      <t>ナイヨウ</t>
    </rPh>
    <phoneticPr fontId="22"/>
  </si>
  <si>
    <r>
      <t xml:space="preserve">※このシートはすべてのお客様がご記入ください。
</t>
    </r>
    <r>
      <rPr>
        <b/>
        <sz val="12"/>
        <color theme="1"/>
        <rFont val="游ゴシック"/>
        <family val="3"/>
        <charset val="128"/>
      </rPr>
      <t>※記入方法は</t>
    </r>
    <r>
      <rPr>
        <b/>
        <u/>
        <sz val="12"/>
        <color rgb="FF0563C1"/>
        <rFont val="游ゴシック"/>
        <family val="3"/>
        <charset val="128"/>
      </rPr>
      <t>「配列情報の記入方法」シート</t>
    </r>
    <r>
      <rPr>
        <b/>
        <sz val="12"/>
        <color theme="1"/>
        <rFont val="游ゴシック"/>
        <family val="3"/>
        <charset val="128"/>
      </rPr>
      <t>をご参照ください。配列の表記方法は</t>
    </r>
    <r>
      <rPr>
        <b/>
        <u/>
        <sz val="12"/>
        <color rgb="FF0563C1"/>
        <rFont val="游ゴシック"/>
        <family val="3"/>
        <charset val="128"/>
      </rPr>
      <t>「塩基・修飾表記の定義」シート</t>
    </r>
    <r>
      <rPr>
        <b/>
        <sz val="12"/>
        <color theme="1"/>
        <rFont val="游ゴシック"/>
        <family val="3"/>
        <charset val="128"/>
      </rPr>
      <t>でご確認いただけます。お客様ご自身で任意の定義を設定いただくことも可能です。</t>
    </r>
    <phoneticPr fontId="29"/>
  </si>
  <si>
    <r>
      <t xml:space="preserve">          DNA・RNA・修飾核酸合成サービス　</t>
    </r>
    <r>
      <rPr>
        <b/>
        <sz val="18"/>
        <color theme="5"/>
        <rFont val="游ゴシック"/>
        <family val="3"/>
        <charset val="128"/>
        <scheme val="minor"/>
      </rPr>
      <t>オリゴ核酸全製品　</t>
    </r>
    <r>
      <rPr>
        <b/>
        <sz val="18"/>
        <color rgb="FF2C3E50"/>
        <rFont val="游ゴシック"/>
        <family val="3"/>
        <charset val="128"/>
        <scheme val="minor"/>
      </rPr>
      <t>ご注文に際して</t>
    </r>
    <rPh sb="18" eb="20">
      <t>シュウショク</t>
    </rPh>
    <rPh sb="20" eb="22">
      <t>カクサン</t>
    </rPh>
    <rPh sb="22" eb="24">
      <t>ゴウセイ</t>
    </rPh>
    <rPh sb="32" eb="34">
      <t>カクサン</t>
    </rPh>
    <rPh sb="34" eb="35">
      <t>ゼン</t>
    </rPh>
    <rPh sb="35" eb="37">
      <t>セイヒン</t>
    </rPh>
    <phoneticPr fontId="4"/>
  </si>
  <si>
    <r>
      <t xml:space="preserve">① シーケンス名 </t>
    </r>
    <r>
      <rPr>
        <b/>
        <sz val="12"/>
        <color rgb="FFE60012"/>
        <rFont val="游ゴシック"/>
        <family val="3"/>
        <charset val="128"/>
        <scheme val="minor"/>
      </rPr>
      <t>*</t>
    </r>
    <phoneticPr fontId="4"/>
  </si>
  <si>
    <r>
      <t xml:space="preserve">　以下の①・③～⑤は必須項目 </t>
    </r>
    <r>
      <rPr>
        <b/>
        <sz val="12"/>
        <color rgb="FFE60012"/>
        <rFont val="游ゴシック"/>
        <family val="3"/>
        <charset val="128"/>
        <scheme val="minor"/>
      </rPr>
      <t xml:space="preserve">* </t>
    </r>
    <r>
      <rPr>
        <b/>
        <sz val="12"/>
        <color theme="1"/>
        <rFont val="游ゴシック"/>
        <family val="3"/>
        <charset val="128"/>
        <scheme val="minor"/>
      </rPr>
      <t>です。②・⑥・⑦は必要に応じてご記入ください。</t>
    </r>
    <phoneticPr fontId="4"/>
  </si>
  <si>
    <r>
      <t>③ 配列（5’→3’）</t>
    </r>
    <r>
      <rPr>
        <b/>
        <sz val="12"/>
        <color rgb="FFE60012"/>
        <rFont val="游ゴシック"/>
        <family val="3"/>
        <charset val="128"/>
        <scheme val="minor"/>
      </rPr>
      <t>*</t>
    </r>
    <phoneticPr fontId="4"/>
  </si>
  <si>
    <r>
      <t xml:space="preserve">④ 合成スケール </t>
    </r>
    <r>
      <rPr>
        <b/>
        <sz val="12"/>
        <color rgb="FFE60012"/>
        <rFont val="游ゴシック"/>
        <family val="3"/>
        <charset val="128"/>
        <scheme val="minor"/>
      </rPr>
      <t>*</t>
    </r>
    <phoneticPr fontId="4"/>
  </si>
  <si>
    <r>
      <t xml:space="preserve">⑤ 精製方法 </t>
    </r>
    <r>
      <rPr>
        <b/>
        <sz val="12"/>
        <color rgb="FFE60012"/>
        <rFont val="游ゴシック"/>
        <family val="3"/>
        <charset val="128"/>
        <scheme val="minor"/>
      </rPr>
      <t>*</t>
    </r>
    <rPh sb="2" eb="6">
      <t>セイセイホウホウ</t>
    </rPh>
    <phoneticPr fontId="4"/>
  </si>
  <si>
    <t>⑥ オプション (1～3)</t>
    <phoneticPr fontId="4"/>
  </si>
  <si>
    <t>⑦ 備考</t>
    <phoneticPr fontId="4"/>
  </si>
  <si>
    <r>
      <rPr>
        <b/>
        <sz val="16"/>
        <color rgb="FF2C3E50"/>
        <rFont val="游ゴシック"/>
        <family val="3"/>
        <charset val="128"/>
      </rPr>
      <t>【お客様情報シート】</t>
    </r>
    <rPh sb="2" eb="4">
      <t>キャクサマ</t>
    </rPh>
    <rPh sb="4" eb="6">
      <t>ジョウホウ</t>
    </rPh>
    <phoneticPr fontId="4"/>
  </si>
  <si>
    <r>
      <t xml:space="preserve">          DNA</t>
    </r>
    <r>
      <rPr>
        <b/>
        <sz val="18"/>
        <color rgb="FF2C3E50"/>
        <rFont val="游ゴシック"/>
        <family val="3"/>
        <charset val="128"/>
      </rPr>
      <t>・</t>
    </r>
    <r>
      <rPr>
        <b/>
        <sz val="18"/>
        <color rgb="FF2C3E50"/>
        <rFont val="Arial"/>
        <family val="2"/>
      </rPr>
      <t>RNA</t>
    </r>
    <r>
      <rPr>
        <b/>
        <sz val="18"/>
        <color rgb="FF2C3E50"/>
        <rFont val="游ゴシック"/>
        <family val="3"/>
        <charset val="128"/>
        <scheme val="minor"/>
      </rPr>
      <t>・修飾核酸合成サービス</t>
    </r>
    <r>
      <rPr>
        <b/>
        <sz val="18"/>
        <color theme="5"/>
        <rFont val="游ゴシック"/>
        <family val="3"/>
        <charset val="128"/>
      </rPr>
      <t>　オリゴ核酸全製品　</t>
    </r>
    <r>
      <rPr>
        <b/>
        <sz val="18"/>
        <color rgb="FF2C3E50"/>
        <rFont val="游ゴシック"/>
        <family val="3"/>
        <charset val="128"/>
      </rPr>
      <t>注文書</t>
    </r>
    <rPh sb="18" eb="22">
      <t>シュウショクカクサン</t>
    </rPh>
    <rPh sb="22" eb="24">
      <t>ゴウセイ</t>
    </rPh>
    <rPh sb="32" eb="34">
      <t>カクサン</t>
    </rPh>
    <rPh sb="34" eb="35">
      <t>ゼン</t>
    </rPh>
    <rPh sb="35" eb="37">
      <t>セイヒン</t>
    </rPh>
    <rPh sb="38" eb="41">
      <t>チュウモンショ</t>
    </rPh>
    <phoneticPr fontId="4"/>
  </si>
  <si>
    <r>
      <t xml:space="preserve">          DNA</t>
    </r>
    <r>
      <rPr>
        <b/>
        <sz val="18"/>
        <color rgb="FF2C3E50"/>
        <rFont val="游ゴシック"/>
        <family val="3"/>
        <charset val="128"/>
      </rPr>
      <t>・</t>
    </r>
    <r>
      <rPr>
        <b/>
        <sz val="18"/>
        <color rgb="FF2C3E50"/>
        <rFont val="Arial"/>
        <family val="2"/>
      </rPr>
      <t>RNA</t>
    </r>
    <r>
      <rPr>
        <b/>
        <sz val="18"/>
        <color rgb="FF2C3E50"/>
        <rFont val="游ゴシック"/>
        <family val="3"/>
        <charset val="128"/>
        <scheme val="minor"/>
      </rPr>
      <t>・修飾核酸合成サービス</t>
    </r>
    <r>
      <rPr>
        <b/>
        <sz val="18"/>
        <color theme="5"/>
        <rFont val="游ゴシック"/>
        <family val="3"/>
        <charset val="128"/>
      </rPr>
      <t>　オリゴ核酸全製品　</t>
    </r>
    <r>
      <rPr>
        <b/>
        <sz val="18"/>
        <color rgb="FF2C3E50"/>
        <rFont val="游ゴシック"/>
        <family val="3"/>
        <charset val="128"/>
      </rPr>
      <t>配列情報の記入方法</t>
    </r>
    <rPh sb="18" eb="22">
      <t>シュウショクカクサン</t>
    </rPh>
    <rPh sb="22" eb="24">
      <t>ゴウセイ</t>
    </rPh>
    <rPh sb="32" eb="34">
      <t>カクサン</t>
    </rPh>
    <rPh sb="34" eb="35">
      <t>ゼン</t>
    </rPh>
    <rPh sb="35" eb="37">
      <t>セイヒン</t>
    </rPh>
    <rPh sb="38" eb="40">
      <t>ハイレツ</t>
    </rPh>
    <rPh sb="40" eb="42">
      <t>ジョウホウ</t>
    </rPh>
    <rPh sb="43" eb="45">
      <t>キニュウ</t>
    </rPh>
    <rPh sb="45" eb="47">
      <t>ホウホウ</t>
    </rPh>
    <phoneticPr fontId="4"/>
  </si>
  <si>
    <r>
      <t xml:space="preserve">         DNA</t>
    </r>
    <r>
      <rPr>
        <b/>
        <sz val="18"/>
        <color rgb="FF2C3E50"/>
        <rFont val="游ゴシック"/>
        <family val="3"/>
        <charset val="128"/>
      </rPr>
      <t>・</t>
    </r>
    <r>
      <rPr>
        <b/>
        <sz val="18"/>
        <color rgb="FF2C3E50"/>
        <rFont val="Arial"/>
        <family val="2"/>
      </rPr>
      <t>RNA</t>
    </r>
    <r>
      <rPr>
        <b/>
        <sz val="18"/>
        <color rgb="FF2C3E50"/>
        <rFont val="游ゴシック"/>
        <family val="3"/>
        <charset val="128"/>
        <scheme val="minor"/>
      </rPr>
      <t>・修飾核酸合成サービス</t>
    </r>
    <r>
      <rPr>
        <b/>
        <sz val="18"/>
        <color theme="5"/>
        <rFont val="游ゴシック"/>
        <family val="3"/>
        <charset val="128"/>
      </rPr>
      <t>　オリゴ核酸全製品　</t>
    </r>
    <r>
      <rPr>
        <b/>
        <sz val="18"/>
        <color rgb="FF2C3E50"/>
        <rFont val="游ゴシック"/>
        <family val="3"/>
        <charset val="128"/>
      </rPr>
      <t>注文書</t>
    </r>
    <rPh sb="17" eb="21">
      <t>シュウショクカクサン</t>
    </rPh>
    <rPh sb="21" eb="23">
      <t>ゴウセイ</t>
    </rPh>
    <rPh sb="31" eb="33">
      <t>カクサン</t>
    </rPh>
    <rPh sb="33" eb="34">
      <t>ゼン</t>
    </rPh>
    <rPh sb="34" eb="36">
      <t>セイヒン</t>
    </rPh>
    <rPh sb="37" eb="40">
      <t>チュウモンショ</t>
    </rPh>
    <phoneticPr fontId="4"/>
  </si>
  <si>
    <t>5' Cholesterol〈TEG〉</t>
    <phoneticPr fontId="4"/>
  </si>
  <si>
    <t>5' Tocopherol〈TEG〉</t>
    <phoneticPr fontId="4"/>
  </si>
  <si>
    <t>5' Phosphate</t>
    <phoneticPr fontId="4"/>
  </si>
  <si>
    <t>5' Vinyl Phosphonate, 2'-OMe-U (VP)</t>
    <phoneticPr fontId="4"/>
  </si>
  <si>
    <r>
      <rPr>
        <sz val="11"/>
        <color theme="1"/>
        <rFont val="游ゴシック"/>
        <family val="1"/>
        <scheme val="minor"/>
      </rPr>
      <t xml:space="preserve">​5' </t>
    </r>
    <r>
      <rPr>
        <sz val="11"/>
        <color theme="1"/>
        <rFont val="游ゴシック"/>
        <family val="3"/>
        <charset val="128"/>
        <scheme val="minor"/>
      </rPr>
      <t>Alexa Fluor™ 488</t>
    </r>
    <phoneticPr fontId="4"/>
  </si>
  <si>
    <t>5' Alexa Fluor™ 594</t>
    <phoneticPr fontId="4"/>
  </si>
  <si>
    <r>
      <t>​</t>
    </r>
    <r>
      <rPr>
        <sz val="11"/>
        <color theme="1"/>
        <rFont val="游ゴシック"/>
        <family val="3"/>
        <charset val="128"/>
        <scheme val="minor"/>
      </rPr>
      <t>5' Alexa Fluor™ 750</t>
    </r>
    <phoneticPr fontId="4"/>
  </si>
  <si>
    <t>5' ATTO</t>
    <phoneticPr fontId="4"/>
  </si>
  <si>
    <t>5' Fluorescein (6-FAM)</t>
    <phoneticPr fontId="4"/>
  </si>
  <si>
    <t>5' Cyanine3</t>
    <phoneticPr fontId="4"/>
  </si>
  <si>
    <t>5' TAMRA</t>
    <phoneticPr fontId="4"/>
  </si>
  <si>
    <t>5' Rhodamine (ROX)</t>
    <phoneticPr fontId="4"/>
  </si>
  <si>
    <t>5' Cyanine5</t>
    <phoneticPr fontId="4"/>
  </si>
  <si>
    <t>5' Biotin〈standard〉</t>
    <phoneticPr fontId="4"/>
  </si>
  <si>
    <t>5' Biotin〈TEG〉</t>
    <phoneticPr fontId="4"/>
  </si>
  <si>
    <t>5' DIG</t>
    <phoneticPr fontId="4"/>
  </si>
  <si>
    <t>5' Amino Modifier〈C6〉</t>
    <phoneticPr fontId="4"/>
  </si>
  <si>
    <t>5' EC Amino Linker</t>
    <phoneticPr fontId="4"/>
  </si>
  <si>
    <t>5' Thiol〈C6〉</t>
    <phoneticPr fontId="4"/>
  </si>
  <si>
    <t>5' Azide</t>
    <phoneticPr fontId="4"/>
  </si>
  <si>
    <t>5' Alkynyl</t>
    <phoneticPr fontId="4"/>
  </si>
  <si>
    <t>5' DBCO〈TEG〉</t>
    <phoneticPr fontId="4"/>
  </si>
  <si>
    <t>3' Tri-GalNAc</t>
    <phoneticPr fontId="4"/>
  </si>
  <si>
    <t>3' dR-GalNAc (Alpha)</t>
    <phoneticPr fontId="4"/>
  </si>
  <si>
    <t>3' GalNAc〈C3〉</t>
    <phoneticPr fontId="4"/>
  </si>
  <si>
    <t>3' Cholesterol〈TEG〉</t>
    <phoneticPr fontId="4"/>
  </si>
  <si>
    <r>
      <rPr>
        <sz val="11"/>
        <color theme="1"/>
        <rFont val="游ゴシック"/>
        <family val="1"/>
        <scheme val="minor"/>
      </rPr>
      <t xml:space="preserve">​3' </t>
    </r>
    <r>
      <rPr>
        <sz val="11"/>
        <color theme="1"/>
        <rFont val="游ゴシック"/>
        <family val="3"/>
        <charset val="128"/>
        <scheme val="minor"/>
      </rPr>
      <t>Alexa Fluor™ 488</t>
    </r>
    <phoneticPr fontId="4"/>
  </si>
  <si>
    <t>3' ATTO</t>
    <phoneticPr fontId="4"/>
  </si>
  <si>
    <t>3' Fluorescein (6-FAM)</t>
    <phoneticPr fontId="4"/>
  </si>
  <si>
    <t>3' Cyanine3</t>
    <phoneticPr fontId="4"/>
  </si>
  <si>
    <t>3' TAMRA</t>
    <phoneticPr fontId="4"/>
  </si>
  <si>
    <t>3' Rhodamine (ROX)</t>
    <phoneticPr fontId="4"/>
  </si>
  <si>
    <t>3' Cyanine5</t>
    <phoneticPr fontId="4"/>
  </si>
  <si>
    <t>3' BHQ-1</t>
    <phoneticPr fontId="4"/>
  </si>
  <si>
    <t>3' BHQ-2</t>
    <phoneticPr fontId="4"/>
  </si>
  <si>
    <t>3' BHQ-3</t>
    <phoneticPr fontId="4"/>
  </si>
  <si>
    <t>3' Dabcyl</t>
    <phoneticPr fontId="4"/>
  </si>
  <si>
    <t>3' Biotin〈TEG〉</t>
    <phoneticPr fontId="4"/>
  </si>
  <si>
    <t>3' DIG</t>
    <phoneticPr fontId="4"/>
  </si>
  <si>
    <t>3' Amino Modifier〈C6〉</t>
    <phoneticPr fontId="4"/>
  </si>
  <si>
    <t>3' Thiol〈C3〉</t>
    <phoneticPr fontId="4"/>
  </si>
  <si>
    <t>3' Azide</t>
    <phoneticPr fontId="4"/>
  </si>
  <si>
    <t>3' Alkynyl</t>
    <phoneticPr fontId="4"/>
  </si>
  <si>
    <t>3' Phosphate</t>
    <phoneticPr fontId="4"/>
  </si>
  <si>
    <t>3' (2', 3'-ddC)</t>
    <phoneticPr fontId="4"/>
  </si>
  <si>
    <t>3' idT</t>
    <phoneticPr fontId="4"/>
  </si>
  <si>
    <t>3' Reverse (Inverse) -Abasic</t>
    <phoneticPr fontId="4"/>
  </si>
  <si>
    <t>3' puromycin</t>
    <phoneticPr fontId="4"/>
  </si>
  <si>
    <t>~~~~~~~~~~~~~~~~~~~</t>
    <phoneticPr fontId="4"/>
  </si>
  <si>
    <t>HPLC  (-120 mer)</t>
    <phoneticPr fontId="4"/>
  </si>
  <si>
    <t>HPLC  [RNA] (11-70 mer)</t>
  </si>
  <si>
    <t>HPLC  [RNA] (11-70 mer)</t>
    <phoneticPr fontId="4"/>
  </si>
  <si>
    <r>
      <rPr>
        <sz val="11"/>
        <rFont val="Segoe UI Symbol"/>
        <family val="3"/>
      </rPr>
      <t>◆</t>
    </r>
    <r>
      <rPr>
        <sz val="11"/>
        <rFont val="游ゴシック"/>
        <family val="3"/>
        <charset val="128"/>
      </rPr>
      <t xml:space="preserve">納期の異なる商品のお受取
</t>
    </r>
    <r>
      <rPr>
        <sz val="9"/>
        <color theme="1" tint="0.34998626667073579"/>
        <rFont val="Arial"/>
        <family val="2"/>
      </rPr>
      <t xml:space="preserve"> Delivery for different turnaround items</t>
    </r>
    <rPh sb="1" eb="3">
      <t>ノウキ</t>
    </rPh>
    <rPh sb="4" eb="5">
      <t>コト</t>
    </rPh>
    <rPh sb="7" eb="9">
      <t>ショウヒン</t>
    </rPh>
    <rPh sb="11" eb="12">
      <t>ウ</t>
    </rPh>
    <rPh sb="12" eb="13">
      <t>ト</t>
    </rPh>
    <phoneticPr fontId="5"/>
  </si>
  <si>
    <t>以下のシートで構成されています。</t>
    <rPh sb="0" eb="2">
      <t>イカ</t>
    </rPh>
    <rPh sb="7" eb="9">
      <t>コウセイ</t>
    </rPh>
    <phoneticPr fontId="22"/>
  </si>
  <si>
    <t>受付時間</t>
    <rPh sb="0" eb="2">
      <t>ウケツケ</t>
    </rPh>
    <rPh sb="2" eb="4">
      <t>ジカン</t>
    </rPh>
    <phoneticPr fontId="22"/>
  </si>
  <si>
    <t>ご注文および見積依頼方法</t>
    <rPh sb="1" eb="3">
      <t>チュウモン</t>
    </rPh>
    <rPh sb="6" eb="8">
      <t>ミツモリ</t>
    </rPh>
    <rPh sb="8" eb="10">
      <t>イライ</t>
    </rPh>
    <rPh sb="10" eb="12">
      <t>ホウホウ</t>
    </rPh>
    <phoneticPr fontId="22"/>
  </si>
  <si>
    <t>本注文書は、オリゴヌクレオチド合成の全製品に対応した注文書です。（見積依頼にもご利用いただけます。）</t>
    <rPh sb="0" eb="1">
      <t>ホン</t>
    </rPh>
    <rPh sb="1" eb="4">
      <t>チュウモンショ</t>
    </rPh>
    <rPh sb="26" eb="28">
      <t>チュウモン</t>
    </rPh>
    <rPh sb="28" eb="29">
      <t>ショ</t>
    </rPh>
    <phoneticPr fontId="22"/>
  </si>
  <si>
    <t xml:space="preserve">見積をご希望の場合は、「お客様情報」シートの【事前お見積のご希望】にチェックのうえご送付ください。 </t>
    <phoneticPr fontId="22"/>
  </si>
  <si>
    <t>弊社より見積をご連絡いたしますので、ご確認のうえ、返信メールにてご承諾いただいた場合に正式発注となります。</t>
    <rPh sb="0" eb="2">
      <t>ヘイシャ</t>
    </rPh>
    <rPh sb="4" eb="6">
      <t>ミツモリ</t>
    </rPh>
    <rPh sb="8" eb="10">
      <t>レンラク</t>
    </rPh>
    <rPh sb="19" eb="21">
      <t>カクニン</t>
    </rPh>
    <rPh sb="25" eb="27">
      <t>ヘンシン</t>
    </rPh>
    <rPh sb="33" eb="35">
      <t>ショウダク</t>
    </rPh>
    <rPh sb="40" eb="42">
      <t>バアイ</t>
    </rPh>
    <rPh sb="43" eb="45">
      <t>セイシキ</t>
    </rPh>
    <rPh sb="45" eb="47">
      <t>ハッチュウ</t>
    </rPh>
    <phoneticPr fontId="4"/>
  </si>
  <si>
    <r>
      <t xml:space="preserve">          DNA</t>
    </r>
    <r>
      <rPr>
        <b/>
        <sz val="18"/>
        <color rgb="FF2C3E50"/>
        <rFont val="游ゴシック"/>
        <family val="3"/>
        <charset val="128"/>
      </rPr>
      <t>・</t>
    </r>
    <r>
      <rPr>
        <b/>
        <sz val="18"/>
        <color rgb="FF2C3E50"/>
        <rFont val="Arial"/>
        <family val="2"/>
      </rPr>
      <t>RNA</t>
    </r>
    <r>
      <rPr>
        <b/>
        <sz val="18"/>
        <color rgb="FF2C3E50"/>
        <rFont val="游ゴシック"/>
        <family val="3"/>
        <charset val="128"/>
        <scheme val="minor"/>
      </rPr>
      <t>・修飾核酸合成サービス</t>
    </r>
    <r>
      <rPr>
        <b/>
        <sz val="18"/>
        <color theme="5"/>
        <rFont val="游ゴシック"/>
        <family val="3"/>
        <charset val="128"/>
      </rPr>
      <t>　</t>
    </r>
    <r>
      <rPr>
        <b/>
        <sz val="18"/>
        <color rgb="FFE97132"/>
        <rFont val="游ゴシック"/>
        <family val="3"/>
        <charset val="128"/>
      </rPr>
      <t>オリゴ核酸全製品</t>
    </r>
    <r>
      <rPr>
        <b/>
        <sz val="18"/>
        <color theme="5"/>
        <rFont val="游ゴシック"/>
        <family val="3"/>
        <charset val="128"/>
      </rPr>
      <t>　</t>
    </r>
    <r>
      <rPr>
        <b/>
        <sz val="18"/>
        <color rgb="FF2C3E50"/>
        <rFont val="游ゴシック"/>
        <family val="3"/>
        <charset val="128"/>
      </rPr>
      <t>注文書</t>
    </r>
    <phoneticPr fontId="4"/>
  </si>
  <si>
    <r>
      <rPr>
        <sz val="11"/>
        <rFont val="Segoe UI Symbol"/>
        <family val="3"/>
      </rPr>
      <t>◆</t>
    </r>
    <r>
      <rPr>
        <sz val="11"/>
        <rFont val="游ゴシック"/>
        <family val="3"/>
        <charset val="128"/>
      </rPr>
      <t xml:space="preserve">事前お見積の希望
</t>
    </r>
    <r>
      <rPr>
        <sz val="9"/>
        <color theme="1" tint="0.34998626667073579"/>
        <rFont val="Arial"/>
        <family val="2"/>
      </rPr>
      <t xml:space="preserve"> Request for Quotation in Advance</t>
    </r>
    <rPh sb="1" eb="3">
      <t>ジゼン</t>
    </rPh>
    <rPh sb="4" eb="6">
      <t>ミツモリ</t>
    </rPh>
    <rPh sb="7" eb="9">
      <t>キボウ</t>
    </rPh>
    <phoneticPr fontId="5"/>
  </si>
  <si>
    <t>塩基・修飾表記の定義</t>
    <phoneticPr fontId="4"/>
  </si>
  <si>
    <r>
      <t>シーケンス名</t>
    </r>
    <r>
      <rPr>
        <b/>
        <sz val="11"/>
        <color rgb="FFE60012"/>
        <rFont val="游ゴシック"/>
        <family val="3"/>
        <charset val="128"/>
        <scheme val="minor"/>
      </rPr>
      <t xml:space="preserve"> ＊</t>
    </r>
    <r>
      <rPr>
        <b/>
        <sz val="11"/>
        <color theme="1"/>
        <rFont val="游ゴシック"/>
        <family val="3"/>
        <charset val="128"/>
        <scheme val="minor"/>
      </rPr>
      <t xml:space="preserve">
Sequence name</t>
    </r>
    <rPh sb="5" eb="6">
      <t>メイ</t>
    </rPh>
    <phoneticPr fontId="4"/>
  </si>
  <si>
    <r>
      <t>配列</t>
    </r>
    <r>
      <rPr>
        <b/>
        <sz val="11"/>
        <color rgb="FFE60012"/>
        <rFont val="游ゴシック"/>
        <family val="3"/>
        <charset val="128"/>
        <scheme val="minor"/>
      </rPr>
      <t xml:space="preserve"> ＊</t>
    </r>
    <r>
      <rPr>
        <b/>
        <sz val="11"/>
        <color theme="1"/>
        <rFont val="游ゴシック"/>
        <family val="3"/>
        <charset val="128"/>
        <scheme val="minor"/>
      </rPr>
      <t xml:space="preserve">
Sequence(5' to 3')</t>
    </r>
    <phoneticPr fontId="4"/>
  </si>
  <si>
    <r>
      <t>合成スケール</t>
    </r>
    <r>
      <rPr>
        <b/>
        <sz val="11"/>
        <color rgb="FFE60012"/>
        <rFont val="游ゴシック"/>
        <family val="3"/>
        <charset val="128"/>
        <scheme val="minor"/>
      </rPr>
      <t xml:space="preserve"> ＊</t>
    </r>
    <r>
      <rPr>
        <b/>
        <sz val="11"/>
        <color theme="1"/>
        <rFont val="游ゴシック"/>
        <family val="3"/>
        <charset val="128"/>
        <scheme val="minor"/>
      </rPr>
      <t xml:space="preserve">
Synthesis scale</t>
    </r>
    <rPh sb="0" eb="2">
      <t>ゴウセイ</t>
    </rPh>
    <phoneticPr fontId="4"/>
  </si>
  <si>
    <r>
      <t xml:space="preserve">精製方法 </t>
    </r>
    <r>
      <rPr>
        <b/>
        <sz val="11"/>
        <color rgb="FFE60012"/>
        <rFont val="游ゴシック"/>
        <family val="3"/>
        <charset val="128"/>
        <scheme val="minor"/>
      </rPr>
      <t>＊</t>
    </r>
    <r>
      <rPr>
        <b/>
        <sz val="11"/>
        <color theme="1"/>
        <rFont val="游ゴシック"/>
        <family val="3"/>
        <charset val="128"/>
        <scheme val="minor"/>
      </rPr>
      <t xml:space="preserve">
Purification</t>
    </r>
    <rPh sb="0" eb="4">
      <t>セイセイホウホウ</t>
    </rPh>
    <phoneticPr fontId="4"/>
  </si>
  <si>
    <r>
      <t>塩基・修飾の表記方法を示したシートです。</t>
    </r>
    <r>
      <rPr>
        <b/>
        <sz val="10.5"/>
        <color rgb="FFE60012"/>
        <rFont val="游ゴシック"/>
        <family val="3"/>
        <charset val="128"/>
        <scheme val="minor"/>
      </rPr>
      <t>書き換えることで任意定義することも可能です。</t>
    </r>
    <phoneticPr fontId="4"/>
  </si>
  <si>
    <t xml:space="preserve">2'-F </t>
  </si>
  <si>
    <t>2'-OMe</t>
  </si>
  <si>
    <t>RNA</t>
  </si>
  <si>
    <t>5-Methyl-rU (rT)</t>
  </si>
  <si>
    <t>Amino-dT〈C6〉</t>
  </si>
  <si>
    <t>0.05 µmol [RNA] (11-50 mer)</t>
    <phoneticPr fontId="4"/>
  </si>
  <si>
    <t>0.2 µmol (-99 mer)</t>
    <phoneticPr fontId="4"/>
  </si>
  <si>
    <t>0.2 µmol [RNA] (11-70 mer)</t>
    <phoneticPr fontId="4"/>
  </si>
  <si>
    <t>1 µmol [RNA] (11-70 mer)</t>
    <phoneticPr fontId="4"/>
  </si>
  <si>
    <t>HSS表記</t>
    <rPh sb="3" eb="5">
      <t>ヒョウキ</t>
    </rPh>
    <phoneticPr fontId="4"/>
  </si>
  <si>
    <t>[FludT]</t>
    <phoneticPr fontId="4"/>
  </si>
  <si>
    <t>[TAMdT]</t>
    <phoneticPr fontId="4"/>
  </si>
  <si>
    <t>[BiodT]</t>
    <phoneticPr fontId="4"/>
  </si>
  <si>
    <t>[DIGdT]</t>
    <phoneticPr fontId="4"/>
  </si>
  <si>
    <t>[AmindT]</t>
    <phoneticPr fontId="4"/>
  </si>
  <si>
    <t>[AziddT]</t>
    <phoneticPr fontId="4"/>
  </si>
  <si>
    <t>[AlkydT]</t>
    <phoneticPr fontId="4"/>
  </si>
  <si>
    <t>[3]</t>
    <phoneticPr fontId="4"/>
  </si>
  <si>
    <t>[9]</t>
    <phoneticPr fontId="4"/>
  </si>
  <si>
    <t>[dRGal]</t>
    <phoneticPr fontId="4"/>
  </si>
  <si>
    <t>[GalC3]</t>
    <phoneticPr fontId="4"/>
  </si>
  <si>
    <t>[12]</t>
    <phoneticPr fontId="4"/>
  </si>
  <si>
    <t>[18]</t>
    <phoneticPr fontId="4"/>
  </si>
  <si>
    <t>[dS]</t>
    <phoneticPr fontId="4"/>
  </si>
  <si>
    <t>[rS]</t>
    <phoneticPr fontId="4"/>
  </si>
  <si>
    <t>[5hydC]</t>
    <phoneticPr fontId="4"/>
  </si>
  <si>
    <t>[N6MdA]</t>
    <phoneticPr fontId="4"/>
  </si>
  <si>
    <t>[8oxdG]</t>
    <phoneticPr fontId="4"/>
  </si>
  <si>
    <t>[8oxdA]</t>
    <phoneticPr fontId="4"/>
  </si>
  <si>
    <t>[5BrdU]</t>
    <phoneticPr fontId="4"/>
  </si>
  <si>
    <t>[8BrdA]</t>
    <phoneticPr fontId="4"/>
  </si>
  <si>
    <t>[psedU]</t>
    <phoneticPr fontId="4"/>
  </si>
  <si>
    <t>[8AmidA]</t>
    <phoneticPr fontId="4"/>
  </si>
  <si>
    <t>[RevAb]</t>
    <phoneticPr fontId="4"/>
  </si>
  <si>
    <t>[pserU]</t>
    <phoneticPr fontId="4"/>
  </si>
  <si>
    <t>[2AmiA]</t>
    <phoneticPr fontId="4"/>
  </si>
  <si>
    <t>[CNVK]</t>
    <phoneticPr fontId="4"/>
  </si>
  <si>
    <t>[CNVD]</t>
    <phoneticPr fontId="4"/>
  </si>
  <si>
    <t>[ROXdT]</t>
    <phoneticPr fontId="4"/>
  </si>
  <si>
    <t>名称</t>
    <rPh sb="0" eb="2">
      <t>メイショウ</t>
    </rPh>
    <phoneticPr fontId="4"/>
  </si>
  <si>
    <t>塩基/修飾</t>
    <rPh sb="0" eb="2">
      <t>エンキ</t>
    </rPh>
    <rPh sb="3" eb="5">
      <t>シュウショク</t>
    </rPh>
    <phoneticPr fontId="4"/>
  </si>
  <si>
    <t>基本塩基 + dU/dI/rT/rI</t>
    <rPh sb="0" eb="2">
      <t>キホン</t>
    </rPh>
    <rPh sb="2" eb="4">
      <t>エンキ</t>
    </rPh>
    <phoneticPr fontId="4"/>
  </si>
  <si>
    <t>MIX塩基[DNA]
(Degenerated base)</t>
    <phoneticPr fontId="4"/>
  </si>
  <si>
    <t>ラインナップ外・持ち込み試薬による修飾</t>
    <rPh sb="6" eb="7">
      <t>ガイ</t>
    </rPh>
    <rPh sb="8" eb="9">
      <t>モ</t>
    </rPh>
    <rPh sb="10" eb="11">
      <t>コ</t>
    </rPh>
    <rPh sb="12" eb="14">
      <t>シヤク</t>
    </rPh>
    <rPh sb="17" eb="19">
      <t>シュウショク</t>
    </rPh>
    <phoneticPr fontId="4"/>
  </si>
  <si>
    <t>ラインナップ外・持ち込み</t>
    <rPh sb="6" eb="7">
      <t>ガイ</t>
    </rPh>
    <rPh sb="8" eb="9">
      <t>モ</t>
    </rPh>
    <rPh sb="10" eb="11">
      <t>コ</t>
    </rPh>
    <phoneticPr fontId="4"/>
  </si>
  <si>
    <t>【設定手順B】</t>
    <phoneticPr fontId="4"/>
  </si>
  <si>
    <t>【設定手順C】</t>
    <phoneticPr fontId="4"/>
  </si>
  <si>
    <r>
      <t xml:space="preserve">① </t>
    </r>
    <r>
      <rPr>
        <b/>
        <sz val="12"/>
        <color theme="1"/>
        <rFont val="游ゴシック"/>
        <family val="3"/>
        <charset val="128"/>
        <scheme val="minor"/>
      </rPr>
      <t>「基本塩基＋dU/dI/rT/rI」または「ラインナップ修飾」表</t>
    </r>
    <r>
      <rPr>
        <sz val="12"/>
        <color theme="1"/>
        <rFont val="游ゴシック"/>
        <family val="3"/>
        <charset val="128"/>
        <scheme val="minor"/>
      </rPr>
      <t>にある「設定表記」列（</t>
    </r>
    <r>
      <rPr>
        <b/>
        <sz val="12"/>
        <color rgb="FF4BD4E7"/>
        <rFont val="游ゴシック"/>
        <family val="3"/>
        <charset val="128"/>
        <scheme val="minor"/>
      </rPr>
      <t>水色</t>
    </r>
    <r>
      <rPr>
        <sz val="12"/>
        <rFont val="游ゴシック"/>
        <family val="3"/>
        <charset val="128"/>
        <scheme val="minor"/>
      </rPr>
      <t>枠内）を、ご希望の表記へ変更してください。</t>
    </r>
    <r>
      <rPr>
        <sz val="12"/>
        <color theme="1"/>
        <rFont val="游ゴシック"/>
        <family val="3"/>
        <charset val="128"/>
        <scheme val="minor"/>
      </rPr>
      <t>初期設定は「HSS表記」列（</t>
    </r>
    <r>
      <rPr>
        <b/>
        <sz val="12"/>
        <color theme="0" tint="-0.499984740745262"/>
        <rFont val="游ゴシック"/>
        <family val="3"/>
        <charset val="128"/>
        <scheme val="minor"/>
      </rPr>
      <t>灰色</t>
    </r>
    <r>
      <rPr>
        <sz val="12"/>
        <color theme="1"/>
        <rFont val="游ゴシック"/>
        <family val="3"/>
        <charset val="128"/>
        <scheme val="minor"/>
      </rPr>
      <t>枠内）と同一です。</t>
    </r>
    <rPh sb="3" eb="7">
      <t>キホンエンキ</t>
    </rPh>
    <rPh sb="30" eb="32">
      <t>シュウショク</t>
    </rPh>
    <rPh sb="33" eb="34">
      <t>ヒョウ</t>
    </rPh>
    <rPh sb="38" eb="40">
      <t>セッテイ</t>
    </rPh>
    <rPh sb="40" eb="42">
      <t>ヒョウキ</t>
    </rPh>
    <rPh sb="43" eb="44">
      <t>レツ</t>
    </rPh>
    <rPh sb="45" eb="47">
      <t>ミズイロ</t>
    </rPh>
    <rPh sb="47" eb="49">
      <t>ワクナイ</t>
    </rPh>
    <rPh sb="53" eb="55">
      <t>キボウ</t>
    </rPh>
    <rPh sb="56" eb="58">
      <t>ヒョウキ</t>
    </rPh>
    <rPh sb="59" eb="61">
      <t>ヘンコウ</t>
    </rPh>
    <phoneticPr fontId="4"/>
  </si>
  <si>
    <r>
      <rPr>
        <b/>
        <sz val="11"/>
        <color indexed="10"/>
        <rFont val="游ゴシック"/>
        <family val="3"/>
        <charset val="128"/>
        <scheme val="minor"/>
      </rPr>
      <t>N</t>
    </r>
    <r>
      <rPr>
        <b/>
        <sz val="11"/>
        <rFont val="游ゴシック"/>
        <family val="3"/>
        <charset val="128"/>
        <scheme val="minor"/>
      </rPr>
      <t>(m)</t>
    </r>
    <phoneticPr fontId="5"/>
  </si>
  <si>
    <r>
      <rPr>
        <b/>
        <sz val="11"/>
        <color indexed="10"/>
        <rFont val="游ゴシック"/>
        <family val="3"/>
        <charset val="128"/>
        <scheme val="minor"/>
      </rPr>
      <t>N</t>
    </r>
    <r>
      <rPr>
        <b/>
        <sz val="11"/>
        <rFont val="游ゴシック"/>
        <family val="3"/>
        <charset val="128"/>
        <scheme val="minor"/>
      </rPr>
      <t>(F)</t>
    </r>
  </si>
  <si>
    <r>
      <rPr>
        <b/>
        <sz val="11"/>
        <color indexed="10"/>
        <rFont val="游ゴシック"/>
        <family val="3"/>
        <charset val="128"/>
        <scheme val="minor"/>
      </rPr>
      <t>N</t>
    </r>
    <r>
      <rPr>
        <b/>
        <sz val="11"/>
        <rFont val="游ゴシック"/>
        <family val="3"/>
        <charset val="128"/>
        <scheme val="minor"/>
      </rPr>
      <t>(M)</t>
    </r>
    <phoneticPr fontId="4"/>
  </si>
  <si>
    <r>
      <rPr>
        <b/>
        <sz val="11"/>
        <color indexed="10"/>
        <rFont val="游ゴシック"/>
        <family val="3"/>
        <charset val="128"/>
        <scheme val="minor"/>
      </rPr>
      <t>n</t>
    </r>
    <r>
      <rPr>
        <b/>
        <sz val="11"/>
        <rFont val="游ゴシック"/>
        <family val="3"/>
        <charset val="128"/>
        <scheme val="minor"/>
      </rPr>
      <t>(L)</t>
    </r>
    <phoneticPr fontId="4"/>
  </si>
  <si>
    <r>
      <rPr>
        <b/>
        <sz val="11"/>
        <color rgb="FFFF0000"/>
        <rFont val="游ゴシック"/>
        <family val="3"/>
        <charset val="128"/>
        <scheme val="minor"/>
      </rPr>
      <t>n</t>
    </r>
    <r>
      <rPr>
        <b/>
        <sz val="11"/>
        <color theme="1"/>
        <rFont val="游ゴシック"/>
        <family val="3"/>
        <charset val="128"/>
        <scheme val="minor"/>
      </rPr>
      <t>(S)</t>
    </r>
    <phoneticPr fontId="4"/>
  </si>
  <si>
    <r>
      <rPr>
        <b/>
        <sz val="11"/>
        <color rgb="FFFF0000"/>
        <rFont val="游ゴシック"/>
        <family val="3"/>
        <charset val="128"/>
        <scheme val="minor"/>
      </rPr>
      <t>n</t>
    </r>
    <r>
      <rPr>
        <b/>
        <sz val="11"/>
        <color theme="1"/>
        <rFont val="游ゴシック"/>
        <family val="3"/>
        <charset val="128"/>
        <scheme val="minor"/>
      </rPr>
      <t>(T)</t>
    </r>
    <phoneticPr fontId="4"/>
  </si>
  <si>
    <t>pserU</t>
    <phoneticPr fontId="4"/>
  </si>
  <si>
    <t>架橋型 [A/T/G]</t>
    <phoneticPr fontId="4"/>
  </si>
  <si>
    <t>架橋型 [5-Me-C]</t>
    <phoneticPr fontId="4"/>
  </si>
  <si>
    <t>2'-MOE [A/T/G]</t>
    <phoneticPr fontId="4"/>
  </si>
  <si>
    <t>2'-MOE [5-Me-C]</t>
    <phoneticPr fontId="4"/>
  </si>
  <si>
    <t>X</t>
    <phoneticPr fontId="4"/>
  </si>
  <si>
    <t>A(M)^U(F)^G(M)C(M)U(F)G(M)A(M)A(F)G(M)U(F)A(M)C(M)C(F)G(M)U(F)A(M)G(M)C(F)U(M)U(M)A(M)</t>
  </si>
  <si>
    <t>HSS_probe</t>
  </si>
  <si>
    <t>HSS-s</t>
  </si>
  <si>
    <t>HSS-as</t>
  </si>
  <si>
    <t>A(M)^C(M)^U(M)A(M)A(M)G(F)C(M)U(M)A(F)C(M)G(F)G(M)U(M)A(F)C(M)U(F)U(M)C(M)A(F)G(M)C(M)^A(F)^U(M)</t>
  </si>
  <si>
    <t>HSS-aso</t>
  </si>
  <si>
    <t>A(m)^A(m)^G(m)^T(m)^5(m)^a^a^g^g^c^t^t^g^t^a^5(m)^G(m)^T(m)^T(m)^A(m)</t>
  </si>
  <si>
    <t>HPLC  (-120 mer)</t>
  </si>
  <si>
    <t>HSS-サンプル</t>
  </si>
  <si>
    <t>aaaacccc[AmindT]GGGG[3]TTTT[rS]UUUU</t>
    <phoneticPr fontId="4"/>
  </si>
  <si>
    <t>DNA</t>
  </si>
  <si>
    <t>2'-MOE [A/T/G]</t>
  </si>
  <si>
    <t>2'-MOE [5-Me-C]</t>
  </si>
  <si>
    <r>
      <t xml:space="preserve">5' </t>
    </r>
    <r>
      <rPr>
        <b/>
        <sz val="11"/>
        <rFont val="游ゴシック"/>
        <family val="1"/>
        <scheme val="minor"/>
      </rPr>
      <t>​</t>
    </r>
    <r>
      <rPr>
        <b/>
        <sz val="11"/>
        <rFont val="游ゴシック"/>
        <family val="3"/>
        <charset val="128"/>
        <scheme val="minor"/>
      </rPr>
      <t>Alexa Fluor™ 647</t>
    </r>
    <phoneticPr fontId="4"/>
  </si>
  <si>
    <t>r-Spacer</t>
    <phoneticPr fontId="4"/>
  </si>
  <si>
    <t>HPLC (-120 mer)</t>
    <phoneticPr fontId="4"/>
  </si>
  <si>
    <t>1 µmol (-200 mer)</t>
    <phoneticPr fontId="4"/>
  </si>
  <si>
    <t>個数
Count</t>
    <rPh sb="0" eb="2">
      <t>コスウ</t>
    </rPh>
    <phoneticPr fontId="4"/>
  </si>
  <si>
    <t>塩基/修飾1
Base/Modification1</t>
    <rPh sb="0" eb="2">
      <t>エンキ</t>
    </rPh>
    <rPh sb="3" eb="5">
      <t>シュウショク</t>
    </rPh>
    <phoneticPr fontId="4"/>
  </si>
  <si>
    <t>塩基/修飾2
Base/Modification2</t>
    <rPh sb="0" eb="2">
      <t>エンキ</t>
    </rPh>
    <rPh sb="3" eb="5">
      <t>シュウショク</t>
    </rPh>
    <phoneticPr fontId="4"/>
  </si>
  <si>
    <t>塩基/修飾3
Base/Modification3</t>
    <rPh sb="0" eb="2">
      <t>エンキ</t>
    </rPh>
    <rPh sb="3" eb="5">
      <t>シュウショク</t>
    </rPh>
    <phoneticPr fontId="4"/>
  </si>
  <si>
    <t>塩基/修飾4
Base/Modification4</t>
    <rPh sb="0" eb="2">
      <t>エンキ</t>
    </rPh>
    <rPh sb="3" eb="5">
      <t>シュウショク</t>
    </rPh>
    <phoneticPr fontId="4"/>
  </si>
  <si>
    <t>塩基/修飾5
Base/Modification5</t>
    <rPh sb="0" eb="2">
      <t>エンキ</t>
    </rPh>
    <rPh sb="3" eb="5">
      <t>シュウショク</t>
    </rPh>
    <phoneticPr fontId="4"/>
  </si>
  <si>
    <t>塩基/修飾6
Base/Modification6</t>
    <rPh sb="0" eb="2">
      <t>エンキ</t>
    </rPh>
    <rPh sb="3" eb="5">
      <t>シュウショク</t>
    </rPh>
    <phoneticPr fontId="4"/>
  </si>
  <si>
    <t>：ご要望や補足事項がございましたらご記入ください。</t>
    <phoneticPr fontId="4"/>
  </si>
  <si>
    <t>u</t>
  </si>
  <si>
    <t>i</t>
  </si>
  <si>
    <t>T</t>
  </si>
  <si>
    <t>I</t>
  </si>
  <si>
    <t>非環状型人工核酸 (SNA)</t>
    <phoneticPr fontId="4"/>
  </si>
  <si>
    <t>非環状型人工核酸 (iL-aTNA)</t>
    <phoneticPr fontId="4"/>
  </si>
  <si>
    <t>Rhodamine (ROX)-dT</t>
    <phoneticPr fontId="4"/>
  </si>
  <si>
    <t>Reverse (Inverse)-Abasic</t>
    <phoneticPr fontId="4"/>
  </si>
  <si>
    <r>
      <t>非環状型人工核酸 (iL-</t>
    </r>
    <r>
      <rPr>
        <i/>
        <sz val="11"/>
        <color theme="1"/>
        <rFont val="游ゴシック"/>
        <family val="3"/>
        <charset val="128"/>
        <scheme val="minor"/>
      </rPr>
      <t>a</t>
    </r>
    <r>
      <rPr>
        <sz val="11"/>
        <color theme="1"/>
        <rFont val="游ゴシック"/>
        <family val="2"/>
        <charset val="128"/>
        <scheme val="minor"/>
      </rPr>
      <t>TNA)</t>
    </r>
    <phoneticPr fontId="4"/>
  </si>
  <si>
    <t>pseudo-rU</t>
    <phoneticPr fontId="4"/>
  </si>
  <si>
    <t>2'-F</t>
    <phoneticPr fontId="4"/>
  </si>
  <si>
    <t>5-Methyl-dC</t>
    <phoneticPr fontId="4"/>
  </si>
  <si>
    <t>TAMRA-dT</t>
    <phoneticPr fontId="4"/>
  </si>
  <si>
    <t>Biotin-dT</t>
    <phoneticPr fontId="4"/>
  </si>
  <si>
    <t>5-hydroxymethyl-dC</t>
    <phoneticPr fontId="4"/>
  </si>
  <si>
    <t>N6-Me-dA</t>
    <phoneticPr fontId="4"/>
  </si>
  <si>
    <t>8-oxo-dG</t>
    <phoneticPr fontId="4"/>
  </si>
  <si>
    <t>8-oxo-dA</t>
    <phoneticPr fontId="4"/>
  </si>
  <si>
    <t>5-Bromo-dU</t>
    <phoneticPr fontId="4"/>
  </si>
  <si>
    <t>8-Bromo-dA</t>
    <phoneticPr fontId="4"/>
  </si>
  <si>
    <t>pseudo-dU</t>
    <phoneticPr fontId="4"/>
  </si>
  <si>
    <t>8-Amino-dA</t>
    <phoneticPr fontId="4"/>
  </si>
  <si>
    <t>Spacer 18</t>
    <phoneticPr fontId="4"/>
  </si>
  <si>
    <t>d-Spacer</t>
    <phoneticPr fontId="4"/>
  </si>
  <si>
    <t>dR-GalNAc</t>
    <phoneticPr fontId="4"/>
  </si>
  <si>
    <t>まず初めに、塩基や修飾の定義方法は、以下の3種類（A～C）からお選びいただけます。
お客様の用途に合わせてご利用ください。</t>
    <phoneticPr fontId="4"/>
  </si>
  <si>
    <t>A. 弊社標準の塩基・修飾表記のみをご使用の場合　　　：本シートの設定は変更せず、「HSS表記」列の表記に従って【配列情報シート】の「配列」欄へご記入ください。</t>
    <rPh sb="3" eb="5">
      <t>ヘイシャ</t>
    </rPh>
    <rPh sb="19" eb="21">
      <t>シヨウ</t>
    </rPh>
    <rPh sb="22" eb="24">
      <t>バアイ</t>
    </rPh>
    <rPh sb="28" eb="29">
      <t>ホン</t>
    </rPh>
    <rPh sb="33" eb="35">
      <t>セッテイ</t>
    </rPh>
    <rPh sb="36" eb="38">
      <t>ヘンコウ</t>
    </rPh>
    <rPh sb="45" eb="47">
      <t>ヒョウキ</t>
    </rPh>
    <rPh sb="48" eb="49">
      <t>レツ</t>
    </rPh>
    <rPh sb="50" eb="52">
      <t>ヒョウキ</t>
    </rPh>
    <rPh sb="53" eb="54">
      <t>シタガ</t>
    </rPh>
    <rPh sb="57" eb="59">
      <t>ハイレツ</t>
    </rPh>
    <rPh sb="59" eb="61">
      <t>ジョウホウ</t>
    </rPh>
    <rPh sb="67" eb="69">
      <t>ハイレツ</t>
    </rPh>
    <rPh sb="70" eb="71">
      <t>ラン</t>
    </rPh>
    <rPh sb="73" eb="75">
      <t>キニュウ</t>
    </rPh>
    <phoneticPr fontId="4"/>
  </si>
  <si>
    <r>
      <t>　・</t>
    </r>
    <r>
      <rPr>
        <b/>
        <sz val="12"/>
        <color rgb="FFE60012"/>
        <rFont val="游ゴシック"/>
        <family val="3"/>
        <charset val="128"/>
        <scheme val="minor"/>
      </rPr>
      <t>赤色</t>
    </r>
    <r>
      <rPr>
        <sz val="12"/>
        <color theme="1"/>
        <rFont val="游ゴシック"/>
        <family val="3"/>
        <charset val="128"/>
        <scheme val="minor"/>
      </rPr>
      <t>：他の塩基・修飾と表記が重複しています。重複しない表記へ修正してください。（重複した表記のうち、ご使用にならないものは空欄にしても問題ございません。）</t>
    </r>
    <rPh sb="7" eb="9">
      <t>エンキ</t>
    </rPh>
    <phoneticPr fontId="4"/>
  </si>
  <si>
    <r>
      <t>　・</t>
    </r>
    <r>
      <rPr>
        <b/>
        <sz val="12"/>
        <color rgb="FFFF99FF"/>
        <rFont val="游ゴシック"/>
        <family val="3"/>
        <charset val="128"/>
        <scheme val="minor"/>
      </rPr>
      <t>桃色</t>
    </r>
    <r>
      <rPr>
        <sz val="12"/>
        <color theme="1"/>
        <rFont val="游ゴシック"/>
        <family val="3"/>
        <charset val="128"/>
        <scheme val="minor"/>
      </rPr>
      <t>：重複はありません。そのままご利用いただけます。</t>
    </r>
    <phoneticPr fontId="4"/>
  </si>
  <si>
    <r>
      <t xml:space="preserve">① </t>
    </r>
    <r>
      <rPr>
        <b/>
        <sz val="12"/>
        <color theme="1"/>
        <rFont val="游ゴシック"/>
        <family val="3"/>
        <charset val="128"/>
        <scheme val="minor"/>
      </rPr>
      <t>「ラインナップ外・持ち込み試薬による修飾」表</t>
    </r>
    <r>
      <rPr>
        <sz val="12"/>
        <color theme="1"/>
        <rFont val="游ゴシック"/>
        <family val="3"/>
        <charset val="128"/>
        <scheme val="minor"/>
      </rPr>
      <t>にある「名称」と「設定表記」列（</t>
    </r>
    <r>
      <rPr>
        <b/>
        <sz val="12"/>
        <color rgb="FFFF99FF"/>
        <rFont val="游ゴシック"/>
        <family val="3"/>
        <charset val="128"/>
        <scheme val="minor"/>
      </rPr>
      <t>桃色</t>
    </r>
    <r>
      <rPr>
        <sz val="12"/>
        <rFont val="游ゴシック"/>
        <family val="3"/>
        <charset val="128"/>
        <scheme val="minor"/>
      </rPr>
      <t>枠内）に、ご希望の名称および表記を入力してください。</t>
    </r>
    <rPh sb="9" eb="10">
      <t>ガイ</t>
    </rPh>
    <rPh sb="11" eb="12">
      <t>モ</t>
    </rPh>
    <rPh sb="13" eb="14">
      <t>コ</t>
    </rPh>
    <rPh sb="15" eb="17">
      <t>シヤク</t>
    </rPh>
    <rPh sb="20" eb="22">
      <t>シュウショク</t>
    </rPh>
    <rPh sb="23" eb="24">
      <t>ヒョウ</t>
    </rPh>
    <rPh sb="33" eb="35">
      <t>セッテイ</t>
    </rPh>
    <rPh sb="35" eb="37">
      <t>ヒョウキ</t>
    </rPh>
    <rPh sb="38" eb="39">
      <t>レツ</t>
    </rPh>
    <rPh sb="40" eb="42">
      <t>モモイロ</t>
    </rPh>
    <rPh sb="42" eb="44">
      <t>ワクナイ</t>
    </rPh>
    <phoneticPr fontId="4"/>
  </si>
  <si>
    <r>
      <t>　・</t>
    </r>
    <r>
      <rPr>
        <b/>
        <sz val="12"/>
        <color rgb="FFE60012"/>
        <rFont val="游ゴシック"/>
        <family val="3"/>
        <charset val="128"/>
        <scheme val="minor"/>
      </rPr>
      <t>赤色</t>
    </r>
    <r>
      <rPr>
        <sz val="12"/>
        <color theme="1"/>
        <rFont val="游ゴシック"/>
        <family val="3"/>
        <charset val="128"/>
        <scheme val="minor"/>
      </rPr>
      <t>：他の塩基・修飾表記と重複しています。重複しない表記へ修正してください。</t>
    </r>
    <phoneticPr fontId="4"/>
  </si>
  <si>
    <r>
      <t>　・</t>
    </r>
    <r>
      <rPr>
        <b/>
        <sz val="12"/>
        <color rgb="FFFF99FF"/>
        <rFont val="游ゴシック"/>
        <family val="3"/>
        <charset val="128"/>
        <scheme val="minor"/>
      </rPr>
      <t>桃色</t>
    </r>
    <r>
      <rPr>
        <sz val="12"/>
        <color theme="1"/>
        <rFont val="游ゴシック"/>
        <family val="3"/>
        <charset val="128"/>
        <scheme val="minor"/>
      </rPr>
      <t>：重複はありません。入力した表記のままご利用いただけます。</t>
    </r>
    <phoneticPr fontId="4"/>
  </si>
  <si>
    <t>B. 任意の塩基・修飾表記をご使用の場合　　　　　　　：以下の【設定手順B】に従って書き換えを行い、「設定表記」列の表記に従って【配列情報シート】の「配列」欄へご記入ください。</t>
    <rPh sb="3" eb="5">
      <t>ニンイ</t>
    </rPh>
    <rPh sb="6" eb="8">
      <t>エンキ</t>
    </rPh>
    <rPh sb="9" eb="11">
      <t>シュウショク</t>
    </rPh>
    <rPh sb="11" eb="13">
      <t>ヒョウキ</t>
    </rPh>
    <rPh sb="15" eb="17">
      <t>シヨウ</t>
    </rPh>
    <rPh sb="18" eb="20">
      <t>バアイ</t>
    </rPh>
    <rPh sb="32" eb="34">
      <t>セッテイ</t>
    </rPh>
    <rPh sb="34" eb="36">
      <t>テジュン</t>
    </rPh>
    <rPh sb="42" eb="43">
      <t>カ</t>
    </rPh>
    <rPh sb="44" eb="45">
      <t>カ</t>
    </rPh>
    <rPh sb="47" eb="48">
      <t>オコナ</t>
    </rPh>
    <rPh sb="51" eb="53">
      <t>セッテイ</t>
    </rPh>
    <rPh sb="56" eb="57">
      <t>レツ</t>
    </rPh>
    <rPh sb="58" eb="60">
      <t>ヒョウキ</t>
    </rPh>
    <rPh sb="78" eb="79">
      <t>ラン</t>
    </rPh>
    <phoneticPr fontId="4"/>
  </si>
  <si>
    <t>C. ラインナップ外・持ち込み試薬による修飾がある場合：以下の【設定手順C】に従って書き換えを行い、「設定表記」列の表記に従って【配列情報シート】の「配列」欄へご記入ください。</t>
    <rPh sb="32" eb="34">
      <t>セッテイ</t>
    </rPh>
    <rPh sb="34" eb="36">
      <t>テジュン</t>
    </rPh>
    <rPh sb="58" eb="60">
      <t>ヒョウキ</t>
    </rPh>
    <rPh sb="78" eb="79">
      <t>ラン</t>
    </rPh>
    <phoneticPr fontId="4"/>
  </si>
  <si>
    <t>② 表記を入力すると、他の塩基・修飾表記との重複有無に応じて「設定表記」列のセル色が自動で変わります。</t>
    <phoneticPr fontId="4"/>
  </si>
  <si>
    <t>※通常は本シートの変更は不要です。任意の塩基・修飾表記をご使用の場合、またはラインナップ外・持ち込み試薬による修飾がある場合のみ、書き換えてご利用ください。</t>
    <phoneticPr fontId="29"/>
  </si>
  <si>
    <t>※5'末端修飾および3'末端修飾は、【配列情報シート】の「5'修飾」「3'修飾」欄でプルダウン選択するため、本シートでの設定は不要です。</t>
    <phoneticPr fontId="4"/>
  </si>
  <si>
    <t>② 表記を変更すると、他の塩基・修飾表記との重複有無に応じて「設定表記」列のセル色が自動で変わります。</t>
    <rPh sb="5" eb="7">
      <t>ヘンコウ</t>
    </rPh>
    <phoneticPr fontId="4"/>
  </si>
  <si>
    <t>【記入例】</t>
    <rPh sb="1" eb="3">
      <t>キニュウ</t>
    </rPh>
    <rPh sb="3" eb="4">
      <t>レイ</t>
    </rPh>
    <phoneticPr fontId="4"/>
  </si>
  <si>
    <r>
      <rPr>
        <sz val="11"/>
        <rFont val="Segoe UI Symbol"/>
        <family val="3"/>
      </rPr>
      <t>◆</t>
    </r>
    <r>
      <rPr>
        <sz val="11"/>
        <rFont val="游ゴシック"/>
        <family val="3"/>
        <charset val="128"/>
      </rPr>
      <t xml:space="preserve">平日以外のお受取り可能日
</t>
    </r>
    <r>
      <rPr>
        <sz val="9"/>
        <color theme="1" tint="0.34998626667073579"/>
        <rFont val="Arial"/>
        <family val="2"/>
      </rPr>
      <t xml:space="preserve"> Non-weekday Delivery Availability</t>
    </r>
    <rPh sb="1" eb="3">
      <t>ヘイジツ</t>
    </rPh>
    <rPh sb="3" eb="5">
      <t>イガイ</t>
    </rPh>
    <rPh sb="7" eb="9">
      <t>ウケト</t>
    </rPh>
    <rPh sb="10" eb="12">
      <t>カノウ</t>
    </rPh>
    <rPh sb="12" eb="13">
      <t>ビ</t>
    </rPh>
    <phoneticPr fontId="5"/>
  </si>
  <si>
    <t>5'ガラクトース糖鎖</t>
    <rPh sb="8" eb="10">
      <t>トウサ</t>
    </rPh>
    <phoneticPr fontId="4"/>
  </si>
  <si>
    <t>5'GlycanX</t>
    <phoneticPr fontId="4"/>
  </si>
  <si>
    <t>3'ガラクトース糖鎖</t>
    <rPh sb="8" eb="10">
      <t>トウサ</t>
    </rPh>
    <phoneticPr fontId="4"/>
  </si>
  <si>
    <t>3'GlycanX</t>
    <phoneticPr fontId="4"/>
  </si>
  <si>
    <t>■ 糖鎖・脂質リガンド ≪DDS≫</t>
    <rPh sb="2" eb="4">
      <t>トウサ</t>
    </rPh>
    <phoneticPr fontId="4"/>
  </si>
  <si>
    <t>ガラクトース糖鎖-dT</t>
    <rPh sb="6" eb="8">
      <t>トウサ</t>
    </rPh>
    <phoneticPr fontId="4"/>
  </si>
  <si>
    <t>GlycanX-dT</t>
    <phoneticPr fontId="4"/>
  </si>
  <si>
    <t>[GaldT]</t>
    <phoneticPr fontId="4"/>
  </si>
  <si>
    <t>[GlydT]</t>
    <phoneticPr fontId="4"/>
  </si>
  <si>
    <t>[GaldT]</t>
  </si>
  <si>
    <t>[GlydT]</t>
  </si>
  <si>
    <t>GlycanX-dT</t>
  </si>
  <si>
    <r>
      <t xml:space="preserve">
      </t>
    </r>
    <r>
      <rPr>
        <i/>
        <sz val="9"/>
        <color theme="1" tint="0.34998626667073579"/>
        <rFont val="Arial"/>
        <family val="2"/>
      </rPr>
      <t>Sat.,   Sun.,   Holidays</t>
    </r>
    <phoneticPr fontId="5"/>
  </si>
  <si>
    <r>
      <t xml:space="preserve">
</t>
    </r>
    <r>
      <rPr>
        <i/>
        <sz val="9"/>
        <color theme="1" tint="0.34998626667073579"/>
        <rFont val="Arial"/>
        <family val="2"/>
      </rPr>
      <t xml:space="preserve">      All together,  Immediate delivery for each item</t>
    </r>
    <phoneticPr fontId="5"/>
  </si>
  <si>
    <r>
      <t xml:space="preserve">
      </t>
    </r>
    <r>
      <rPr>
        <i/>
        <sz val="9"/>
        <color theme="1" tint="0.34998626667073579"/>
        <rFont val="Arial"/>
        <family val="2"/>
      </rPr>
      <t>Yes (Order upon your approval)</t>
    </r>
    <phoneticPr fontId="5"/>
  </si>
  <si>
    <t>5' Alexa Fluor™ 647</t>
    <phoneticPr fontId="4"/>
  </si>
  <si>
    <r>
      <t>​</t>
    </r>
    <r>
      <rPr>
        <sz val="11"/>
        <color theme="1"/>
        <rFont val="游ゴシック"/>
        <family val="3"/>
        <charset val="128"/>
        <scheme val="minor"/>
      </rPr>
      <t>3' Alexa Fluor™ 594</t>
    </r>
    <phoneticPr fontId="4"/>
  </si>
  <si>
    <r>
      <t>​</t>
    </r>
    <r>
      <rPr>
        <sz val="11"/>
        <color theme="1"/>
        <rFont val="游ゴシック"/>
        <family val="3"/>
        <charset val="128"/>
        <scheme val="minor"/>
      </rPr>
      <t>3' Alexa Fluor™ 647</t>
    </r>
    <phoneticPr fontId="4"/>
  </si>
  <si>
    <r>
      <t>​</t>
    </r>
    <r>
      <rPr>
        <sz val="11"/>
        <color theme="1"/>
        <rFont val="游ゴシック"/>
        <family val="3"/>
        <charset val="128"/>
        <scheme val="minor"/>
      </rPr>
      <t>3' Alexa Fluor™ 750</t>
    </r>
    <phoneticPr fontId="4"/>
  </si>
  <si>
    <t>RNA KIDS LONG (24-30 mer)</t>
    <phoneticPr fontId="4"/>
  </si>
  <si>
    <t>液体化（無料）</t>
    <rPh sb="0" eb="3">
      <t>エキタイカ</t>
    </rPh>
    <rPh sb="4" eb="6">
      <t>ムリョウ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</si>
</sst>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6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0.5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0" tint="-0.499984740745262"/>
      <name val="游ゴシック"/>
      <family val="2"/>
      <charset val="128"/>
      <scheme val="minor"/>
    </font>
    <font>
      <b/>
      <sz val="11"/>
      <name val="Arial"/>
      <family val="2"/>
    </font>
    <font>
      <sz val="9"/>
      <color indexed="81"/>
      <name val="MS P ゴシック"/>
      <family val="3"/>
      <charset val="128"/>
    </font>
    <font>
      <b/>
      <sz val="11"/>
      <name val="游ゴシック"/>
      <family val="3"/>
      <charset val="128"/>
      <scheme val="minor"/>
    </font>
    <font>
      <b/>
      <sz val="10.5"/>
      <color theme="1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0.5"/>
      <color rgb="FFE60012"/>
      <name val="游ゴシック"/>
      <family val="3"/>
      <charset val="128"/>
      <scheme val="minor"/>
    </font>
    <font>
      <u/>
      <sz val="10.5"/>
      <color rgb="FF0563C1"/>
      <name val="游ゴシック"/>
      <family val="3"/>
      <charset val="128"/>
      <scheme val="minor"/>
    </font>
    <font>
      <b/>
      <u/>
      <sz val="11"/>
      <color rgb="FF0563C1"/>
      <name val="游ゴシック"/>
      <family val="3"/>
      <charset val="128"/>
      <scheme val="minor"/>
    </font>
    <font>
      <u/>
      <sz val="10.5"/>
      <color theme="10"/>
      <name val="游ゴシック"/>
      <family val="3"/>
      <charset val="128"/>
      <scheme val="minor"/>
    </font>
    <font>
      <b/>
      <sz val="10"/>
      <color rgb="FFE60012"/>
      <name val="游ゴシック"/>
      <family val="3"/>
      <charset val="128"/>
    </font>
    <font>
      <b/>
      <u/>
      <sz val="10"/>
      <color rgb="FF0563C1"/>
      <name val="游ゴシック"/>
      <family val="3"/>
      <charset val="128"/>
    </font>
    <font>
      <sz val="6"/>
      <name val="游ゴシック"/>
      <family val="3"/>
      <charset val="128"/>
    </font>
    <font>
      <b/>
      <sz val="10"/>
      <color rgb="FFE60012"/>
      <name val="Arial"/>
      <family val="2"/>
    </font>
    <font>
      <sz val="10"/>
      <name val="Arial"/>
      <family val="2"/>
    </font>
    <font>
      <b/>
      <sz val="20"/>
      <color theme="1"/>
      <name val="Arial"/>
      <family val="2"/>
    </font>
    <font>
      <sz val="11"/>
      <name val="Arial"/>
      <family val="2"/>
    </font>
    <font>
      <b/>
      <sz val="14"/>
      <color theme="0"/>
      <name val="Arial"/>
      <family val="3"/>
      <charset val="128"/>
    </font>
    <font>
      <b/>
      <sz val="14"/>
      <color theme="0"/>
      <name val="游ゴシック"/>
      <family val="3"/>
      <charset val="128"/>
    </font>
    <font>
      <b/>
      <sz val="10"/>
      <color theme="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6"/>
      <name val="Arial"/>
      <family val="2"/>
    </font>
    <font>
      <sz val="11"/>
      <name val="游ゴシック"/>
      <family val="3"/>
      <charset val="128"/>
    </font>
    <font>
      <sz val="11"/>
      <color rgb="FFE60012"/>
      <name val="Arial"/>
      <family val="2"/>
    </font>
    <font>
      <b/>
      <sz val="11"/>
      <color rgb="FFE60012"/>
      <name val="游ゴシック"/>
      <family val="3"/>
      <charset val="128"/>
    </font>
    <font>
      <sz val="9"/>
      <color rgb="FFE60012"/>
      <name val="Arial"/>
      <family val="2"/>
    </font>
    <font>
      <sz val="9"/>
      <color theme="1" tint="0.34998626667073579"/>
      <name val="Arial"/>
      <family val="2"/>
    </font>
    <font>
      <sz val="11"/>
      <color theme="1"/>
      <name val="Arial"/>
      <family val="2"/>
    </font>
    <font>
      <sz val="11"/>
      <color theme="1"/>
      <name val="游ゴシック"/>
      <family val="3"/>
      <charset val="128"/>
    </font>
    <font>
      <i/>
      <sz val="11"/>
      <name val="Arial"/>
      <family val="2"/>
    </font>
    <font>
      <b/>
      <sz val="11"/>
      <color theme="0" tint="-4.9989318521683403E-2"/>
      <name val="Arial"/>
      <family val="2"/>
    </font>
    <font>
      <i/>
      <sz val="9"/>
      <color theme="1" tint="0.34998626667073579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游ゴシック"/>
      <family val="3"/>
      <charset val="128"/>
    </font>
    <font>
      <sz val="11"/>
      <color theme="0"/>
      <name val="Arial"/>
      <family val="2"/>
    </font>
    <font>
      <b/>
      <sz val="18"/>
      <color rgb="FF2C3E50"/>
      <name val="游ゴシック"/>
      <family val="3"/>
      <charset val="128"/>
      <scheme val="minor"/>
    </font>
    <font>
      <b/>
      <sz val="18"/>
      <color theme="5"/>
      <name val="游ゴシック"/>
      <family val="3"/>
      <charset val="128"/>
      <scheme val="minor"/>
    </font>
    <font>
      <b/>
      <sz val="16"/>
      <color rgb="FF2C3E50"/>
      <name val="Arial"/>
      <family val="2"/>
    </font>
    <font>
      <b/>
      <sz val="16"/>
      <color rgb="FF2C3E50"/>
      <name val="游ゴシック"/>
      <family val="3"/>
      <charset val="128"/>
    </font>
    <font>
      <b/>
      <sz val="16"/>
      <color rgb="FF2C3E50"/>
      <name val="游ゴシック"/>
      <family val="3"/>
      <charset val="128"/>
      <scheme val="minor"/>
    </font>
    <font>
      <b/>
      <sz val="11.5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</font>
    <font>
      <u/>
      <sz val="11"/>
      <color rgb="FF0070C0"/>
      <name val="游ゴシック"/>
      <family val="2"/>
      <charset val="128"/>
      <scheme val="minor"/>
    </font>
    <font>
      <sz val="12"/>
      <name val="游ゴシック"/>
      <family val="3"/>
      <charset val="128"/>
    </font>
    <font>
      <b/>
      <sz val="22"/>
      <color rgb="FF2C3E50"/>
      <name val="游ゴシック"/>
      <family val="3"/>
      <charset val="128"/>
      <scheme val="minor"/>
    </font>
    <font>
      <b/>
      <sz val="16"/>
      <color rgb="FF2C3E50"/>
      <name val="游ゴシック"/>
      <family val="2"/>
      <charset val="128"/>
    </font>
    <font>
      <b/>
      <sz val="14"/>
      <color theme="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b/>
      <sz val="12"/>
      <color rgb="FFE60012"/>
      <name val="游ゴシック"/>
      <family val="3"/>
      <charset val="128"/>
    </font>
    <font>
      <b/>
      <sz val="12"/>
      <color rgb="FFE60012"/>
      <name val="游ゴシック"/>
      <family val="3"/>
      <charset val="128"/>
      <scheme val="minor"/>
    </font>
    <font>
      <b/>
      <sz val="13"/>
      <color theme="0"/>
      <name val="游ゴシック"/>
      <family val="3"/>
      <charset val="128"/>
      <scheme val="minor"/>
    </font>
    <font>
      <b/>
      <sz val="12"/>
      <color rgb="FF2C3E50"/>
      <name val="游ゴシック"/>
      <family val="3"/>
      <charset val="128"/>
      <scheme val="minor"/>
    </font>
    <font>
      <b/>
      <u/>
      <sz val="12"/>
      <color rgb="FF0563C1"/>
      <name val="游ゴシック"/>
      <family val="3"/>
      <charset val="128"/>
    </font>
    <font>
      <b/>
      <sz val="22"/>
      <color rgb="FF2C3E50"/>
      <name val="ＭＳ Ｐゴシック"/>
      <family val="3"/>
      <charset val="128"/>
    </font>
    <font>
      <b/>
      <u/>
      <sz val="12"/>
      <color rgb="FF0563C1"/>
      <name val="游ゴシック"/>
      <family val="3"/>
      <charset val="128"/>
      <scheme val="minor"/>
    </font>
    <font>
      <u/>
      <sz val="12"/>
      <color rgb="FF0070C0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2"/>
      <color rgb="FFFF99FF"/>
      <name val="游ゴシック"/>
      <family val="3"/>
      <charset val="128"/>
      <scheme val="minor"/>
    </font>
    <font>
      <sz val="8"/>
      <color rgb="FF2C3E50"/>
      <name val="Arial"/>
      <family val="3"/>
    </font>
    <font>
      <sz val="8"/>
      <color rgb="FF2C3E50"/>
      <name val="Arial"/>
      <family val="2"/>
    </font>
    <font>
      <sz val="8"/>
      <color theme="1" tint="0.34998626667073579"/>
      <name val="游ゴシック"/>
      <family val="3"/>
      <charset val="128"/>
    </font>
    <font>
      <sz val="8"/>
      <color theme="1" tint="0.34998626667073579"/>
      <name val="Arial"/>
      <family val="2"/>
    </font>
    <font>
      <b/>
      <sz val="9"/>
      <color rgb="FF2C3E50"/>
      <name val="Microsoft JhengHei"/>
      <family val="3"/>
    </font>
    <font>
      <b/>
      <sz val="9"/>
      <color rgb="FF2C3E50"/>
      <name val="游ゴシック"/>
      <family val="2"/>
      <charset val="128"/>
    </font>
    <font>
      <b/>
      <sz val="9"/>
      <color rgb="FF2C3E50"/>
      <name val="Arial"/>
      <family val="2"/>
    </font>
    <font>
      <sz val="9"/>
      <color rgb="FF2C3E50"/>
      <name val="Arial"/>
      <family val="2"/>
    </font>
    <font>
      <sz val="11"/>
      <color theme="1"/>
      <name val="Arial"/>
      <family val="3"/>
      <charset val="128"/>
    </font>
    <font>
      <sz val="9"/>
      <color rgb="FF595959"/>
      <name val="Arial"/>
      <family val="2"/>
    </font>
    <font>
      <sz val="11"/>
      <name val="Arial"/>
      <family val="3"/>
      <charset val="128"/>
    </font>
    <font>
      <sz val="9"/>
      <color rgb="FF000000"/>
      <name val="Meiryo UI"/>
      <family val="3"/>
      <charset val="128"/>
    </font>
    <font>
      <b/>
      <sz val="18"/>
      <color rgb="FF2C3E50"/>
      <name val="Arial"/>
      <family val="2"/>
    </font>
    <font>
      <b/>
      <sz val="18"/>
      <color rgb="FF2C3E50"/>
      <name val="游ゴシック"/>
      <family val="3"/>
      <charset val="128"/>
    </font>
    <font>
      <b/>
      <sz val="18"/>
      <color theme="5"/>
      <name val="游ゴシック"/>
      <family val="3"/>
      <charset val="128"/>
    </font>
    <font>
      <sz val="11"/>
      <color theme="1"/>
      <name val="游ゴシック"/>
      <family val="1"/>
      <scheme val="minor"/>
    </font>
    <font>
      <sz val="11"/>
      <name val="Segoe UI Symbol"/>
      <family val="3"/>
    </font>
    <font>
      <sz val="11"/>
      <name val="Arial"/>
      <family val="3"/>
    </font>
    <font>
      <sz val="11"/>
      <color theme="1"/>
      <name val="游ゴシック"/>
      <family val="2"/>
      <charset val="128"/>
      <scheme val="minor"/>
    </font>
    <font>
      <b/>
      <sz val="18"/>
      <color rgb="FFE97132"/>
      <name val="游ゴシック"/>
      <family val="3"/>
      <charset val="128"/>
    </font>
    <font>
      <b/>
      <sz val="11"/>
      <color rgb="FFE60012"/>
      <name val="游ゴシック"/>
      <family val="3"/>
      <charset val="128"/>
      <scheme val="minor"/>
    </font>
    <font>
      <b/>
      <sz val="11"/>
      <color rgb="FFC00000"/>
      <name val="游ゴシック"/>
      <family val="3"/>
      <charset val="128"/>
      <scheme val="minor"/>
    </font>
    <font>
      <sz val="10.5"/>
      <color rgb="FFFF0000"/>
      <name val="游ゴシック"/>
      <family val="3"/>
      <charset val="128"/>
      <scheme val="minor"/>
    </font>
    <font>
      <b/>
      <sz val="10.5"/>
      <color rgb="FFFF0000"/>
      <name val="游ゴシック"/>
      <family val="3"/>
      <charset val="128"/>
      <scheme val="minor"/>
    </font>
    <font>
      <b/>
      <sz val="12"/>
      <color rgb="FF4BD4E7"/>
      <name val="游ゴシック"/>
      <family val="3"/>
      <charset val="128"/>
      <scheme val="minor"/>
    </font>
    <font>
      <b/>
      <sz val="12"/>
      <color theme="0" tint="-0.499984740745262"/>
      <name val="游ゴシック"/>
      <family val="3"/>
      <charset val="128"/>
      <scheme val="minor"/>
    </font>
    <font>
      <b/>
      <sz val="11"/>
      <color indexed="10"/>
      <name val="游ゴシック"/>
      <family val="3"/>
      <charset val="128"/>
      <scheme val="minor"/>
    </font>
    <font>
      <sz val="11"/>
      <name val="ＭＳ Ｐゴシック"/>
      <family val="2"/>
      <charset val="128"/>
    </font>
    <font>
      <sz val="11"/>
      <color theme="0" tint="-0.14999847407452621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1"/>
      <name val="游ゴシック"/>
      <family val="1"/>
      <scheme val="minor"/>
    </font>
    <font>
      <b/>
      <sz val="12"/>
      <color theme="0"/>
      <name val="游ゴシック"/>
      <family val="3"/>
      <charset val="128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2C3E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5D9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rgb="FFFFB9FF"/>
        <bgColor indexed="64"/>
      </patternFill>
    </fill>
    <fill>
      <patternFill patternType="solid">
        <fgColor rgb="FF7EE1E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A02B93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2C3E50"/>
      </bottom>
      <diagonal/>
    </border>
    <border>
      <left/>
      <right/>
      <top style="thin">
        <color theme="1" tint="0.499984740745262"/>
      </top>
      <bottom style="thin">
        <color theme="6" tint="0.59996337778862885"/>
      </bottom>
      <diagonal/>
    </border>
    <border>
      <left/>
      <right/>
      <top style="thin">
        <color theme="6" tint="0.59996337778862885"/>
      </top>
      <bottom style="thin">
        <color theme="6" tint="0.59996337778862885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rgb="FF2C3E50"/>
      </left>
      <right/>
      <top style="medium">
        <color rgb="FF2C3E50"/>
      </top>
      <bottom style="medium">
        <color rgb="FF2C3E50"/>
      </bottom>
      <diagonal/>
    </border>
    <border>
      <left style="hair">
        <color indexed="64"/>
      </left>
      <right style="medium">
        <color rgb="FF2C3E50"/>
      </right>
      <top style="medium">
        <color rgb="FF2C3E50"/>
      </top>
      <bottom style="medium">
        <color rgb="FF2C3E50"/>
      </bottom>
      <diagonal/>
    </border>
    <border>
      <left style="thin">
        <color rgb="FF2C3E50"/>
      </left>
      <right/>
      <top style="thin">
        <color rgb="FF2C3E50"/>
      </top>
      <bottom/>
      <diagonal/>
    </border>
    <border>
      <left/>
      <right style="thin">
        <color rgb="FF2C3E50"/>
      </right>
      <top style="thin">
        <color rgb="FF2C3E50"/>
      </top>
      <bottom/>
      <diagonal/>
    </border>
    <border>
      <left style="thin">
        <color rgb="FF2C3E50"/>
      </left>
      <right/>
      <top/>
      <bottom style="thin">
        <color rgb="FF2C3E50"/>
      </bottom>
      <diagonal/>
    </border>
    <border>
      <left/>
      <right style="thin">
        <color rgb="FF2C3E50"/>
      </right>
      <top/>
      <bottom style="thin">
        <color rgb="FF2C3E50"/>
      </bottom>
      <diagonal/>
    </border>
    <border>
      <left style="medium">
        <color rgb="FF2C3E50"/>
      </left>
      <right style="hair">
        <color indexed="64"/>
      </right>
      <top style="medium">
        <color rgb="FF2C3E50"/>
      </top>
      <bottom style="hair">
        <color indexed="64"/>
      </bottom>
      <diagonal/>
    </border>
    <border>
      <left style="hair">
        <color indexed="64"/>
      </left>
      <right style="medium">
        <color rgb="FF2C3E50"/>
      </right>
      <top style="medium">
        <color rgb="FF2C3E50"/>
      </top>
      <bottom style="hair">
        <color indexed="64"/>
      </bottom>
      <diagonal/>
    </border>
    <border>
      <left style="medium">
        <color rgb="FF2C3E5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2C3E50"/>
      </right>
      <top style="hair">
        <color indexed="64"/>
      </top>
      <bottom style="hair">
        <color indexed="64"/>
      </bottom>
      <diagonal/>
    </border>
    <border>
      <left style="medium">
        <color rgb="FF2C3E50"/>
      </left>
      <right style="hair">
        <color indexed="64"/>
      </right>
      <top style="hair">
        <color indexed="64"/>
      </top>
      <bottom style="medium">
        <color rgb="FF2C3E50"/>
      </bottom>
      <diagonal/>
    </border>
    <border>
      <left style="hair">
        <color indexed="64"/>
      </left>
      <right style="medium">
        <color rgb="FF2C3E50"/>
      </right>
      <top style="hair">
        <color indexed="64"/>
      </top>
      <bottom style="medium">
        <color rgb="FF2C3E50"/>
      </bottom>
      <diagonal/>
    </border>
    <border>
      <left style="medium">
        <color rgb="FF2C3E50"/>
      </left>
      <right/>
      <top style="medium">
        <color rgb="FF2C3E50"/>
      </top>
      <bottom/>
      <diagonal/>
    </border>
    <border>
      <left/>
      <right style="medium">
        <color rgb="FF2C3E50"/>
      </right>
      <top style="medium">
        <color rgb="FF2C3E50"/>
      </top>
      <bottom/>
      <diagonal/>
    </border>
    <border>
      <left style="medium">
        <color rgb="FF2C3E50"/>
      </left>
      <right/>
      <top/>
      <bottom/>
      <diagonal/>
    </border>
    <border>
      <left/>
      <right style="medium">
        <color rgb="FF2C3E50"/>
      </right>
      <top/>
      <bottom/>
      <diagonal/>
    </border>
    <border>
      <left style="medium">
        <color rgb="FF2C3E50"/>
      </left>
      <right/>
      <top/>
      <bottom style="medium">
        <color rgb="FF2C3E50"/>
      </bottom>
      <diagonal/>
    </border>
    <border>
      <left/>
      <right style="medium">
        <color rgb="FF2C3E50"/>
      </right>
      <top/>
      <bottom style="medium">
        <color rgb="FF2C3E5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rgb="FF2C3E50"/>
      </right>
      <top/>
      <bottom style="medium">
        <color rgb="FF2C3E50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/>
    <xf numFmtId="0" fontId="101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39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" fillId="0" borderId="0" xfId="0" applyFont="1">
      <alignment vertical="center"/>
    </xf>
    <xf numFmtId="0" fontId="1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4" borderId="0" xfId="0" applyFill="1">
      <alignment vertical="center"/>
    </xf>
    <xf numFmtId="0" fontId="0" fillId="5" borderId="1" xfId="0" applyFill="1" applyBorder="1">
      <alignment vertical="center"/>
    </xf>
    <xf numFmtId="0" fontId="0" fillId="2" borderId="1" xfId="0" applyFill="1" applyBorder="1">
      <alignment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quotePrefix="1" applyBorder="1" applyAlignment="1">
      <alignment horizontal="left" vertical="center"/>
    </xf>
    <xf numFmtId="0" fontId="15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2" fillId="8" borderId="1" xfId="0" applyFont="1" applyFill="1" applyBorder="1" applyAlignment="1" applyProtection="1">
      <alignment horizontal="center" vertical="center" shrinkToFit="1"/>
      <protection hidden="1"/>
    </xf>
    <xf numFmtId="0" fontId="0" fillId="0" borderId="1" xfId="0" applyBorder="1" applyAlignment="1">
      <alignment horizontal="left" vertical="center" shrinkToFit="1"/>
    </xf>
    <xf numFmtId="0" fontId="20" fillId="0" borderId="0" xfId="1" applyFont="1">
      <alignment vertical="center"/>
    </xf>
    <xf numFmtId="0" fontId="19" fillId="0" borderId="0" xfId="0" applyFont="1" applyAlignment="1">
      <alignment horizontal="center" vertical="center"/>
    </xf>
    <xf numFmtId="0" fontId="21" fillId="0" borderId="0" xfId="1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24" fillId="0" borderId="12" xfId="2" applyFont="1" applyBorder="1" applyAlignment="1" applyProtection="1">
      <alignment horizontal="left" vertical="center"/>
    </xf>
    <xf numFmtId="0" fontId="25" fillId="0" borderId="13" xfId="2" applyFont="1" applyFill="1" applyBorder="1" applyAlignment="1" applyProtection="1">
      <alignment horizontal="center" vertical="center"/>
      <protection locked="0"/>
    </xf>
    <xf numFmtId="0" fontId="26" fillId="0" borderId="0" xfId="2" applyFont="1">
      <alignment vertical="center"/>
    </xf>
    <xf numFmtId="0" fontId="0" fillId="0" borderId="2" xfId="0" applyBorder="1">
      <alignment vertical="center"/>
    </xf>
    <xf numFmtId="0" fontId="59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0" fontId="0" fillId="12" borderId="1" xfId="0" applyFill="1" applyBorder="1" applyAlignment="1">
      <alignment horizontal="center" vertical="center"/>
    </xf>
    <xf numFmtId="0" fontId="7" fillId="10" borderId="13" xfId="0" applyFont="1" applyFill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40" fillId="0" borderId="0" xfId="1" applyFont="1">
      <alignment vertical="center"/>
    </xf>
    <xf numFmtId="0" fontId="62" fillId="0" borderId="12" xfId="2" applyFont="1" applyBorder="1" applyAlignment="1" applyProtection="1">
      <alignment horizontal="left" vertical="center"/>
    </xf>
    <xf numFmtId="0" fontId="63" fillId="0" borderId="0" xfId="1" applyFont="1">
      <alignment vertical="center"/>
    </xf>
    <xf numFmtId="0" fontId="56" fillId="0" borderId="0" xfId="0" applyFont="1" applyAlignment="1">
      <alignment horizontal="left" vertical="center"/>
    </xf>
    <xf numFmtId="0" fontId="65" fillId="0" borderId="0" xfId="0" applyFont="1" applyAlignment="1">
      <alignment horizontal="right" vertical="center"/>
    </xf>
    <xf numFmtId="0" fontId="56" fillId="0" borderId="0" xfId="0" applyFont="1" applyAlignment="1">
      <alignment horizontal="right" vertical="center"/>
    </xf>
    <xf numFmtId="0" fontId="67" fillId="0" borderId="0" xfId="0" applyFont="1">
      <alignment vertical="center"/>
    </xf>
    <xf numFmtId="0" fontId="67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0" fillId="0" borderId="1" xfId="0" applyBorder="1" applyAlignment="1">
      <alignment horizontal="center" vertical="center" shrinkToFit="1"/>
    </xf>
    <xf numFmtId="0" fontId="7" fillId="0" borderId="12" xfId="0" applyFont="1" applyBorder="1" applyAlignment="1">
      <alignment horizontal="left" vertical="center"/>
    </xf>
    <xf numFmtId="0" fontId="72" fillId="0" borderId="0" xfId="1" applyFont="1" applyAlignment="1">
      <alignment horizontal="right" vertical="center"/>
    </xf>
    <xf numFmtId="0" fontId="42" fillId="0" borderId="0" xfId="1" applyFont="1" applyAlignment="1">
      <alignment horizontal="left" vertical="center"/>
    </xf>
    <xf numFmtId="0" fontId="78" fillId="0" borderId="35" xfId="0" applyFont="1" applyBorder="1">
      <alignment vertical="center"/>
    </xf>
    <xf numFmtId="0" fontId="64" fillId="0" borderId="0" xfId="0" applyFont="1">
      <alignment vertical="center"/>
    </xf>
    <xf numFmtId="0" fontId="14" fillId="0" borderId="39" xfId="0" applyFont="1" applyBorder="1">
      <alignment vertical="center"/>
    </xf>
    <xf numFmtId="0" fontId="19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81" fillId="20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9" fillId="9" borderId="1" xfId="0" applyFont="1" applyFill="1" applyBorder="1" applyAlignment="1" applyProtection="1">
      <alignment horizontal="left" vertical="center" shrinkToFit="1"/>
      <protection hidden="1"/>
    </xf>
    <xf numFmtId="0" fontId="9" fillId="0" borderId="1" xfId="0" applyFont="1" applyBorder="1" applyAlignment="1" applyProtection="1">
      <alignment horizontal="left" vertical="center" shrinkToFit="1"/>
      <protection hidden="1"/>
    </xf>
    <xf numFmtId="0" fontId="9" fillId="0" borderId="1" xfId="0" applyFont="1" applyBorder="1" applyAlignment="1" applyProtection="1">
      <alignment horizontal="center" vertical="center" shrinkToFit="1"/>
      <protection hidden="1"/>
    </xf>
    <xf numFmtId="0" fontId="9" fillId="9" borderId="1" xfId="0" applyFont="1" applyFill="1" applyBorder="1" applyAlignment="1" applyProtection="1">
      <alignment horizontal="center" vertical="center" shrinkToFit="1"/>
      <protection hidden="1"/>
    </xf>
    <xf numFmtId="0" fontId="9" fillId="0" borderId="0" xfId="0" applyFont="1" applyAlignment="1">
      <alignment vertical="center" shrinkToFit="1"/>
    </xf>
    <xf numFmtId="0" fontId="0" fillId="0" borderId="0" xfId="0" applyAlignment="1">
      <alignment horizontal="left" vertical="center"/>
    </xf>
    <xf numFmtId="49" fontId="60" fillId="0" borderId="0" xfId="0" applyNumberFormat="1" applyFont="1">
      <alignment vertical="center"/>
    </xf>
    <xf numFmtId="0" fontId="60" fillId="0" borderId="0" xfId="0" applyFont="1">
      <alignment vertical="center"/>
    </xf>
    <xf numFmtId="0" fontId="23" fillId="0" borderId="0" xfId="0" applyFont="1">
      <alignment vertical="center"/>
    </xf>
    <xf numFmtId="0" fontId="14" fillId="0" borderId="0" xfId="0" quotePrefix="1" applyFont="1">
      <alignment vertical="center"/>
    </xf>
    <xf numFmtId="0" fontId="31" fillId="0" borderId="0" xfId="5" applyFont="1">
      <alignment vertical="center"/>
    </xf>
    <xf numFmtId="0" fontId="32" fillId="0" borderId="0" xfId="4" applyFont="1" applyAlignment="1">
      <alignment horizontal="center" vertical="center"/>
    </xf>
    <xf numFmtId="0" fontId="33" fillId="0" borderId="0" xfId="5" applyFont="1">
      <alignment vertical="center"/>
    </xf>
    <xf numFmtId="0" fontId="56" fillId="0" borderId="10" xfId="4" applyFont="1" applyBorder="1" applyAlignment="1">
      <alignment horizontal="right" vertical="center"/>
    </xf>
    <xf numFmtId="0" fontId="39" fillId="0" borderId="0" xfId="5" applyFont="1" applyAlignment="1">
      <alignment horizontal="left" vertical="center" wrapText="1"/>
    </xf>
    <xf numFmtId="0" fontId="93" fillId="9" borderId="14" xfId="5" applyFont="1" applyFill="1" applyBorder="1" applyAlignment="1">
      <alignment horizontal="left" vertical="center" wrapText="1"/>
    </xf>
    <xf numFmtId="0" fontId="33" fillId="14" borderId="15" xfId="5" applyFont="1" applyFill="1" applyBorder="1" applyAlignment="1" applyProtection="1">
      <alignment horizontal="left" vertical="center" wrapText="1"/>
      <protection locked="0"/>
    </xf>
    <xf numFmtId="0" fontId="33" fillId="0" borderId="0" xfId="5" applyFont="1" applyAlignment="1">
      <alignment horizontal="left" vertical="center" wrapText="1"/>
    </xf>
    <xf numFmtId="0" fontId="33" fillId="0" borderId="0" xfId="5" applyFont="1" applyAlignment="1" applyProtection="1">
      <alignment horizontal="right" vertical="center" wrapText="1"/>
      <protection locked="0"/>
    </xf>
    <xf numFmtId="0" fontId="39" fillId="0" borderId="0" xfId="5" applyFont="1" applyAlignment="1">
      <alignment vertical="center" wrapText="1"/>
    </xf>
    <xf numFmtId="0" fontId="40" fillId="9" borderId="20" xfId="5" applyFont="1" applyFill="1" applyBorder="1">
      <alignment vertical="center"/>
    </xf>
    <xf numFmtId="0" fontId="40" fillId="14" borderId="21" xfId="5" applyFont="1" applyFill="1" applyBorder="1" applyAlignment="1" applyProtection="1">
      <alignment horizontal="left" vertical="center" wrapText="1"/>
      <protection locked="0"/>
    </xf>
    <xf numFmtId="0" fontId="33" fillId="9" borderId="20" xfId="5" applyFont="1" applyFill="1" applyBorder="1">
      <alignment vertical="center"/>
    </xf>
    <xf numFmtId="0" fontId="91" fillId="9" borderId="22" xfId="5" applyFont="1" applyFill="1" applyBorder="1" applyAlignment="1">
      <alignment vertical="center" wrapText="1"/>
    </xf>
    <xf numFmtId="0" fontId="40" fillId="14" borderId="23" xfId="5" applyFont="1" applyFill="1" applyBorder="1" applyAlignment="1" applyProtection="1">
      <alignment horizontal="left" vertical="center" wrapText="1"/>
      <protection locked="0"/>
    </xf>
    <xf numFmtId="0" fontId="45" fillId="9" borderId="22" xfId="5" applyFont="1" applyFill="1" applyBorder="1" applyAlignment="1">
      <alignment vertical="center" wrapText="1"/>
    </xf>
    <xf numFmtId="0" fontId="33" fillId="9" borderId="22" xfId="5" applyFont="1" applyFill="1" applyBorder="1" applyAlignment="1">
      <alignment vertical="center" wrapText="1"/>
    </xf>
    <xf numFmtId="0" fontId="33" fillId="14" borderId="23" xfId="5" applyFont="1" applyFill="1" applyBorder="1" applyAlignment="1" applyProtection="1">
      <alignment horizontal="left" vertical="center" wrapText="1"/>
      <protection locked="0"/>
    </xf>
    <xf numFmtId="0" fontId="93" fillId="14" borderId="23" xfId="5" applyFont="1" applyFill="1" applyBorder="1" applyAlignment="1" applyProtection="1">
      <alignment horizontal="left" vertical="center" wrapText="1"/>
      <protection locked="0"/>
    </xf>
    <xf numFmtId="0" fontId="33" fillId="9" borderId="22" xfId="5" applyFont="1" applyFill="1" applyBorder="1">
      <alignment vertical="center"/>
    </xf>
    <xf numFmtId="0" fontId="33" fillId="9" borderId="24" xfId="5" applyFont="1" applyFill="1" applyBorder="1">
      <alignment vertical="center"/>
    </xf>
    <xf numFmtId="0" fontId="6" fillId="14" borderId="25" xfId="6" applyFill="1" applyBorder="1" applyAlignment="1" applyProtection="1">
      <alignment horizontal="left" vertical="center" wrapText="1"/>
      <protection locked="0"/>
    </xf>
    <xf numFmtId="0" fontId="48" fillId="0" borderId="0" xfId="5" applyFont="1">
      <alignment vertical="center"/>
    </xf>
    <xf numFmtId="0" fontId="93" fillId="9" borderId="22" xfId="5" applyFont="1" applyFill="1" applyBorder="1" applyAlignment="1">
      <alignment vertical="center" wrapText="1"/>
    </xf>
    <xf numFmtId="0" fontId="44" fillId="14" borderId="23" xfId="5" applyFont="1" applyFill="1" applyBorder="1" applyAlignment="1" applyProtection="1">
      <alignment horizontal="left" wrapText="1"/>
      <protection locked="0"/>
    </xf>
    <xf numFmtId="0" fontId="100" fillId="9" borderId="22" xfId="5" applyFont="1" applyFill="1" applyBorder="1" applyAlignment="1">
      <alignment vertical="center" wrapText="1"/>
    </xf>
    <xf numFmtId="0" fontId="100" fillId="9" borderId="24" xfId="5" applyFont="1" applyFill="1" applyBorder="1" applyAlignment="1">
      <alignment vertical="center" wrapText="1"/>
    </xf>
    <xf numFmtId="0" fontId="44" fillId="14" borderId="41" xfId="5" applyFont="1" applyFill="1" applyBorder="1" applyAlignment="1" applyProtection="1">
      <alignment horizontal="left" wrapText="1"/>
      <protection locked="0"/>
    </xf>
    <xf numFmtId="0" fontId="33" fillId="0" borderId="0" xfId="5" applyFont="1" applyAlignment="1"/>
    <xf numFmtId="0" fontId="33" fillId="0" borderId="0" xfId="5" applyFont="1" applyAlignment="1">
      <alignment vertical="top"/>
    </xf>
    <xf numFmtId="0" fontId="16" fillId="0" borderId="0" xfId="5" applyFont="1">
      <alignment vertical="center"/>
    </xf>
    <xf numFmtId="0" fontId="6" fillId="14" borderId="23" xfId="2" applyFill="1" applyBorder="1" applyAlignment="1" applyProtection="1">
      <alignment horizontal="left" vertical="center" wrapText="1"/>
      <protection locked="0"/>
    </xf>
    <xf numFmtId="0" fontId="13" fillId="14" borderId="1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40" fillId="0" borderId="0" xfId="1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56" fillId="0" borderId="0" xfId="0" applyFont="1" applyAlignment="1">
      <alignment horizontal="left" vertical="center" wrapText="1"/>
    </xf>
    <xf numFmtId="0" fontId="13" fillId="0" borderId="0" xfId="0" applyFont="1">
      <alignment vertical="center"/>
    </xf>
    <xf numFmtId="0" fontId="13" fillId="5" borderId="1" xfId="0" applyFont="1" applyFill="1" applyBorder="1">
      <alignment vertical="center"/>
    </xf>
    <xf numFmtId="0" fontId="13" fillId="2" borderId="1" xfId="0" applyFont="1" applyFill="1" applyBorder="1">
      <alignment vertical="center"/>
    </xf>
    <xf numFmtId="0" fontId="104" fillId="0" borderId="0" xfId="0" applyFont="1">
      <alignment vertical="center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 wrapText="1"/>
      <protection hidden="1"/>
    </xf>
    <xf numFmtId="0" fontId="13" fillId="0" borderId="2" xfId="0" applyFont="1" applyBorder="1" applyAlignment="1" applyProtection="1">
      <alignment vertical="center" wrapText="1" shrinkToFit="1"/>
      <protection hidden="1"/>
    </xf>
    <xf numFmtId="0" fontId="13" fillId="0" borderId="0" xfId="0" applyFont="1" applyAlignment="1" applyProtection="1">
      <alignment horizontal="center" vertical="center" wrapText="1" shrinkToFit="1"/>
      <protection hidden="1"/>
    </xf>
    <xf numFmtId="0" fontId="13" fillId="0" borderId="0" xfId="0" applyFont="1" applyAlignment="1" applyProtection="1">
      <alignment vertical="center" wrapText="1" shrinkToFi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0" fontId="40" fillId="0" borderId="0" xfId="1" applyFont="1" applyAlignment="1">
      <alignment horizontal="center" vertical="center"/>
    </xf>
    <xf numFmtId="0" fontId="40" fillId="0" borderId="0" xfId="1" applyFont="1" applyAlignment="1">
      <alignment horizontal="center" vertical="center" wrapText="1"/>
    </xf>
    <xf numFmtId="0" fontId="18" fillId="0" borderId="1" xfId="0" applyFont="1" applyBorder="1" applyAlignment="1" applyProtection="1">
      <alignment vertical="center" wrapText="1"/>
      <protection locked="0"/>
    </xf>
    <xf numFmtId="0" fontId="18" fillId="0" borderId="3" xfId="0" applyFont="1" applyBorder="1" applyAlignment="1" applyProtection="1">
      <alignment vertical="center" wrapText="1"/>
      <protection locked="0"/>
    </xf>
    <xf numFmtId="0" fontId="18" fillId="0" borderId="8" xfId="0" applyFont="1" applyBorder="1" applyAlignment="1" applyProtection="1">
      <alignment vertical="center" wrapText="1"/>
      <protection locked="0"/>
    </xf>
    <xf numFmtId="0" fontId="18" fillId="0" borderId="1" xfId="0" applyFont="1" applyBorder="1" applyAlignment="1" applyProtection="1">
      <alignment vertical="center" wrapText="1" shrinkToFi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8" xfId="0" applyFont="1" applyBorder="1" applyAlignment="1" applyProtection="1">
      <alignment horizontal="left" vertical="center" wrapText="1"/>
      <protection locked="0"/>
    </xf>
    <xf numFmtId="0" fontId="40" fillId="0" borderId="0" xfId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3" fillId="0" borderId="0" xfId="1" applyFont="1" applyAlignment="1">
      <alignment horizontal="left" vertical="center"/>
    </xf>
    <xf numFmtId="0" fontId="6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0" fillId="17" borderId="1" xfId="0" applyFill="1" applyBorder="1" applyAlignment="1">
      <alignment horizontal="left" vertical="center"/>
    </xf>
    <xf numFmtId="0" fontId="14" fillId="17" borderId="1" xfId="0" applyFont="1" applyFill="1" applyBorder="1" applyAlignment="1">
      <alignment horizontal="left" vertical="center"/>
    </xf>
    <xf numFmtId="0" fontId="0" fillId="17" borderId="1" xfId="0" quotePrefix="1" applyFill="1" applyBorder="1" applyAlignment="1">
      <alignment horizontal="left" vertical="center"/>
    </xf>
    <xf numFmtId="0" fontId="105" fillId="0" borderId="0" xfId="0" applyFont="1">
      <alignment vertical="center"/>
    </xf>
    <xf numFmtId="0" fontId="72" fillId="0" borderId="0" xfId="1" applyFont="1">
      <alignment vertical="center"/>
    </xf>
    <xf numFmtId="0" fontId="106" fillId="0" borderId="0" xfId="0" applyFont="1">
      <alignment vertical="center"/>
    </xf>
    <xf numFmtId="0" fontId="14" fillId="0" borderId="37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0" fillId="24" borderId="1" xfId="0" applyFill="1" applyBorder="1" applyAlignment="1">
      <alignment horizontal="left" vertical="center"/>
    </xf>
    <xf numFmtId="0" fontId="13" fillId="0" borderId="1" xfId="0" applyFont="1" applyBorder="1" applyAlignment="1">
      <alignment horizontal="right" vertical="center"/>
    </xf>
    <xf numFmtId="0" fontId="13" fillId="0" borderId="1" xfId="0" applyFont="1" applyBorder="1">
      <alignment vertical="center"/>
    </xf>
    <xf numFmtId="0" fontId="0" fillId="5" borderId="1" xfId="0" applyFill="1" applyBorder="1" applyAlignment="1">
      <alignment horizontal="left" vertical="center"/>
    </xf>
    <xf numFmtId="0" fontId="15" fillId="0" borderId="1" xfId="0" applyFont="1" applyBorder="1">
      <alignment vertical="center"/>
    </xf>
    <xf numFmtId="0" fontId="60" fillId="0" borderId="1" xfId="3" applyFont="1" applyBorder="1" applyAlignment="1">
      <alignment horizontal="left" vertical="center" shrinkToFit="1"/>
    </xf>
    <xf numFmtId="0" fontId="15" fillId="7" borderId="1" xfId="0" applyFont="1" applyFill="1" applyBorder="1" applyAlignment="1">
      <alignment horizontal="right" vertical="center"/>
    </xf>
    <xf numFmtId="0" fontId="104" fillId="24" borderId="1" xfId="0" applyFont="1" applyFill="1" applyBorder="1">
      <alignment vertical="center"/>
    </xf>
    <xf numFmtId="0" fontId="0" fillId="25" borderId="1" xfId="0" applyFill="1" applyBorder="1" applyProtection="1">
      <alignment vertical="center"/>
      <protection locked="0"/>
    </xf>
    <xf numFmtId="0" fontId="0" fillId="25" borderId="1" xfId="0" applyFill="1" applyBorder="1" applyAlignment="1" applyProtection="1">
      <alignment horizontal="center" vertical="center"/>
      <protection locked="0"/>
    </xf>
    <xf numFmtId="0" fontId="0" fillId="26" borderId="1" xfId="0" applyFill="1" applyBorder="1" applyAlignment="1" applyProtection="1">
      <alignment horizontal="center" vertical="center"/>
      <protection locked="0"/>
    </xf>
    <xf numFmtId="0" fontId="14" fillId="26" borderId="1" xfId="0" applyFont="1" applyFill="1" applyBorder="1" applyAlignment="1" applyProtection="1">
      <alignment horizontal="center" vertical="center"/>
      <protection locked="0"/>
    </xf>
    <xf numFmtId="0" fontId="0" fillId="26" borderId="1" xfId="0" applyFill="1" applyBorder="1" applyAlignment="1" applyProtection="1">
      <alignment horizontal="center" vertical="center" shrinkToFit="1"/>
      <protection locked="0"/>
    </xf>
    <xf numFmtId="0" fontId="0" fillId="26" borderId="1" xfId="0" quotePrefix="1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>
      <alignment horizontal="center" vertical="center" shrinkToFit="1"/>
    </xf>
    <xf numFmtId="0" fontId="0" fillId="8" borderId="1" xfId="0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4" fillId="0" borderId="1" xfId="0" quotePrefix="1" applyFont="1" applyBorder="1" applyAlignment="1">
      <alignment horizontal="left" vertical="center"/>
    </xf>
    <xf numFmtId="0" fontId="14" fillId="0" borderId="42" xfId="0" applyFont="1" applyBorder="1" applyAlignment="1">
      <alignment horizontal="left" vertical="center"/>
    </xf>
    <xf numFmtId="0" fontId="18" fillId="0" borderId="1" xfId="3" applyFont="1" applyBorder="1" applyAlignment="1">
      <alignment horizontal="left" vertical="center" shrinkToFit="1"/>
    </xf>
    <xf numFmtId="0" fontId="13" fillId="27" borderId="1" xfId="0" applyFont="1" applyFill="1" applyBorder="1">
      <alignment vertical="center"/>
    </xf>
    <xf numFmtId="0" fontId="18" fillId="12" borderId="1" xfId="0" applyFont="1" applyFill="1" applyBorder="1">
      <alignment vertical="center"/>
    </xf>
    <xf numFmtId="0" fontId="18" fillId="1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/>
    </xf>
    <xf numFmtId="0" fontId="110" fillId="14" borderId="23" xfId="5" applyFont="1" applyFill="1" applyBorder="1" applyAlignment="1" applyProtection="1">
      <alignment horizontal="left" vertical="center" wrapText="1"/>
      <protection locked="0"/>
    </xf>
    <xf numFmtId="0" fontId="3" fillId="14" borderId="23" xfId="5" applyFill="1" applyBorder="1" applyAlignment="1" applyProtection="1">
      <alignment horizontal="left" vertical="center" wrapText="1"/>
      <protection locked="0"/>
    </xf>
    <xf numFmtId="0" fontId="111" fillId="8" borderId="42" xfId="0" applyFont="1" applyFill="1" applyBorder="1" applyAlignment="1">
      <alignment horizontal="center" vertical="center"/>
    </xf>
    <xf numFmtId="0" fontId="112" fillId="0" borderId="42" xfId="0" applyFont="1" applyBorder="1" applyAlignment="1">
      <alignment horizontal="center" vertical="center"/>
    </xf>
    <xf numFmtId="0" fontId="113" fillId="0" borderId="42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 shrinkToFit="1"/>
    </xf>
    <xf numFmtId="0" fontId="64" fillId="0" borderId="35" xfId="0" applyFont="1" applyBorder="1">
      <alignment vertical="center"/>
    </xf>
    <xf numFmtId="0" fontId="66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3" fillId="1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 shrinkToFit="1"/>
    </xf>
    <xf numFmtId="0" fontId="13" fillId="0" borderId="1" xfId="0" applyFont="1" applyBorder="1" applyAlignment="1">
      <alignment horizontal="center" vertical="center" wrapText="1" shrinkToFit="1"/>
    </xf>
    <xf numFmtId="0" fontId="2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8" fillId="0" borderId="0" xfId="0" applyFont="1">
      <alignment vertical="center"/>
    </xf>
    <xf numFmtId="0" fontId="68" fillId="0" borderId="0" xfId="0" applyFont="1" applyAlignment="1">
      <alignment horizontal="center" vertical="center"/>
    </xf>
    <xf numFmtId="0" fontId="80" fillId="0" borderId="0" xfId="2" applyFont="1" applyProtection="1">
      <alignment vertical="center"/>
    </xf>
    <xf numFmtId="0" fontId="69" fillId="0" borderId="0" xfId="2" applyFont="1" applyProtection="1">
      <alignment vertical="center"/>
    </xf>
    <xf numFmtId="0" fontId="13" fillId="0" borderId="2" xfId="0" applyFont="1" applyBorder="1" applyAlignment="1" applyProtection="1">
      <alignment horizontal="center" vertical="center" wrapText="1"/>
      <protection hidden="1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>
      <alignment vertical="center"/>
    </xf>
    <xf numFmtId="0" fontId="18" fillId="13" borderId="0" xfId="0" applyFont="1" applyFill="1">
      <alignment vertical="center"/>
    </xf>
    <xf numFmtId="0" fontId="1" fillId="13" borderId="0" xfId="0" applyFont="1" applyFill="1" applyAlignment="1">
      <alignment horizontal="center" vertical="center"/>
    </xf>
    <xf numFmtId="0" fontId="0" fillId="13" borderId="0" xfId="0" applyFill="1">
      <alignment vertical="center"/>
    </xf>
    <xf numFmtId="0" fontId="0" fillId="13" borderId="0" xfId="0" applyFill="1" applyAlignment="1">
      <alignment horizontal="center" vertical="center"/>
    </xf>
    <xf numFmtId="0" fontId="115" fillId="0" borderId="43" xfId="0" applyFont="1" applyBorder="1" applyAlignment="1">
      <alignment horizontal="left" vertical="center"/>
    </xf>
    <xf numFmtId="0" fontId="115" fillId="0" borderId="44" xfId="0" applyFont="1" applyBorder="1" applyAlignment="1">
      <alignment horizontal="left" vertical="center"/>
    </xf>
    <xf numFmtId="0" fontId="115" fillId="0" borderId="45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49" fontId="60" fillId="0" borderId="1" xfId="0" applyNumberFormat="1" applyFont="1" applyBorder="1" applyAlignment="1">
      <alignment horizontal="left" vertical="center"/>
    </xf>
    <xf numFmtId="0" fontId="98" fillId="0" borderId="1" xfId="0" applyFont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8" fillId="27" borderId="1" xfId="0" applyFont="1" applyFill="1" applyBorder="1">
      <alignment vertical="center"/>
    </xf>
    <xf numFmtId="0" fontId="73" fillId="9" borderId="0" xfId="0" applyFont="1" applyFill="1" applyAlignment="1" applyProtection="1">
      <alignment horizontal="left" vertical="center" wrapText="1"/>
      <protection locked="0"/>
    </xf>
    <xf numFmtId="0" fontId="73" fillId="9" borderId="0" xfId="0" applyFont="1" applyFill="1" applyAlignment="1" applyProtection="1">
      <alignment horizontal="left" vertical="center"/>
      <protection locked="0"/>
    </xf>
    <xf numFmtId="0" fontId="95" fillId="0" borderId="35" xfId="0" applyFont="1" applyBorder="1" applyAlignment="1">
      <alignment horizontal="left" vertical="center"/>
    </xf>
    <xf numFmtId="0" fontId="65" fillId="0" borderId="35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12" fillId="15" borderId="0" xfId="0" applyFont="1" applyFill="1" applyAlignment="1">
      <alignment horizontal="left" vertical="center" indent="2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23" fillId="0" borderId="0" xfId="0" applyFont="1" applyAlignment="1">
      <alignment vertical="center" wrapText="1"/>
    </xf>
    <xf numFmtId="0" fontId="54" fillId="0" borderId="1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4" fillId="0" borderId="0" xfId="2" applyFont="1">
      <alignment vertical="center"/>
    </xf>
    <xf numFmtId="0" fontId="27" fillId="9" borderId="0" xfId="4" applyFont="1" applyFill="1" applyAlignment="1" applyProtection="1">
      <alignment horizontal="left" vertical="center" wrapText="1"/>
      <protection locked="0"/>
    </xf>
    <xf numFmtId="0" fontId="30" fillId="9" borderId="0" xfId="4" applyFont="1" applyFill="1" applyAlignment="1" applyProtection="1">
      <alignment horizontal="left" vertical="center"/>
      <protection locked="0"/>
    </xf>
    <xf numFmtId="0" fontId="95" fillId="0" borderId="10" xfId="4" applyFont="1" applyBorder="1" applyAlignment="1">
      <alignment horizontal="left" vertical="center"/>
    </xf>
    <xf numFmtId="0" fontId="34" fillId="11" borderId="0" xfId="5" applyFont="1" applyFill="1" applyAlignment="1">
      <alignment horizontal="left" vertical="center" wrapText="1"/>
    </xf>
    <xf numFmtId="0" fontId="37" fillId="11" borderId="0" xfId="5" applyFont="1" applyFill="1" applyAlignment="1">
      <alignment horizontal="left" vertical="center" wrapText="1"/>
    </xf>
    <xf numFmtId="0" fontId="38" fillId="11" borderId="0" xfId="5" applyFont="1" applyFill="1" applyAlignment="1">
      <alignment horizontal="left" vertical="center" wrapText="1"/>
    </xf>
    <xf numFmtId="0" fontId="41" fillId="22" borderId="16" xfId="5" applyFont="1" applyFill="1" applyBorder="1" applyAlignment="1">
      <alignment horizontal="left" vertical="center" wrapText="1"/>
    </xf>
    <xf numFmtId="0" fontId="41" fillId="22" borderId="17" xfId="5" applyFont="1" applyFill="1" applyBorder="1" applyAlignment="1">
      <alignment horizontal="left" vertical="center" wrapText="1"/>
    </xf>
    <xf numFmtId="0" fontId="41" fillId="22" borderId="18" xfId="5" applyFont="1" applyFill="1" applyBorder="1" applyAlignment="1">
      <alignment horizontal="left" vertical="center" wrapText="1"/>
    </xf>
    <xf numFmtId="0" fontId="41" fillId="22" borderId="19" xfId="5" applyFont="1" applyFill="1" applyBorder="1" applyAlignment="1">
      <alignment horizontal="left" vertical="center" wrapText="1"/>
    </xf>
    <xf numFmtId="0" fontId="83" fillId="0" borderId="0" xfId="5" applyFont="1" applyAlignment="1">
      <alignment horizontal="left" vertical="center" wrapText="1"/>
    </xf>
    <xf numFmtId="0" fontId="84" fillId="0" borderId="0" xfId="5" applyFont="1" applyAlignment="1">
      <alignment horizontal="left" vertical="center" wrapText="1"/>
    </xf>
    <xf numFmtId="0" fontId="47" fillId="0" borderId="0" xfId="5" applyFont="1" applyAlignment="1">
      <alignment horizontal="center" vertical="center"/>
    </xf>
    <xf numFmtId="0" fontId="50" fillId="0" borderId="0" xfId="5" applyFont="1" applyAlignment="1">
      <alignment horizontal="left" vertical="top" wrapText="1"/>
    </xf>
    <xf numFmtId="0" fontId="33" fillId="0" borderId="0" xfId="5" applyFont="1">
      <alignment vertical="center"/>
    </xf>
    <xf numFmtId="0" fontId="33" fillId="0" borderId="0" xfId="5" applyFont="1" applyAlignment="1"/>
    <xf numFmtId="0" fontId="51" fillId="11" borderId="26" xfId="5" applyFont="1" applyFill="1" applyBorder="1" applyAlignment="1">
      <alignment horizontal="left" wrapText="1"/>
    </xf>
    <xf numFmtId="0" fontId="53" fillId="11" borderId="27" xfId="5" applyFont="1" applyFill="1" applyBorder="1" applyAlignment="1">
      <alignment horizontal="left"/>
    </xf>
    <xf numFmtId="0" fontId="36" fillId="11" borderId="28" xfId="5" applyFont="1" applyFill="1" applyBorder="1" applyAlignment="1">
      <alignment horizontal="left" vertical="top" wrapText="1"/>
    </xf>
    <xf numFmtId="0" fontId="36" fillId="11" borderId="29" xfId="5" applyFont="1" applyFill="1" applyBorder="1" applyAlignment="1">
      <alignment horizontal="left" vertical="top" wrapText="1"/>
    </xf>
    <xf numFmtId="0" fontId="40" fillId="14" borderId="28" xfId="5" applyFont="1" applyFill="1" applyBorder="1" applyAlignment="1" applyProtection="1">
      <alignment horizontal="left" vertical="center" wrapText="1"/>
      <protection locked="0"/>
    </xf>
    <xf numFmtId="0" fontId="33" fillId="14" borderId="29" xfId="5" applyFont="1" applyFill="1" applyBorder="1" applyAlignment="1" applyProtection="1">
      <alignment horizontal="left" vertical="center" wrapText="1"/>
      <protection locked="0"/>
    </xf>
    <xf numFmtId="0" fontId="33" fillId="14" borderId="28" xfId="5" applyFont="1" applyFill="1" applyBorder="1" applyAlignment="1" applyProtection="1">
      <alignment horizontal="left" vertical="center" wrapText="1"/>
      <protection locked="0"/>
    </xf>
    <xf numFmtId="0" fontId="33" fillId="14" borderId="30" xfId="5" applyFont="1" applyFill="1" applyBorder="1" applyAlignment="1" applyProtection="1">
      <alignment horizontal="left" vertical="center" wrapText="1"/>
      <protection locked="0"/>
    </xf>
    <xf numFmtId="0" fontId="33" fillId="14" borderId="31" xfId="5" applyFont="1" applyFill="1" applyBorder="1" applyAlignment="1" applyProtection="1">
      <alignment horizontal="left" vertical="center" wrapText="1"/>
      <protection locked="0"/>
    </xf>
    <xf numFmtId="0" fontId="33" fillId="0" borderId="0" xfId="5" applyFont="1" applyAlignment="1">
      <alignment horizontal="left" vertical="center" wrapText="1"/>
    </xf>
    <xf numFmtId="0" fontId="9" fillId="0" borderId="36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76" fillId="13" borderId="0" xfId="0" applyFont="1" applyFill="1" applyAlignment="1">
      <alignment horizontal="left" vertical="center"/>
    </xf>
    <xf numFmtId="0" fontId="9" fillId="0" borderId="38" xfId="0" applyFont="1" applyBorder="1">
      <alignment vertical="center"/>
    </xf>
    <xf numFmtId="0" fontId="9" fillId="0" borderId="39" xfId="0" applyFont="1" applyBorder="1">
      <alignment vertical="center"/>
    </xf>
    <xf numFmtId="0" fontId="0" fillId="0" borderId="3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115" fillId="23" borderId="2" xfId="0" applyFont="1" applyFill="1" applyBorder="1" applyAlignment="1">
      <alignment horizontal="left" vertical="center"/>
    </xf>
    <xf numFmtId="0" fontId="115" fillId="23" borderId="0" xfId="0" applyFont="1" applyFill="1" applyAlignment="1">
      <alignment horizontal="left" vertical="center"/>
    </xf>
    <xf numFmtId="0" fontId="115" fillId="23" borderId="34" xfId="0" applyFont="1" applyFill="1" applyBorder="1" applyAlignment="1">
      <alignment horizontal="left" vertical="center"/>
    </xf>
    <xf numFmtId="0" fontId="115" fillId="28" borderId="4" xfId="0" applyFont="1" applyFill="1" applyBorder="1" applyAlignment="1">
      <alignment horizontal="left" vertical="center"/>
    </xf>
    <xf numFmtId="0" fontId="115" fillId="28" borderId="9" xfId="0" applyFont="1" applyFill="1" applyBorder="1" applyAlignment="1">
      <alignment horizontal="left" vertical="center"/>
    </xf>
    <xf numFmtId="0" fontId="115" fillId="28" borderId="33" xfId="0" applyFont="1" applyFill="1" applyBorder="1" applyAlignment="1">
      <alignment horizontal="left" vertical="center"/>
    </xf>
    <xf numFmtId="0" fontId="9" fillId="0" borderId="36" xfId="0" applyFont="1" applyBorder="1">
      <alignment vertical="center"/>
    </xf>
    <xf numFmtId="0" fontId="9" fillId="0" borderId="0" xfId="0" applyFont="1">
      <alignment vertical="center"/>
    </xf>
    <xf numFmtId="0" fontId="75" fillId="19" borderId="0" xfId="0" applyFont="1" applyFill="1" applyAlignment="1">
      <alignment horizontal="center" vertical="center"/>
    </xf>
    <xf numFmtId="0" fontId="13" fillId="21" borderId="6" xfId="0" applyFont="1" applyFill="1" applyBorder="1" applyAlignment="1">
      <alignment horizontal="left" vertical="center"/>
    </xf>
    <xf numFmtId="0" fontId="13" fillId="21" borderId="7" xfId="0" applyFont="1" applyFill="1" applyBorder="1" applyAlignment="1">
      <alignment horizontal="left" vertical="center"/>
    </xf>
    <xf numFmtId="0" fontId="13" fillId="21" borderId="32" xfId="0" applyFont="1" applyFill="1" applyBorder="1" applyAlignment="1">
      <alignment horizontal="left" vertical="center"/>
    </xf>
    <xf numFmtId="0" fontId="18" fillId="21" borderId="6" xfId="0" applyFont="1" applyFill="1" applyBorder="1" applyAlignment="1">
      <alignment horizontal="left" vertical="center" shrinkToFit="1"/>
    </xf>
    <xf numFmtId="0" fontId="18" fillId="21" borderId="7" xfId="0" applyFont="1" applyFill="1" applyBorder="1" applyAlignment="1">
      <alignment horizontal="left" vertical="center" shrinkToFit="1"/>
    </xf>
    <xf numFmtId="0" fontId="18" fillId="21" borderId="32" xfId="0" applyFont="1" applyFill="1" applyBorder="1" applyAlignment="1">
      <alignment horizontal="left" vertical="center" shrinkToFi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 shrinkToFi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2" fillId="9" borderId="0" xfId="0" applyFont="1" applyFill="1" applyAlignment="1" applyProtection="1">
      <alignment horizontal="left" vertical="center"/>
      <protection locked="0"/>
    </xf>
    <xf numFmtId="0" fontId="58" fillId="0" borderId="35" xfId="0" applyFont="1" applyBorder="1" applyAlignment="1">
      <alignment horizontal="right" vertical="center"/>
    </xf>
    <xf numFmtId="0" fontId="66" fillId="16" borderId="0" xfId="0" applyFont="1" applyFill="1" applyAlignment="1">
      <alignment horizontal="left" vertical="center"/>
    </xf>
    <xf numFmtId="0" fontId="75" fillId="23" borderId="0" xfId="0" applyFont="1" applyFill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66" fillId="11" borderId="0" xfId="0" applyFont="1" applyFill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35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9" fillId="9" borderId="1" xfId="0" applyFont="1" applyFill="1" applyBorder="1" applyAlignment="1" applyProtection="1">
      <alignment horizontal="center" vertical="center" wrapText="1"/>
      <protection hidden="1"/>
    </xf>
    <xf numFmtId="0" fontId="9" fillId="9" borderId="1" xfId="0" applyFont="1" applyFill="1" applyBorder="1" applyAlignment="1" applyProtection="1">
      <alignment horizontal="left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left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9" fillId="0" borderId="8" xfId="0" applyFont="1" applyBorder="1" applyAlignment="1" applyProtection="1">
      <alignment horizontal="center" vertical="center" wrapText="1"/>
      <protection hidden="1"/>
    </xf>
    <xf numFmtId="0" fontId="9" fillId="9" borderId="1" xfId="0" applyFont="1" applyFill="1" applyBorder="1" applyAlignment="1" applyProtection="1">
      <alignment vertical="center" wrapText="1"/>
      <protection hidden="1"/>
    </xf>
    <xf numFmtId="0" fontId="9" fillId="0" borderId="1" xfId="0" applyFont="1" applyBorder="1" applyAlignment="1" applyProtection="1">
      <alignment vertical="center" wrapText="1"/>
      <protection hidden="1"/>
    </xf>
    <xf numFmtId="0" fontId="12" fillId="8" borderId="1" xfId="0" applyFont="1" applyFill="1" applyBorder="1" applyAlignment="1" applyProtection="1">
      <alignment horizontal="center" vertical="center" wrapText="1"/>
      <protection hidden="1"/>
    </xf>
    <xf numFmtId="0" fontId="12" fillId="8" borderId="1" xfId="0" applyFont="1" applyFill="1" applyBorder="1" applyAlignment="1" applyProtection="1">
      <alignment horizontal="center" vertical="center" shrinkToFit="1"/>
      <protection hidden="1"/>
    </xf>
    <xf numFmtId="0" fontId="14" fillId="6" borderId="0" xfId="0" applyFont="1" applyFill="1" applyAlignment="1">
      <alignment horizontal="center" vertical="center"/>
    </xf>
    <xf numFmtId="0" fontId="14" fillId="18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3" fillId="0" borderId="3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8" xfId="0" applyFont="1" applyBorder="1">
      <alignment vertical="center"/>
    </xf>
    <xf numFmtId="0" fontId="13" fillId="0" borderId="1" xfId="0" applyFont="1" applyBorder="1" applyAlignment="1">
      <alignment horizontal="right" vertical="center"/>
    </xf>
    <xf numFmtId="0" fontId="13" fillId="27" borderId="3" xfId="0" applyFont="1" applyFill="1" applyBorder="1" applyAlignment="1">
      <alignment horizontal="left" vertical="center"/>
    </xf>
    <xf numFmtId="0" fontId="13" fillId="27" borderId="5" xfId="0" applyFont="1" applyFill="1" applyBorder="1" applyAlignment="1">
      <alignment horizontal="left" vertical="center"/>
    </xf>
    <xf numFmtId="0" fontId="13" fillId="27" borderId="8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8" xfId="0" applyFont="1" applyFill="1" applyBorder="1" applyAlignment="1">
      <alignment horizontal="left" vertical="center"/>
    </xf>
    <xf numFmtId="0" fontId="13" fillId="6" borderId="3" xfId="0" applyFont="1" applyFill="1" applyBorder="1" applyAlignment="1">
      <alignment horizontal="left" vertical="center"/>
    </xf>
    <xf numFmtId="0" fontId="13" fillId="6" borderId="5" xfId="0" applyFont="1" applyFill="1" applyBorder="1" applyAlignment="1">
      <alignment horizontal="left" vertical="center"/>
    </xf>
    <xf numFmtId="0" fontId="13" fillId="6" borderId="8" xfId="0" applyFont="1" applyFill="1" applyBorder="1" applyAlignment="1">
      <alignment horizontal="left" vertical="center"/>
    </xf>
    <xf numFmtId="0" fontId="18" fillId="0" borderId="1" xfId="3" applyFont="1" applyBorder="1" applyAlignment="1">
      <alignment horizontal="left" vertical="center" shrinkToFit="1"/>
    </xf>
    <xf numFmtId="0" fontId="13" fillId="27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7">
    <cellStyle name="ハイパーリンク" xfId="2" builtinId="8"/>
    <cellStyle name="ハイパーリンク 2" xfId="6" xr:uid="{6EA78822-577A-4B24-A7E9-80CE2D9697C0}"/>
    <cellStyle name="標準" xfId="0" builtinId="0"/>
    <cellStyle name="標準 14" xfId="3" xr:uid="{583696FA-3E4C-4EE4-ABAB-B3FF6862D2C9}"/>
    <cellStyle name="標準 2" xfId="1" xr:uid="{2E62D8A2-ACEC-4D65-9D34-855D37AE2EAD}"/>
    <cellStyle name="標準 2 2" xfId="5" xr:uid="{47E9BD34-4FC4-454B-8F34-66270A567A56}"/>
    <cellStyle name="標準 3" xfId="4" xr:uid="{8ABA00BE-B1BD-4924-8E51-821711014D0C}"/>
  </cellStyles>
  <dxfs count="57">
    <dxf>
      <fill>
        <patternFill>
          <bgColor rgb="FFFFB9FF"/>
        </patternFill>
      </fill>
    </dxf>
    <dxf>
      <font>
        <color theme="0"/>
      </font>
      <fill>
        <patternFill>
          <bgColor rgb="FFC00000"/>
        </patternFill>
      </fill>
    </dxf>
    <dxf>
      <font>
        <strike val="0"/>
        <color auto="1"/>
      </font>
      <fill>
        <patternFill>
          <bgColor rgb="FFFF7D80"/>
        </patternFill>
      </fill>
    </dxf>
    <dxf>
      <font>
        <strike val="0"/>
        <color rgb="FFC00000"/>
      </font>
    </dxf>
    <dxf>
      <border>
        <left style="hair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hair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hair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hair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24994659260841701"/>
        </patternFill>
      </fill>
    </dxf>
    <dxf>
      <border>
        <left style="thin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hair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24994659260841701"/>
        </patternFill>
      </fill>
    </dxf>
    <dxf>
      <border>
        <left style="thin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hair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24994659260841701"/>
        </patternFill>
      </fill>
    </dxf>
    <dxf>
      <border>
        <left style="thin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hair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24994659260841701"/>
        </patternFill>
      </fill>
    </dxf>
    <dxf>
      <border>
        <left style="thin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hair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24994659260841701"/>
        </patternFill>
      </fill>
    </dxf>
    <dxf>
      <border>
        <left style="thin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hair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24994659260841701"/>
        </patternFill>
      </fill>
    </dxf>
    <dxf>
      <border>
        <left style="thin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hair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24994659260841701"/>
        </patternFill>
      </fill>
    </dxf>
    <dxf>
      <border>
        <left style="thin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hair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24994659260841701"/>
        </patternFill>
      </fill>
    </dxf>
    <dxf>
      <border>
        <left style="thin">
          <color auto="1"/>
        </left>
        <right style="hair">
          <color auto="1"/>
        </right>
        <top style="thin">
          <color auto="1"/>
        </top>
        <bottom style="thin">
          <color auto="1"/>
        </bottom>
      </border>
    </dxf>
    <dxf>
      <border>
        <left style="hair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24994659260841701"/>
        </patternFill>
      </fill>
    </dxf>
    <dxf>
      <border>
        <left style="thin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hair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24994659260841701"/>
        </patternFill>
      </fill>
    </dxf>
    <dxf>
      <border>
        <left style="thin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hair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24994659260841701"/>
        </patternFill>
      </fill>
    </dxf>
    <dxf>
      <border>
        <left style="thin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hair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24994659260841701"/>
        </patternFill>
      </fill>
    </dxf>
    <dxf>
      <border>
        <left style="thin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rgb="FFC00000"/>
      </font>
    </dxf>
    <dxf>
      <fill>
        <patternFill>
          <bgColor rgb="FFFFB9FF"/>
        </patternFill>
      </fill>
    </dxf>
    <dxf>
      <fill>
        <patternFill>
          <bgColor rgb="FFFFB9FF"/>
        </patternFill>
      </fill>
    </dxf>
    <dxf>
      <fill>
        <patternFill>
          <bgColor rgb="FFFFB9FF"/>
        </patternFill>
      </fill>
    </dxf>
    <dxf>
      <fill>
        <patternFill>
          <bgColor rgb="FFFFB9FF"/>
        </patternFill>
      </fill>
    </dxf>
    <dxf>
      <fill>
        <patternFill>
          <bgColor rgb="FFFFB9FF"/>
        </patternFill>
      </fill>
    </dxf>
    <dxf>
      <fill>
        <patternFill>
          <bgColor rgb="FFFFB9FF"/>
        </patternFill>
      </fill>
    </dxf>
    <dxf>
      <fill>
        <patternFill>
          <bgColor rgb="FFFFB9FF"/>
        </patternFill>
      </fill>
    </dxf>
    <dxf>
      <fill>
        <patternFill>
          <bgColor rgb="FFFFB9FF"/>
        </patternFill>
      </fill>
    </dxf>
    <dxf>
      <fill>
        <patternFill>
          <bgColor rgb="FFFFB9FF"/>
        </patternFill>
      </fill>
    </dxf>
    <dxf>
      <fill>
        <patternFill>
          <bgColor rgb="FFFFB9FF"/>
        </patternFill>
      </fill>
    </dxf>
  </dxfs>
  <tableStyles count="0" defaultTableStyle="TableStyleMedium2" defaultPivotStyle="PivotStyleLight16"/>
  <colors>
    <mruColors>
      <color rgb="FF0563C1"/>
      <color rgb="FFFFFFCC"/>
      <color rgb="FFFFF2CC"/>
      <color rgb="FF7EE1EE"/>
      <color rgb="FFC00000"/>
      <color rgb="FFA02B93"/>
      <color rgb="FFFF99FF"/>
      <color rgb="FF4BD4E7"/>
      <color rgb="FF7DB0E3"/>
      <color rgb="FF75AB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gif"/><Relationship Id="rId2" Type="http://schemas.openxmlformats.org/officeDocument/2006/relationships/hyperlink" Target="#&#12488;&#12521;&#12452;&#12450;&#12523;&#30003;&#36796;!A1"/><Relationship Id="rId1" Type="http://schemas.openxmlformats.org/officeDocument/2006/relationships/hyperlink" Target="#&#12372;&#27880;&#25991;&#12395;&#38555;&#12375;&#12390;!A1"/><Relationship Id="rId5" Type="http://schemas.openxmlformats.org/officeDocument/2006/relationships/hyperlink" Target="https://hssnet.co.jp/contact/" TargetMode="External"/><Relationship Id="rId4" Type="http://schemas.openxmlformats.org/officeDocument/2006/relationships/hyperlink" Target="https://hss-websv.hssnet.jp/Login_Form.aspx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&#37197;&#21015;&#24773;&#22577;&#12398;&#35352;&#20837;&#26041;&#27861;!A1"/><Relationship Id="rId2" Type="http://schemas.openxmlformats.org/officeDocument/2006/relationships/image" Target="../media/image1.gif"/><Relationship Id="rId1" Type="http://schemas.openxmlformats.org/officeDocument/2006/relationships/hyperlink" Target="#&#20462;&#39166;&#34920;&#35352;&#12395;&#12388;&#12356;&#12390;!A1"/><Relationship Id="rId4" Type="http://schemas.openxmlformats.org/officeDocument/2006/relationships/hyperlink" Target="#&#22633;&#22522;&#12539;&#20462;&#39166;&#34920;&#35352;&#12398;&#23450;&#32681;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&#20462;&#39166;&#34920;&#35352;&#12395;&#12388;&#12356;&#12390;!A1"/><Relationship Id="rId2" Type="http://schemas.openxmlformats.org/officeDocument/2006/relationships/image" Target="../media/image1.gif"/><Relationship Id="rId1" Type="http://schemas.openxmlformats.org/officeDocument/2006/relationships/hyperlink" Target="#&#22633;&#22522;&#12539;&#20462;&#39166;&#34920;&#35352;&#12398;&#23450;&#32681;!A1"/><Relationship Id="rId4" Type="http://schemas.openxmlformats.org/officeDocument/2006/relationships/hyperlink" Target="https://hssnet.co.jp/wp-content/uploads/2025/07/ATTO-TEC_Fluorescent_Dyes_List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3175</xdr:rowOff>
    </xdr:from>
    <xdr:to>
      <xdr:col>1</xdr:col>
      <xdr:colOff>103045</xdr:colOff>
      <xdr:row>0</xdr:row>
      <xdr:rowOff>409575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95E60F4-1BD6-B1B2-AF5E-540147C9D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3175"/>
          <a:ext cx="531669" cy="403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4</xdr:row>
      <xdr:rowOff>47625</xdr:rowOff>
    </xdr:from>
    <xdr:to>
      <xdr:col>2</xdr:col>
      <xdr:colOff>248709</xdr:colOff>
      <xdr:row>28</xdr:row>
      <xdr:rowOff>10583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600D7BA-F059-4D63-BB1A-383286407386}"/>
            </a:ext>
          </a:extLst>
        </xdr:cNvPr>
        <xdr:cNvCxnSpPr/>
      </xdr:nvCxnSpPr>
      <xdr:spPr>
        <a:xfrm>
          <a:off x="5765800" y="1114425"/>
          <a:ext cx="1059" cy="8783108"/>
        </a:xfrm>
        <a:prstGeom prst="line">
          <a:avLst/>
        </a:prstGeom>
        <a:ln w="9525">
          <a:solidFill>
            <a:srgbClr val="2C3E50"/>
          </a:solidFill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895350</xdr:colOff>
      <xdr:row>0</xdr:row>
      <xdr:rowOff>5806</xdr:rowOff>
    </xdr:from>
    <xdr:to>
      <xdr:col>0</xdr:col>
      <xdr:colOff>2381250</xdr:colOff>
      <xdr:row>0</xdr:row>
      <xdr:rowOff>219075</xdr:rowOff>
    </xdr:to>
    <xdr:sp macro="" textlink="">
      <xdr:nvSpPr>
        <xdr:cNvPr id="3" name="テキスト ボックス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281B3E-EA9C-46FD-AFCA-576A17F89813}"/>
            </a:ext>
          </a:extLst>
        </xdr:cNvPr>
        <xdr:cNvSpPr txBox="1"/>
      </xdr:nvSpPr>
      <xdr:spPr>
        <a:xfrm>
          <a:off x="895350" y="5806"/>
          <a:ext cx="1485900" cy="2132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800" u="sng">
            <a:solidFill>
              <a:srgbClr val="0070C0"/>
            </a:solidFill>
          </a:endParaRPr>
        </a:p>
      </xdr:txBody>
    </xdr:sp>
    <xdr:clientData fPrintsWithSheet="0"/>
  </xdr:twoCellAnchor>
  <xdr:oneCellAnchor>
    <xdr:from>
      <xdr:col>3</xdr:col>
      <xdr:colOff>2143125</xdr:colOff>
      <xdr:row>28</xdr:row>
      <xdr:rowOff>0</xdr:rowOff>
    </xdr:from>
    <xdr:ext cx="1714500" cy="285750"/>
    <xdr:sp macro="" textlink="">
      <xdr:nvSpPr>
        <xdr:cNvPr id="4" name="テキスト ボックス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C90140-8017-457D-91A3-E902486D81A0}"/>
            </a:ext>
          </a:extLst>
        </xdr:cNvPr>
        <xdr:cNvSpPr txBox="1"/>
      </xdr:nvSpPr>
      <xdr:spPr>
        <a:xfrm>
          <a:off x="8162925" y="9886950"/>
          <a:ext cx="17145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800" u="sng">
            <a:solidFill>
              <a:srgbClr val="0070C0"/>
            </a:solidFill>
          </a:endParaRPr>
        </a:p>
      </xdr:txBody>
    </xdr:sp>
    <xdr:clientData fPrintsWithSheet="0"/>
  </xdr:oneCellAnchor>
  <xdr:twoCellAnchor editAs="oneCell">
    <xdr:from>
      <xdr:col>0</xdr:col>
      <xdr:colOff>9525</xdr:colOff>
      <xdr:row>1</xdr:row>
      <xdr:rowOff>47625</xdr:rowOff>
    </xdr:from>
    <xdr:to>
      <xdr:col>0</xdr:col>
      <xdr:colOff>544369</xdr:colOff>
      <xdr:row>2</xdr:row>
      <xdr:rowOff>342900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2BD396D-38C8-4B7F-84F0-54CA103A7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" y="530225"/>
          <a:ext cx="534844" cy="4032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762000</xdr:colOff>
          <xdr:row>21</xdr:row>
          <xdr:rowOff>0</xdr:rowOff>
        </xdr:from>
        <xdr:to>
          <xdr:col>1</xdr:col>
          <xdr:colOff>2203450</xdr:colOff>
          <xdr:row>21</xdr:row>
          <xdr:rowOff>285750</xdr:rowOff>
        </xdr:to>
        <xdr:sp macro="" textlink="">
          <xdr:nvSpPr>
            <xdr:cNvPr id="29697" name="Option Button 1" hidden="1">
              <a:extLst>
                <a:ext uri="{63B3BB69-23CF-44E3-9099-C40C66FF867C}">
                  <a14:compatExt spid="_x0000_s29697"/>
                </a:ext>
                <a:ext uri="{FF2B5EF4-FFF2-40B4-BE49-F238E27FC236}">
                  <a16:creationId xmlns:a16="http://schemas.microsoft.com/office/drawing/2014/main" id="{00000000-0008-0000-0100-00000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それぞれ最短納期にて納品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21</xdr:row>
          <xdr:rowOff>0</xdr:rowOff>
        </xdr:from>
        <xdr:to>
          <xdr:col>1</xdr:col>
          <xdr:colOff>736600</xdr:colOff>
          <xdr:row>21</xdr:row>
          <xdr:rowOff>285750</xdr:rowOff>
        </xdr:to>
        <xdr:sp macro="" textlink="">
          <xdr:nvSpPr>
            <xdr:cNvPr id="29698" name="Option Button 2" hidden="1">
              <a:extLst>
                <a:ext uri="{63B3BB69-23CF-44E3-9099-C40C66FF867C}">
                  <a14:compatExt spid="_x0000_s29698"/>
                </a:ext>
                <a:ext uri="{FF2B5EF4-FFF2-40B4-BE49-F238E27FC236}">
                  <a16:creationId xmlns:a16="http://schemas.microsoft.com/office/drawing/2014/main" id="{00000000-0008-0000-0100-00000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一括納品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469900</xdr:colOff>
      <xdr:row>18</xdr:row>
      <xdr:rowOff>158750</xdr:rowOff>
    </xdr:from>
    <xdr:to>
      <xdr:col>4</xdr:col>
      <xdr:colOff>3176587</xdr:colOff>
      <xdr:row>22</xdr:row>
      <xdr:rowOff>274078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0F45DDD-B4F1-4222-A7A9-A626E91D25DE}"/>
            </a:ext>
          </a:extLst>
        </xdr:cNvPr>
        <xdr:cNvSpPr txBox="1"/>
      </xdr:nvSpPr>
      <xdr:spPr>
        <a:xfrm>
          <a:off x="5988050" y="6362700"/>
          <a:ext cx="5538787" cy="1740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 i="0">
              <a:solidFill>
                <a:srgbClr val="FF0000"/>
              </a:solidFill>
            </a:rPr>
            <a:t>弊社</a:t>
          </a:r>
          <a:r>
            <a:rPr kumimoji="1" lang="en-US" altLang="ja-JP" sz="1200" b="1" i="0">
              <a:solidFill>
                <a:srgbClr val="FF0000"/>
              </a:solidFill>
            </a:rPr>
            <a:t>Web</a:t>
          </a:r>
          <a:r>
            <a:rPr kumimoji="1" lang="ja-JP" altLang="en-US" sz="1200" b="1" i="0">
              <a:solidFill>
                <a:srgbClr val="FF0000"/>
              </a:solidFill>
            </a:rPr>
            <a:t>ページからのご依頼も便利です。是非、ご利用ください。　</a:t>
          </a:r>
          <a:endParaRPr kumimoji="1" lang="en-US" altLang="ja-JP" sz="1200" b="1" i="0">
            <a:solidFill>
              <a:srgbClr val="FF0000"/>
            </a:solidFill>
          </a:endParaRPr>
        </a:p>
        <a:p>
          <a:r>
            <a:rPr kumimoji="1" lang="ja-JP" altLang="en-US" sz="1100" b="0" i="0">
              <a:latin typeface="+mn-ea"/>
              <a:ea typeface="+mn-ea"/>
            </a:rPr>
            <a:t>こんなことが便利</a:t>
          </a:r>
          <a:endParaRPr kumimoji="1" lang="en-US" altLang="ja-JP" sz="1100" b="0" i="0">
            <a:latin typeface="+mn-ea"/>
            <a:ea typeface="+mn-ea"/>
          </a:endParaRPr>
        </a:p>
        <a:p>
          <a:r>
            <a:rPr kumimoji="1" lang="ja-JP" altLang="en-US" sz="1100" b="0" i="0">
              <a:latin typeface="+mn-ea"/>
              <a:ea typeface="+mn-ea"/>
            </a:rPr>
            <a:t>　・ </a:t>
          </a:r>
          <a:r>
            <a:rPr kumimoji="1" lang="en-US" altLang="ja-JP" sz="1100" b="0" i="0">
              <a:latin typeface="+mn-ea"/>
              <a:ea typeface="+mn-ea"/>
            </a:rPr>
            <a:t>CSV</a:t>
          </a:r>
          <a:r>
            <a:rPr kumimoji="1" lang="ja-JP" altLang="en-US" sz="1100" b="0" i="0">
              <a:latin typeface="+mn-ea"/>
              <a:ea typeface="+mn-ea"/>
            </a:rPr>
            <a:t>ファイルからまとめてインポート</a:t>
          </a:r>
          <a:endParaRPr kumimoji="1" lang="en-US" altLang="ja-JP" sz="1100" b="0" i="0">
            <a:latin typeface="+mn-ea"/>
            <a:ea typeface="+mn-ea"/>
          </a:endParaRPr>
        </a:p>
        <a:p>
          <a:r>
            <a:rPr kumimoji="1" lang="ja-JP" altLang="en-US" sz="1100" b="0" i="0">
              <a:latin typeface="+mn-ea"/>
              <a:ea typeface="+mn-ea"/>
            </a:rPr>
            <a:t>　</a:t>
          </a:r>
          <a:r>
            <a:rPr kumimoji="1"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 見積依頼が簡単にできます</a:t>
          </a:r>
          <a:endParaRPr kumimoji="1"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 b="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・</a:t>
          </a:r>
          <a:r>
            <a:rPr kumimoji="1" lang="en-US" altLang="ja-JP" sz="1100" b="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kumimoji="1" lang="ja-JP" altLang="ja-JP" sz="1100" b="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過去の履歴</a:t>
          </a:r>
          <a:r>
            <a:rPr kumimoji="1" lang="ja-JP" altLang="en-US" sz="1100" b="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を確認、</a:t>
          </a:r>
          <a:r>
            <a:rPr kumimoji="1" lang="ja-JP" altLang="ja-JP" sz="1100" b="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ダウンロードできます</a:t>
          </a:r>
          <a:endParaRPr lang="ja-JP" altLang="ja-JP">
            <a:effectLst/>
            <a:latin typeface="+mn-ea"/>
            <a:ea typeface="+mn-ea"/>
          </a:endParaRPr>
        </a:p>
        <a:p>
          <a:r>
            <a:rPr kumimoji="1" lang="ja-JP" altLang="en-US" sz="1100" b="0" i="0">
              <a:latin typeface="+mn-ea"/>
              <a:ea typeface="+mn-ea"/>
            </a:rPr>
            <a:t>　・ ご注文時に画面上で金額を確認できます</a:t>
          </a:r>
          <a:r>
            <a:rPr kumimoji="1" lang="ja-JP" altLang="en-US" sz="900" b="0" i="0">
              <a:latin typeface="+mn-ea"/>
              <a:ea typeface="+mn-ea"/>
            </a:rPr>
            <a:t>（</a:t>
          </a:r>
          <a:r>
            <a:rPr kumimoji="1" lang="en-US" altLang="ja-JP" sz="900" b="0" i="0">
              <a:latin typeface="+mn-ea"/>
              <a:ea typeface="+mn-ea"/>
            </a:rPr>
            <a:t>※</a:t>
          </a:r>
          <a:r>
            <a:rPr kumimoji="1" lang="ja-JP" altLang="en-US" sz="900" b="0" i="0">
              <a:latin typeface="+mn-ea"/>
              <a:ea typeface="+mn-ea"/>
            </a:rPr>
            <a:t>一部対象外製品あり）</a:t>
          </a:r>
          <a:endParaRPr kumimoji="1" lang="en-US" altLang="ja-JP" sz="900" b="0" i="0">
            <a:latin typeface="+mn-ea"/>
            <a:ea typeface="+mn-ea"/>
          </a:endParaRPr>
        </a:p>
        <a:p>
          <a:pPr algn="l"/>
          <a:endParaRPr kumimoji="1" lang="en-US" altLang="ja-JP" sz="1200" b="0" i="0"/>
        </a:p>
      </xdr:txBody>
    </xdr:sp>
    <xdr:clientData/>
  </xdr:twoCellAnchor>
  <xdr:twoCellAnchor>
    <xdr:from>
      <xdr:col>3</xdr:col>
      <xdr:colOff>3175</xdr:colOff>
      <xdr:row>22</xdr:row>
      <xdr:rowOff>241300</xdr:rowOff>
    </xdr:from>
    <xdr:to>
      <xdr:col>4</xdr:col>
      <xdr:colOff>3139609</xdr:colOff>
      <xdr:row>24</xdr:row>
      <xdr:rowOff>2428</xdr:rowOff>
    </xdr:to>
    <xdr:sp macro="" textlink="">
      <xdr:nvSpPr>
        <xdr:cNvPr id="7" name="テキスト ボックス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B55D33-8EB9-4BF8-AFDB-44F9701749B3}"/>
            </a:ext>
          </a:extLst>
        </xdr:cNvPr>
        <xdr:cNvSpPr txBox="1"/>
      </xdr:nvSpPr>
      <xdr:spPr>
        <a:xfrm>
          <a:off x="6022975" y="8070850"/>
          <a:ext cx="5466884" cy="2945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215BFF"/>
              </a:solidFill>
            </a:rPr>
            <a:t>ログイン・新規登録はこちら 　　 →　</a:t>
          </a:r>
          <a:r>
            <a:rPr kumimoji="1" lang="en-US" altLang="ja-JP" sz="1100" u="sng">
              <a:solidFill>
                <a:srgbClr val="215BFF"/>
              </a:solidFill>
            </a:rPr>
            <a:t>https://hss-websv.hssnet.jp/Login_Form.aspx</a:t>
          </a:r>
          <a:endParaRPr kumimoji="1" lang="ja-JP" altLang="en-US" sz="1100" u="sng">
            <a:solidFill>
              <a:srgbClr val="215BFF"/>
            </a:solidFill>
          </a:endParaRPr>
        </a:p>
      </xdr:txBody>
    </xdr:sp>
    <xdr:clientData/>
  </xdr:twoCellAnchor>
  <xdr:twoCellAnchor>
    <xdr:from>
      <xdr:col>2</xdr:col>
      <xdr:colOff>488950</xdr:colOff>
      <xdr:row>24</xdr:row>
      <xdr:rowOff>85725</xdr:rowOff>
    </xdr:from>
    <xdr:to>
      <xdr:col>4</xdr:col>
      <xdr:colOff>2619469</xdr:colOff>
      <xdr:row>24</xdr:row>
      <xdr:rowOff>375490</xdr:rowOff>
    </xdr:to>
    <xdr:sp macro="" textlink="">
      <xdr:nvSpPr>
        <xdr:cNvPr id="8" name="テキスト ボックス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AE065A-5B95-4F53-9A74-44929FE76E61}"/>
            </a:ext>
          </a:extLst>
        </xdr:cNvPr>
        <xdr:cNvSpPr txBox="1"/>
      </xdr:nvSpPr>
      <xdr:spPr>
        <a:xfrm>
          <a:off x="6007100" y="8448675"/>
          <a:ext cx="4962619" cy="2897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>
              <a:solidFill>
                <a:srgbClr val="215BFF"/>
              </a:solidFill>
            </a:rPr>
            <a:t>お問い合わせ・ご質問はこちら　→　</a:t>
          </a:r>
          <a:r>
            <a:rPr kumimoji="1" lang="en-US" altLang="ja-JP" sz="1100" u="sng">
              <a:solidFill>
                <a:srgbClr val="215BFF"/>
              </a:solidFill>
            </a:rPr>
            <a:t>https://hssnet.co.jp/contact/</a:t>
          </a:r>
          <a:endParaRPr kumimoji="1" lang="ja-JP" altLang="en-US" sz="1100" u="sng">
            <a:solidFill>
              <a:srgbClr val="215BFF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20</xdr:row>
          <xdr:rowOff>0</xdr:rowOff>
        </xdr:from>
        <xdr:to>
          <xdr:col>1</xdr:col>
          <xdr:colOff>565150</xdr:colOff>
          <xdr:row>20</xdr:row>
          <xdr:rowOff>298450</xdr:rowOff>
        </xdr:to>
        <xdr:sp macro="" textlink="">
          <xdr:nvSpPr>
            <xdr:cNvPr id="29700" name="Check Box 4" hidden="1">
              <a:extLst>
                <a:ext uri="{63B3BB69-23CF-44E3-9099-C40C66FF867C}">
                  <a14:compatExt spid="_x0000_s29700"/>
                </a:ext>
                <a:ext uri="{FF2B5EF4-FFF2-40B4-BE49-F238E27FC236}">
                  <a16:creationId xmlns:a16="http://schemas.microsoft.com/office/drawing/2014/main" id="{00000000-0008-0000-0100-000004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412750</xdr:colOff>
          <xdr:row>20</xdr:row>
          <xdr:rowOff>6350</xdr:rowOff>
        </xdr:from>
        <xdr:to>
          <xdr:col>1</xdr:col>
          <xdr:colOff>946150</xdr:colOff>
          <xdr:row>20</xdr:row>
          <xdr:rowOff>292100</xdr:rowOff>
        </xdr:to>
        <xdr:sp macro="" textlink="">
          <xdr:nvSpPr>
            <xdr:cNvPr id="29701" name="Check Box 5" hidden="1">
              <a:extLst>
                <a:ext uri="{63B3BB69-23CF-44E3-9099-C40C66FF867C}">
                  <a14:compatExt spid="_x0000_s29701"/>
                </a:ext>
                <a:ext uri="{FF2B5EF4-FFF2-40B4-BE49-F238E27FC236}">
                  <a16:creationId xmlns:a16="http://schemas.microsoft.com/office/drawing/2014/main" id="{00000000-0008-0000-0100-000005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819150</xdr:colOff>
          <xdr:row>19</xdr:row>
          <xdr:rowOff>406400</xdr:rowOff>
        </xdr:from>
        <xdr:to>
          <xdr:col>2</xdr:col>
          <xdr:colOff>88900</xdr:colOff>
          <xdr:row>20</xdr:row>
          <xdr:rowOff>292100</xdr:rowOff>
        </xdr:to>
        <xdr:sp macro="" textlink="">
          <xdr:nvSpPr>
            <xdr:cNvPr id="29702" name="Check Box 6" hidden="1">
              <a:extLst>
                <a:ext uri="{63B3BB69-23CF-44E3-9099-C40C66FF867C}">
                  <a14:compatExt spid="_x0000_s29702"/>
                </a:ext>
                <a:ext uri="{FF2B5EF4-FFF2-40B4-BE49-F238E27FC236}">
                  <a16:creationId xmlns:a16="http://schemas.microsoft.com/office/drawing/2014/main" id="{00000000-0008-0000-0100-000006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祝（該当する場合のみご選択ください。）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18</xdr:row>
          <xdr:rowOff>400050</xdr:rowOff>
        </xdr:from>
        <xdr:to>
          <xdr:col>1</xdr:col>
          <xdr:colOff>3105150</xdr:colOff>
          <xdr:row>19</xdr:row>
          <xdr:rowOff>279400</xdr:rowOff>
        </xdr:to>
        <xdr:sp macro="" textlink="">
          <xdr:nvSpPr>
            <xdr:cNvPr id="29703" name="Check Box 7" hidden="1">
              <a:extLst>
                <a:ext uri="{63B3BB69-23CF-44E3-9099-C40C66FF867C}">
                  <a14:compatExt spid="_x0000_s29703"/>
                </a:ext>
                <a:ext uri="{FF2B5EF4-FFF2-40B4-BE49-F238E27FC236}">
                  <a16:creationId xmlns:a16="http://schemas.microsoft.com/office/drawing/2014/main" id="{00000000-0008-0000-0100-000007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 (見積後のご承諾により正式発注となります。)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15</xdr:row>
      <xdr:rowOff>127000</xdr:rowOff>
    </xdr:from>
    <xdr:to>
      <xdr:col>10</xdr:col>
      <xdr:colOff>19050</xdr:colOff>
      <xdr:row>17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8B72E90-CE3C-A9EF-5AF2-6AEC556E5F98}"/>
            </a:ext>
          </a:extLst>
        </xdr:cNvPr>
        <xdr:cNvSpPr/>
      </xdr:nvSpPr>
      <xdr:spPr>
        <a:xfrm>
          <a:off x="6743700" y="2152650"/>
          <a:ext cx="1250950" cy="254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13607</xdr:colOff>
      <xdr:row>1</xdr:row>
      <xdr:rowOff>90448</xdr:rowOff>
    </xdr:from>
    <xdr:to>
      <xdr:col>0</xdr:col>
      <xdr:colOff>542101</xdr:colOff>
      <xdr:row>2</xdr:row>
      <xdr:rowOff>359870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FDA6D67-0868-49DB-9ADE-CB528D628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07" y="366860"/>
          <a:ext cx="534844" cy="4188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920750</xdr:colOff>
      <xdr:row>5</xdr:row>
      <xdr:rowOff>0</xdr:rowOff>
    </xdr:from>
    <xdr:ext cx="1314450" cy="193675"/>
    <xdr:sp macro="" textlink="">
      <xdr:nvSpPr>
        <xdr:cNvPr id="2" name="テキスト ボックス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EB101E-71B9-497E-A845-CE5D4F3E9B56}"/>
            </a:ext>
          </a:extLst>
        </xdr:cNvPr>
        <xdr:cNvSpPr txBox="1"/>
      </xdr:nvSpPr>
      <xdr:spPr>
        <a:xfrm>
          <a:off x="2552700" y="2412999"/>
          <a:ext cx="1314450" cy="193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800" u="sng">
            <a:solidFill>
              <a:srgbClr val="0070C0"/>
            </a:solidFill>
          </a:endParaRPr>
        </a:p>
      </xdr:txBody>
    </xdr:sp>
    <xdr:clientData fPrintsWithSheet="0"/>
  </xdr:oneCellAnchor>
  <xdr:twoCellAnchor editAs="oneCell">
    <xdr:from>
      <xdr:col>0</xdr:col>
      <xdr:colOff>68035</xdr:colOff>
      <xdr:row>1</xdr:row>
      <xdr:rowOff>95250</xdr:rowOff>
    </xdr:from>
    <xdr:to>
      <xdr:col>1</xdr:col>
      <xdr:colOff>208272</xdr:colOff>
      <xdr:row>2</xdr:row>
      <xdr:rowOff>364671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E6AAFFB-8CEE-4D50-A28D-0B3FCFC0B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035" y="367393"/>
          <a:ext cx="534844" cy="419100"/>
        </a:xfrm>
        <a:prstGeom prst="rect">
          <a:avLst/>
        </a:prstGeom>
      </xdr:spPr>
    </xdr:pic>
    <xdr:clientData/>
  </xdr:twoCellAnchor>
  <xdr:twoCellAnchor editAs="oneCell">
    <xdr:from>
      <xdr:col>1</xdr:col>
      <xdr:colOff>559593</xdr:colOff>
      <xdr:row>0</xdr:row>
      <xdr:rowOff>261938</xdr:rowOff>
    </xdr:from>
    <xdr:to>
      <xdr:col>3</xdr:col>
      <xdr:colOff>255586</xdr:colOff>
      <xdr:row>0</xdr:row>
      <xdr:rowOff>476250</xdr:rowOff>
    </xdr:to>
    <xdr:sp macro="" textlink="">
      <xdr:nvSpPr>
        <xdr:cNvPr id="5" name="テキスト ボックス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8C3C8E-ABD6-4F54-A7CB-FBC960561979}"/>
            </a:ext>
          </a:extLst>
        </xdr:cNvPr>
        <xdr:cNvSpPr txBox="1"/>
      </xdr:nvSpPr>
      <xdr:spPr>
        <a:xfrm>
          <a:off x="964406" y="261938"/>
          <a:ext cx="2178843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800" u="sng">
            <a:solidFill>
              <a:srgbClr val="0070C0"/>
            </a:solidFill>
          </a:endParaRPr>
        </a:p>
      </xdr:txBody>
    </xdr:sp>
    <xdr:clientData fPrintsWithSheet="0"/>
  </xdr:twoCellAnchor>
  <xdr:twoCellAnchor editAs="oneCell">
    <xdr:from>
      <xdr:col>3</xdr:col>
      <xdr:colOff>2878930</xdr:colOff>
      <xdr:row>0</xdr:row>
      <xdr:rowOff>273843</xdr:rowOff>
    </xdr:from>
    <xdr:to>
      <xdr:col>5</xdr:col>
      <xdr:colOff>345281</xdr:colOff>
      <xdr:row>1</xdr:row>
      <xdr:rowOff>11905</xdr:rowOff>
    </xdr:to>
    <xdr:sp macro="" textlink="">
      <xdr:nvSpPr>
        <xdr:cNvPr id="6" name="テキスト ボックス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C140DD-B136-41AE-B0E9-530029B84BF5}"/>
            </a:ext>
          </a:extLst>
        </xdr:cNvPr>
        <xdr:cNvSpPr txBox="1"/>
      </xdr:nvSpPr>
      <xdr:spPr>
        <a:xfrm>
          <a:off x="5760243" y="273843"/>
          <a:ext cx="2347913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800" u="sng">
            <a:solidFill>
              <a:srgbClr val="0070C0"/>
            </a:solidFill>
          </a:endParaRP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1551214</xdr:colOff>
      <xdr:row>6</xdr:row>
      <xdr:rowOff>63501</xdr:rowOff>
    </xdr:from>
    <xdr:ext cx="2438080" cy="239058"/>
    <xdr:sp macro="" textlink="">
      <xdr:nvSpPr>
        <xdr:cNvPr id="3" name="テキスト ボックス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353E16-E9D9-4734-9CB9-D0179D240200}"/>
            </a:ext>
          </a:extLst>
        </xdr:cNvPr>
        <xdr:cNvSpPr txBox="1"/>
      </xdr:nvSpPr>
      <xdr:spPr>
        <a:xfrm>
          <a:off x="4218214" y="2248648"/>
          <a:ext cx="2438080" cy="2390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800" u="sng">
            <a:solidFill>
              <a:srgbClr val="0070C0"/>
            </a:solidFill>
          </a:endParaRPr>
        </a:p>
      </xdr:txBody>
    </xdr:sp>
    <xdr:clientData fPrintsWithSheet="0"/>
  </xdr:oneCellAnchor>
  <xdr:oneCellAnchor>
    <xdr:from>
      <xdr:col>10</xdr:col>
      <xdr:colOff>1873475</xdr:colOff>
      <xdr:row>12</xdr:row>
      <xdr:rowOff>299344</xdr:rowOff>
    </xdr:from>
    <xdr:ext cx="6441290" cy="795089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9B9F2E93-BE2D-42B8-9C88-E17699873F66}"/>
            </a:ext>
          </a:extLst>
        </xdr:cNvPr>
        <xdr:cNvSpPr txBox="1"/>
      </xdr:nvSpPr>
      <xdr:spPr>
        <a:xfrm>
          <a:off x="15353618" y="4608273"/>
          <a:ext cx="6441290" cy="795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 b="1" kern="1200">
              <a:solidFill>
                <a:srgbClr val="0070C0"/>
              </a:solidFill>
            </a:rPr>
            <a:t>備考欄より後ろの欄（塩基数、塩基</a:t>
          </a:r>
          <a:r>
            <a:rPr kumimoji="1" lang="en-US" altLang="ja-JP" sz="1200" b="1" kern="1200">
              <a:solidFill>
                <a:srgbClr val="0070C0"/>
              </a:solidFill>
            </a:rPr>
            <a:t>/</a:t>
          </a:r>
          <a:r>
            <a:rPr kumimoji="1" lang="ja-JP" altLang="en-US" sz="1200" b="1" kern="1200">
              <a:solidFill>
                <a:srgbClr val="0070C0"/>
              </a:solidFill>
            </a:rPr>
            <a:t>修飾</a:t>
          </a:r>
          <a:r>
            <a:rPr kumimoji="1" lang="en-US" altLang="ja-JP" sz="1200" b="1" kern="1200">
              <a:solidFill>
                <a:srgbClr val="0070C0"/>
              </a:solidFill>
            </a:rPr>
            <a:t>1</a:t>
          </a:r>
          <a:r>
            <a:rPr kumimoji="1" lang="ja-JP" altLang="en-US" sz="1200" b="1" kern="1200">
              <a:solidFill>
                <a:srgbClr val="0070C0"/>
              </a:solidFill>
            </a:rPr>
            <a:t>～</a:t>
          </a:r>
          <a:r>
            <a:rPr kumimoji="1" lang="en-US" altLang="ja-JP" sz="1200" b="1" kern="1200">
              <a:solidFill>
                <a:srgbClr val="0070C0"/>
              </a:solidFill>
            </a:rPr>
            <a:t>15</a:t>
          </a:r>
          <a:r>
            <a:rPr kumimoji="1" lang="ja-JP" altLang="en-US" sz="1200" b="1" kern="1200">
              <a:solidFill>
                <a:srgbClr val="0070C0"/>
              </a:solidFill>
            </a:rPr>
            <a:t>、個数）はご記載いただいた内容から</a:t>
          </a:r>
          <a:endParaRPr kumimoji="1" lang="en-US" altLang="ja-JP" sz="1200" b="1" kern="1200">
            <a:solidFill>
              <a:srgbClr val="0070C0"/>
            </a:solidFill>
          </a:endParaRPr>
        </a:p>
        <a:p>
          <a:r>
            <a:rPr kumimoji="1" lang="ja-JP" altLang="en-US" sz="1200" b="1" kern="1200">
              <a:solidFill>
                <a:srgbClr val="0070C0"/>
              </a:solidFill>
            </a:rPr>
            <a:t>自動的に算出されます。</a:t>
          </a:r>
          <a:endParaRPr kumimoji="1" lang="en-US" altLang="ja-JP" sz="1200" b="1" kern="1200">
            <a:solidFill>
              <a:srgbClr val="0070C0"/>
            </a:solidFill>
          </a:endParaRPr>
        </a:p>
        <a:p>
          <a:r>
            <a:rPr kumimoji="1" lang="ja-JP" altLang="en-US" sz="1200" b="1" kern="1200">
              <a:solidFill>
                <a:srgbClr val="0070C0"/>
              </a:solidFill>
            </a:rPr>
            <a:t>↓</a:t>
          </a:r>
        </a:p>
      </xdr:txBody>
    </xdr:sp>
    <xdr:clientData/>
  </xdr:oneCellAnchor>
  <xdr:twoCellAnchor editAs="oneCell">
    <xdr:from>
      <xdr:col>0</xdr:col>
      <xdr:colOff>54429</xdr:colOff>
      <xdr:row>0</xdr:row>
      <xdr:rowOff>0</xdr:rowOff>
    </xdr:from>
    <xdr:to>
      <xdr:col>1</xdr:col>
      <xdr:colOff>201016</xdr:colOff>
      <xdr:row>0</xdr:row>
      <xdr:rowOff>421208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8F813FC9-51CC-4703-BD8D-31F5CC159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429" y="0"/>
          <a:ext cx="546824" cy="421208"/>
        </a:xfrm>
        <a:prstGeom prst="rect">
          <a:avLst/>
        </a:prstGeom>
      </xdr:spPr>
    </xdr:pic>
    <xdr:clientData/>
  </xdr:twoCellAnchor>
  <xdr:twoCellAnchor>
    <xdr:from>
      <xdr:col>1</xdr:col>
      <xdr:colOff>391384</xdr:colOff>
      <xdr:row>14</xdr:row>
      <xdr:rowOff>7470</xdr:rowOff>
    </xdr:from>
    <xdr:to>
      <xdr:col>10</xdr:col>
      <xdr:colOff>1284595</xdr:colOff>
      <xdr:row>14</xdr:row>
      <xdr:rowOff>332261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3D1B380F-787B-2A45-CF57-42AA3005CA76}"/>
            </a:ext>
          </a:extLst>
        </xdr:cNvPr>
        <xdr:cNvGrpSpPr/>
      </xdr:nvGrpSpPr>
      <xdr:grpSpPr>
        <a:xfrm>
          <a:off x="790527" y="5078399"/>
          <a:ext cx="13974211" cy="324791"/>
          <a:chOff x="794796" y="4840941"/>
          <a:chExt cx="13989152" cy="324791"/>
        </a:xfrm>
      </xdr:grpSpPr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964D9F6-7AA0-633E-A2D5-1DE90AB15E23}"/>
              </a:ext>
            </a:extLst>
          </xdr:cNvPr>
          <xdr:cNvSpPr txBox="1"/>
        </xdr:nvSpPr>
        <xdr:spPr>
          <a:xfrm>
            <a:off x="794796" y="4841184"/>
            <a:ext cx="441764" cy="31643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400" b="1" kern="1200"/>
              <a:t>①</a:t>
            </a:r>
            <a:endParaRPr kumimoji="1" lang="en-US" altLang="ja-JP" sz="1400" b="1" kern="1200"/>
          </a:p>
          <a:p>
            <a:endParaRPr kumimoji="1" lang="ja-JP" altLang="en-US" sz="1400" b="1" kern="1200"/>
          </a:p>
        </xdr:txBody>
      </xdr: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390FE9D0-7168-D0DA-D135-BFD294691CAE}"/>
              </a:ext>
            </a:extLst>
          </xdr:cNvPr>
          <xdr:cNvSpPr txBox="1"/>
        </xdr:nvSpPr>
        <xdr:spPr>
          <a:xfrm>
            <a:off x="1888263" y="4841184"/>
            <a:ext cx="441764" cy="31643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400" b="1" kern="1200"/>
              <a:t>②</a:t>
            </a:r>
            <a:endParaRPr kumimoji="1" lang="en-US" altLang="ja-JP" sz="1400" b="1" kern="1200"/>
          </a:p>
          <a:p>
            <a:endParaRPr kumimoji="1" lang="ja-JP" altLang="en-US" sz="1400" b="1" kern="1200"/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70F5CF43-F6FE-DE11-1D0D-53467FC604CC}"/>
              </a:ext>
            </a:extLst>
          </xdr:cNvPr>
          <xdr:cNvSpPr txBox="1"/>
        </xdr:nvSpPr>
        <xdr:spPr>
          <a:xfrm>
            <a:off x="6785243" y="4849298"/>
            <a:ext cx="441764" cy="31643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400" b="1" kern="1200"/>
              <a:t>②</a:t>
            </a:r>
            <a:endParaRPr kumimoji="1" lang="en-US" altLang="ja-JP" sz="1400" b="1" kern="1200"/>
          </a:p>
          <a:p>
            <a:endParaRPr kumimoji="1" lang="ja-JP" altLang="en-US" sz="1400" b="1" kern="1200"/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43216C67-16B4-5108-8282-3527BFD62DAF}"/>
              </a:ext>
            </a:extLst>
          </xdr:cNvPr>
          <xdr:cNvSpPr txBox="1"/>
        </xdr:nvSpPr>
        <xdr:spPr>
          <a:xfrm>
            <a:off x="4412432" y="4841184"/>
            <a:ext cx="441764" cy="31643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400" b="1" kern="1200"/>
              <a:t>③</a:t>
            </a:r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F213E6FF-2B9A-92A4-9514-ECEB2F687CD5}"/>
              </a:ext>
            </a:extLst>
          </xdr:cNvPr>
          <xdr:cNvSpPr txBox="1"/>
        </xdr:nvSpPr>
        <xdr:spPr>
          <a:xfrm>
            <a:off x="7903723" y="4841184"/>
            <a:ext cx="441764" cy="31643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ja-JP" sz="14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④</a:t>
            </a:r>
            <a:endParaRPr lang="ja-JP" altLang="ja-JP" sz="1800">
              <a:effectLst/>
            </a:endParaRP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ECF1196F-938D-E24C-C3B9-4016935C93FB}"/>
              </a:ext>
            </a:extLst>
          </xdr:cNvPr>
          <xdr:cNvSpPr txBox="1"/>
        </xdr:nvSpPr>
        <xdr:spPr>
          <a:xfrm>
            <a:off x="11554544" y="4841184"/>
            <a:ext cx="441764" cy="31643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4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⑥</a:t>
            </a:r>
            <a:endParaRPr lang="ja-JP" altLang="ja-JP" sz="1800">
              <a:effectLst/>
            </a:endParaRPr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48B8532A-CAE2-15B6-74CE-FC400C98D779}"/>
              </a:ext>
            </a:extLst>
          </xdr:cNvPr>
          <xdr:cNvSpPr txBox="1"/>
        </xdr:nvSpPr>
        <xdr:spPr>
          <a:xfrm>
            <a:off x="14342184" y="4841184"/>
            <a:ext cx="441764" cy="31643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4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⑦</a:t>
            </a:r>
            <a:endParaRPr kumimoji="1" lang="en-US" altLang="ja-JP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endParaRPr>
          </a:p>
          <a:p>
            <a:endParaRPr lang="ja-JP" altLang="ja-JP" sz="1800">
              <a:effectLst/>
            </a:endParaRPr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D091C179-1AB1-4816-9465-644465016FC7}"/>
              </a:ext>
            </a:extLst>
          </xdr:cNvPr>
          <xdr:cNvSpPr txBox="1"/>
        </xdr:nvSpPr>
        <xdr:spPr>
          <a:xfrm>
            <a:off x="9181353" y="4840941"/>
            <a:ext cx="441764" cy="31643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4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⑤</a:t>
            </a:r>
            <a:endParaRPr lang="ja-JP" altLang="ja-JP" sz="1800">
              <a:effectLst/>
            </a:endParaRPr>
          </a:p>
        </xdr:txBody>
      </xdr:sp>
    </xdr:grpSp>
    <xdr:clientData/>
  </xdr:twoCellAnchor>
  <xdr:oneCellAnchor>
    <xdr:from>
      <xdr:col>2</xdr:col>
      <xdr:colOff>920750</xdr:colOff>
      <xdr:row>15</xdr:row>
      <xdr:rowOff>0</xdr:rowOff>
    </xdr:from>
    <xdr:ext cx="1314450" cy="193675"/>
    <xdr:sp macro="" textlink="">
      <xdr:nvSpPr>
        <xdr:cNvPr id="2" name="テキスト ボックス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50F098-47CB-4985-B9C6-BB0C9BA6F7ED}"/>
            </a:ext>
          </a:extLst>
        </xdr:cNvPr>
        <xdr:cNvSpPr txBox="1"/>
      </xdr:nvSpPr>
      <xdr:spPr>
        <a:xfrm>
          <a:off x="2717800" y="1435100"/>
          <a:ext cx="1314450" cy="193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800" u="sng">
            <a:solidFill>
              <a:srgbClr val="0070C0"/>
            </a:solidFill>
          </a:endParaRPr>
        </a:p>
      </xdr:txBody>
    </xdr:sp>
    <xdr:clientData fPrintsWithSheet="0"/>
  </xdr:oneCellAnchor>
  <xdr:oneCellAnchor>
    <xdr:from>
      <xdr:col>0</xdr:col>
      <xdr:colOff>0</xdr:colOff>
      <xdr:row>24</xdr:row>
      <xdr:rowOff>39687</xdr:rowOff>
    </xdr:from>
    <xdr:ext cx="6469063" cy="214312"/>
    <xdr:sp macro="" textlink="">
      <xdr:nvSpPr>
        <xdr:cNvPr id="4" name="テキスト ボックス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3E2E7B-1D4E-4928-A48A-A3675BC5F3A4}"/>
            </a:ext>
          </a:extLst>
        </xdr:cNvPr>
        <xdr:cNvSpPr txBox="1"/>
      </xdr:nvSpPr>
      <xdr:spPr>
        <a:xfrm>
          <a:off x="0" y="9318625"/>
          <a:ext cx="6469063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800" u="sng">
            <a:solidFill>
              <a:schemeClr val="bg1"/>
            </a:solidFill>
          </a:endParaRPr>
        </a:p>
      </xdr:txBody>
    </xdr:sp>
    <xdr:clientData fPrint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ss0279\Desktop\Rf&#20462;&#39166;&#27880;&#25991;&#26360;.xlsx" TargetMode="External"/><Relationship Id="rId1" Type="http://schemas.openxmlformats.org/officeDocument/2006/relationships/externalLinkPath" Target="file:///\\192.168.0.110\SHAREBox\Users\hss0220\Downloads\Rf&#20462;&#39166;&#27880;&#25991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ご注文に際して"/>
      <sheetName val="お客様情報"/>
      <sheetName val="トライアル申込"/>
      <sheetName val="配列情報"/>
      <sheetName val="配列情報の記入例"/>
      <sheetName val="修飾表記について"/>
      <sheetName val="プルダウン用"/>
      <sheetName val="プルダウン用_s"/>
      <sheetName val="HSS確認用"/>
      <sheetName val="Sheet1"/>
      <sheetName val="Sheet2"/>
      <sheetName val="変更前後"/>
    </sheetNames>
    <sheetDataSet>
      <sheetData sheetId="0"/>
      <sheetData sheetId="1">
        <row r="11">
          <cell r="B11" t="str">
            <v>清水　えり子</v>
          </cell>
        </row>
        <row r="12">
          <cell r="B12" t="str">
            <v>北海道システム・サイエンス株式会社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ssnet.co.jp/product/oligo_alexa488/" TargetMode="External"/><Relationship Id="rId1" Type="http://schemas.openxmlformats.org/officeDocument/2006/relationships/hyperlink" Target="mailto:dna@hssnet.co.jp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hssnet.co.jp/wp-content/uploads/2025/07/ATTO-TEC_Fluorescent_Dyes_List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54B08-78C3-4BB5-8B76-5B9A7F3BD192}">
  <sheetPr codeName="Sheet1">
    <tabColor rgb="FFFFFF00"/>
    <pageSetUpPr fitToPage="1"/>
  </sheetPr>
  <dimension ref="A1:P47"/>
  <sheetViews>
    <sheetView showGridLines="0" tabSelected="1" zoomScaleNormal="100" zoomScaleSheetLayoutView="100" zoomScalePageLayoutView="85" workbookViewId="0">
      <selection sqref="A1:F1"/>
    </sheetView>
  </sheetViews>
  <sheetFormatPr defaultColWidth="9" defaultRowHeight="16" customHeight="1"/>
  <cols>
    <col min="1" max="1" width="6.58203125" style="31" customWidth="1"/>
    <col min="2" max="2" width="8.58203125" style="31" customWidth="1"/>
    <col min="3" max="3" width="25.58203125" style="31" customWidth="1"/>
    <col min="4" max="4" width="60.58203125" style="31" customWidth="1"/>
    <col min="5" max="5" width="17.58203125" style="31" customWidth="1"/>
    <col min="6" max="6" width="8.58203125" style="31" customWidth="1"/>
    <col min="7" max="16384" width="9" style="31"/>
  </cols>
  <sheetData>
    <row r="1" spans="1:16" ht="36" customHeight="1" thickBot="1">
      <c r="A1" s="237" t="s">
        <v>439</v>
      </c>
      <c r="B1" s="237"/>
      <c r="C1" s="237"/>
      <c r="D1" s="237"/>
      <c r="E1" s="237"/>
      <c r="F1" s="237"/>
    </row>
    <row r="2" spans="1:16" ht="8.15" customHeight="1">
      <c r="A2" s="32"/>
      <c r="B2" s="32"/>
      <c r="C2" s="32"/>
      <c r="D2" s="32"/>
    </row>
    <row r="3" spans="1:16" s="33" customFormat="1" ht="22" customHeight="1">
      <c r="A3" s="233" t="s">
        <v>240</v>
      </c>
      <c r="B3" s="233"/>
      <c r="C3" s="233"/>
      <c r="D3" s="233"/>
      <c r="E3" s="233"/>
      <c r="F3" s="233"/>
    </row>
    <row r="4" spans="1:16" ht="8.15" customHeight="1">
      <c r="A4" s="1"/>
      <c r="B4" s="229"/>
      <c r="C4" s="229"/>
      <c r="D4" s="229"/>
      <c r="E4" s="229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6" customHeight="1">
      <c r="A5" s="35" t="s">
        <v>241</v>
      </c>
      <c r="B5" s="229" t="s">
        <v>507</v>
      </c>
      <c r="C5" s="229"/>
      <c r="D5" s="229"/>
      <c r="E5" s="229"/>
      <c r="F5" s="1"/>
    </row>
    <row r="6" spans="1:16" ht="16" customHeight="1">
      <c r="A6" s="35"/>
      <c r="B6" s="229" t="s">
        <v>504</v>
      </c>
      <c r="C6" s="229"/>
      <c r="D6" s="229"/>
      <c r="E6" s="229"/>
      <c r="F6" s="1"/>
    </row>
    <row r="7" spans="1:16" ht="8.15" customHeight="1">
      <c r="A7" s="1"/>
      <c r="B7" s="229"/>
      <c r="C7" s="229"/>
      <c r="D7" s="229"/>
      <c r="E7" s="229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7.149999999999999" customHeight="1">
      <c r="A8" s="1"/>
      <c r="B8" s="36" t="s">
        <v>242</v>
      </c>
      <c r="C8" s="1" t="s">
        <v>243</v>
      </c>
      <c r="D8" s="229" t="s">
        <v>244</v>
      </c>
      <c r="E8" s="229"/>
      <c r="F8" s="1"/>
    </row>
    <row r="9" spans="1:16" ht="17.149999999999999" customHeight="1">
      <c r="A9" s="1"/>
      <c r="B9" s="37">
        <v>1</v>
      </c>
      <c r="C9" s="38" t="s">
        <v>245</v>
      </c>
      <c r="D9" s="230" t="s">
        <v>246</v>
      </c>
      <c r="E9" s="230"/>
      <c r="F9" s="1"/>
    </row>
    <row r="10" spans="1:16" ht="17.149999999999999" customHeight="1">
      <c r="A10" s="1"/>
      <c r="B10" s="39">
        <v>2</v>
      </c>
      <c r="C10" s="40" t="s">
        <v>247</v>
      </c>
      <c r="D10" s="231" t="s">
        <v>248</v>
      </c>
      <c r="E10" s="231"/>
      <c r="F10" s="1"/>
    </row>
    <row r="11" spans="1:16" ht="17.149999999999999" customHeight="1">
      <c r="A11" s="1"/>
      <c r="B11" s="39">
        <v>3</v>
      </c>
      <c r="C11" s="51" t="s">
        <v>512</v>
      </c>
      <c r="D11" s="60" t="s">
        <v>517</v>
      </c>
      <c r="E11" s="60"/>
      <c r="F11" s="1"/>
    </row>
    <row r="12" spans="1:16" ht="17.149999999999999" customHeight="1">
      <c r="A12" s="1"/>
      <c r="B12" s="39">
        <v>4</v>
      </c>
      <c r="C12" s="40" t="s">
        <v>249</v>
      </c>
      <c r="D12" s="232" t="s">
        <v>437</v>
      </c>
      <c r="E12" s="232"/>
      <c r="F12" s="1"/>
    </row>
    <row r="13" spans="1:16" ht="17.149999999999999" customHeight="1">
      <c r="A13" s="1"/>
      <c r="B13" s="39">
        <v>5</v>
      </c>
      <c r="C13" s="51" t="s">
        <v>389</v>
      </c>
      <c r="D13" s="60" t="s">
        <v>390</v>
      </c>
      <c r="E13" s="60"/>
      <c r="F13" s="1"/>
    </row>
    <row r="14" spans="1:16" ht="15.75" customHeight="1">
      <c r="A14" s="1"/>
      <c r="B14" s="1"/>
      <c r="C14" s="1"/>
      <c r="D14" s="1"/>
      <c r="E14" s="1"/>
      <c r="F14" s="1"/>
    </row>
    <row r="15" spans="1:16" s="33" customFormat="1" ht="22" customHeight="1">
      <c r="A15" s="233" t="s">
        <v>506</v>
      </c>
      <c r="B15" s="233"/>
      <c r="C15" s="233"/>
      <c r="D15" s="233"/>
      <c r="E15" s="233"/>
      <c r="F15" s="233"/>
    </row>
    <row r="16" spans="1:16" ht="8.15" customHeight="1">
      <c r="A16" s="1"/>
      <c r="B16" s="229"/>
      <c r="C16" s="229"/>
      <c r="D16" s="229"/>
      <c r="E16" s="22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16" customHeight="1">
      <c r="A17" s="35" t="s">
        <v>241</v>
      </c>
      <c r="B17" s="234" t="s">
        <v>411</v>
      </c>
      <c r="C17" s="234"/>
      <c r="D17" s="234"/>
      <c r="E17" s="234"/>
      <c r="F17" s="1"/>
    </row>
    <row r="18" spans="1:16" ht="8.15" customHeight="1">
      <c r="A18" s="35"/>
      <c r="B18" s="235"/>
      <c r="C18" s="235"/>
      <c r="D18" s="235"/>
      <c r="E18" s="235"/>
      <c r="F18" s="1"/>
    </row>
    <row r="19" spans="1:16" ht="16" customHeight="1">
      <c r="A19" s="35" t="s">
        <v>241</v>
      </c>
      <c r="B19" s="235" t="s">
        <v>250</v>
      </c>
      <c r="C19" s="235"/>
      <c r="D19" s="235"/>
      <c r="E19" s="235"/>
      <c r="F19" s="1"/>
    </row>
    <row r="20" spans="1:16" ht="8.15" customHeight="1">
      <c r="A20" s="35"/>
      <c r="B20" s="235"/>
      <c r="C20" s="235"/>
      <c r="D20" s="235"/>
      <c r="E20" s="235"/>
      <c r="F20" s="1"/>
    </row>
    <row r="21" spans="1:16" ht="20.149999999999999" customHeight="1">
      <c r="A21" s="35"/>
      <c r="B21" s="35"/>
      <c r="C21" s="48" t="s">
        <v>251</v>
      </c>
      <c r="D21" s="41" t="s">
        <v>252</v>
      </c>
      <c r="E21" s="1"/>
      <c r="F21" s="34"/>
    </row>
    <row r="22" spans="1:16" ht="8.15" customHeight="1">
      <c r="A22" s="35"/>
      <c r="B22" s="235"/>
      <c r="C22" s="235"/>
      <c r="D22" s="235"/>
      <c r="E22" s="235"/>
      <c r="F22" s="1"/>
    </row>
    <row r="23" spans="1:16" ht="16" customHeight="1">
      <c r="A23" s="35"/>
      <c r="B23" s="236" t="s">
        <v>508</v>
      </c>
      <c r="C23" s="236"/>
      <c r="D23" s="236"/>
      <c r="E23" s="236"/>
      <c r="F23" s="1"/>
    </row>
    <row r="24" spans="1:16" ht="16" customHeight="1">
      <c r="A24" s="1"/>
      <c r="B24" s="78" t="s">
        <v>509</v>
      </c>
      <c r="C24" s="1"/>
      <c r="D24" s="1"/>
      <c r="E24" s="1"/>
      <c r="F24" s="1"/>
    </row>
    <row r="25" spans="1:16" ht="16" customHeight="1">
      <c r="A25" s="1"/>
      <c r="B25" s="1"/>
      <c r="C25" s="1"/>
      <c r="D25" s="1"/>
      <c r="E25" s="1"/>
      <c r="F25" s="1"/>
    </row>
    <row r="26" spans="1:16" s="33" customFormat="1" ht="22" customHeight="1">
      <c r="A26" s="233" t="s">
        <v>505</v>
      </c>
      <c r="B26" s="233"/>
      <c r="C26" s="233"/>
      <c r="D26" s="233"/>
      <c r="E26" s="233"/>
      <c r="F26" s="233"/>
    </row>
    <row r="27" spans="1:16" ht="8.15" customHeight="1">
      <c r="A27" s="1"/>
      <c r="B27" s="229"/>
      <c r="C27" s="229"/>
      <c r="D27" s="229"/>
      <c r="E27" s="229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6" customHeight="1">
      <c r="A28" s="35"/>
      <c r="B28" s="78" t="s">
        <v>434</v>
      </c>
      <c r="C28" s="66"/>
      <c r="D28" s="66"/>
      <c r="E28" s="1"/>
      <c r="F28" s="1"/>
    </row>
    <row r="29" spans="1:16" ht="16" customHeight="1">
      <c r="A29" s="35"/>
      <c r="B29" s="234" t="s">
        <v>435</v>
      </c>
      <c r="C29" s="234"/>
      <c r="D29" s="234"/>
      <c r="E29" s="234"/>
      <c r="F29" s="1"/>
    </row>
    <row r="30" spans="1:16" ht="16" customHeight="1">
      <c r="A30" s="35"/>
      <c r="B30" s="1" t="s">
        <v>436</v>
      </c>
      <c r="C30" s="67"/>
      <c r="D30" s="67"/>
      <c r="E30" s="67"/>
      <c r="F30" s="1"/>
    </row>
    <row r="31" spans="1:16" ht="8.15" customHeight="1">
      <c r="A31" s="35"/>
      <c r="B31" s="1"/>
      <c r="C31" s="1"/>
      <c r="D31" s="1"/>
      <c r="E31" s="1"/>
      <c r="F31" s="1"/>
    </row>
    <row r="32" spans="1:16" ht="8.15" customHeight="1">
      <c r="A32" s="35"/>
      <c r="B32" s="1"/>
      <c r="C32" s="1"/>
      <c r="D32" s="1"/>
      <c r="E32" s="1"/>
      <c r="F32" s="1"/>
    </row>
    <row r="33" spans="1:16" s="33" customFormat="1" ht="22" customHeight="1">
      <c r="A33" s="233" t="s">
        <v>253</v>
      </c>
      <c r="B33" s="233"/>
      <c r="C33" s="233"/>
      <c r="D33" s="233"/>
      <c r="E33" s="233"/>
      <c r="F33" s="233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ht="8.15" customHeight="1">
      <c r="A34" s="1"/>
      <c r="B34" s="238"/>
      <c r="C34" s="238"/>
      <c r="D34" s="238"/>
      <c r="E34" s="238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5.9" customHeight="1">
      <c r="A35" s="35" t="s">
        <v>241</v>
      </c>
      <c r="B35" s="229" t="s">
        <v>412</v>
      </c>
      <c r="C35" s="229"/>
      <c r="D35" s="229"/>
      <c r="E35" s="22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6" customHeight="1">
      <c r="A36" s="35" t="s">
        <v>241</v>
      </c>
      <c r="B36" s="229" t="s">
        <v>254</v>
      </c>
      <c r="C36" s="229"/>
      <c r="D36" s="229"/>
      <c r="E36" s="22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6" customHeight="1">
      <c r="A37" s="1"/>
      <c r="B37" s="229" t="s">
        <v>255</v>
      </c>
      <c r="C37" s="229"/>
      <c r="D37" s="229"/>
      <c r="E37" s="22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6" customHeight="1">
      <c r="A38" s="42"/>
      <c r="B38" s="239" t="s">
        <v>256</v>
      </c>
      <c r="C38" s="239"/>
      <c r="D38" s="239"/>
      <c r="E38" s="23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8.15" customHeight="1">
      <c r="A39" s="1"/>
      <c r="B39" s="229"/>
      <c r="C39" s="229"/>
      <c r="D39" s="229"/>
      <c r="E39" s="22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6" customHeight="1">
      <c r="A40" s="35" t="s">
        <v>241</v>
      </c>
      <c r="B40" s="229" t="s">
        <v>257</v>
      </c>
      <c r="C40" s="229"/>
      <c r="D40" s="229"/>
      <c r="E40" s="22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6" customHeight="1">
      <c r="A41" s="1"/>
      <c r="B41" s="229" t="s">
        <v>258</v>
      </c>
      <c r="C41" s="229"/>
      <c r="D41" s="229"/>
      <c r="E41" s="22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8.15" customHeight="1">
      <c r="A42" s="1"/>
      <c r="B42" s="229"/>
      <c r="C42" s="229"/>
      <c r="D42" s="229"/>
      <c r="E42" s="22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6" customHeight="1">
      <c r="A43" s="35" t="s">
        <v>241</v>
      </c>
      <c r="B43" s="229" t="s">
        <v>259</v>
      </c>
      <c r="C43" s="229"/>
      <c r="D43" s="229"/>
      <c r="E43" s="22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8.15" customHeight="1">
      <c r="A44" s="1"/>
      <c r="B44" s="229"/>
      <c r="C44" s="229"/>
      <c r="D44" s="229"/>
      <c r="E44" s="22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6" customHeight="1">
      <c r="A45" s="35" t="s">
        <v>241</v>
      </c>
      <c r="B45" s="229" t="s">
        <v>260</v>
      </c>
      <c r="C45" s="229"/>
      <c r="D45" s="229"/>
      <c r="E45" s="22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6" customHeight="1">
      <c r="A46" s="1"/>
      <c r="B46" s="229" t="s">
        <v>261</v>
      </c>
      <c r="C46" s="229"/>
      <c r="D46" s="229"/>
      <c r="E46" s="22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8.15" customHeight="1">
      <c r="A47" s="1"/>
      <c r="B47" s="229"/>
      <c r="C47" s="229"/>
      <c r="D47" s="229"/>
      <c r="E47" s="22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sheetProtection algorithmName="SHA-512" hashValue="hTQ0o5dqG+W/Xv0wAGpqf9MhBO1AdBEtbuYlA+Qx6OK7OXG+stMnMlPyEBGSSpIIcooEJhbeFejtvi6i8r06zw==" saltValue="l9b11d/KmbMbgOFj2hsx4w==" spinCount="100000" sheet="1" objects="1" formatCells="0" formatColumns="0" formatRows="0" insertColumns="0" insertRows="0" insertHyperlinks="0" deleteColumns="0" deleteRows="0" sort="0" autoFilter="0" pivotTables="0"/>
  <mergeCells count="36">
    <mergeCell ref="B37:E37"/>
    <mergeCell ref="D8:E8"/>
    <mergeCell ref="B6:E6"/>
    <mergeCell ref="B47:E47"/>
    <mergeCell ref="B29:E29"/>
    <mergeCell ref="B46:E46"/>
    <mergeCell ref="B40:E40"/>
    <mergeCell ref="B41:E41"/>
    <mergeCell ref="B42:E42"/>
    <mergeCell ref="B43:E43"/>
    <mergeCell ref="B44:E44"/>
    <mergeCell ref="B45:E45"/>
    <mergeCell ref="B39:E39"/>
    <mergeCell ref="A33:F33"/>
    <mergeCell ref="B34:E34"/>
    <mergeCell ref="B38:E38"/>
    <mergeCell ref="A1:F1"/>
    <mergeCell ref="A3:F3"/>
    <mergeCell ref="B4:E4"/>
    <mergeCell ref="B5:E5"/>
    <mergeCell ref="B7:E7"/>
    <mergeCell ref="B36:E36"/>
    <mergeCell ref="D9:E9"/>
    <mergeCell ref="D10:E10"/>
    <mergeCell ref="D12:E12"/>
    <mergeCell ref="A26:F26"/>
    <mergeCell ref="B27:E27"/>
    <mergeCell ref="A15:F15"/>
    <mergeCell ref="B16:E16"/>
    <mergeCell ref="B17:E17"/>
    <mergeCell ref="B18:E18"/>
    <mergeCell ref="B19:E19"/>
    <mergeCell ref="B20:E20"/>
    <mergeCell ref="B35:E35"/>
    <mergeCell ref="B22:E22"/>
    <mergeCell ref="B23:E23"/>
  </mergeCells>
  <phoneticPr fontId="4"/>
  <hyperlinks>
    <hyperlink ref="C10" location="お客様情報!A1" display="お客様情報" xr:uid="{F47495AC-3120-420C-88DE-2892AD0B5827}"/>
    <hyperlink ref="D21" r:id="rId1" xr:uid="{89D98160-4822-4A09-A1EC-AC6A6D8A41B1}"/>
    <hyperlink ref="B38:E38" r:id="rId2" location="alexa-license" display="https://hssnet.co.jp/product/oligo_alexa488/#alexa-license" xr:uid="{73835FF4-FCAB-444C-AAE6-CF2192E22070}"/>
    <hyperlink ref="C12" location="配列情報!A1" display="配列情報" xr:uid="{EB364F54-3B78-4875-A8C1-378FBA8309DA}"/>
    <hyperlink ref="C13" location="配列情報の記入方法!A1" display="配列情報の記入方法" xr:uid="{B7F67279-6357-406D-9029-B02756DA9E5B}"/>
    <hyperlink ref="C11" location="塩基・修飾表記の定義!A1" display="塩基・修飾表記の定義" xr:uid="{B10A134B-FA80-49FF-AEB0-5B83EC9A952F}"/>
  </hyperlinks>
  <printOptions horizontalCentered="1"/>
  <pageMargins left="0.39370078740157483" right="0.39370078740157483" top="0.39370078740157483" bottom="0.39370078740157483" header="0.11811023622047245" footer="0.11811023622047245"/>
  <pageSetup paperSize="9" scale="78" orientation="landscape" horizontalDpi="300" verticalDpi="300" r:id="rId3"/>
  <headerFooter alignWithMargins="0">
    <oddFooter>&amp;R
F08655 26/07/17 第1版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CB0CF-3C4B-4117-B6CD-23E6DA48F8DF}">
  <sheetPr codeName="Sheet3">
    <tabColor theme="3" tint="0.89999084444715716"/>
    <pageSetUpPr fitToPage="1"/>
  </sheetPr>
  <dimension ref="A1:F38"/>
  <sheetViews>
    <sheetView showGridLines="0" zoomScaleNormal="100" zoomScaleSheetLayoutView="50" zoomScalePageLayoutView="85" workbookViewId="0">
      <selection sqref="A1:E1"/>
    </sheetView>
  </sheetViews>
  <sheetFormatPr defaultColWidth="9" defaultRowHeight="30" customHeight="1"/>
  <cols>
    <col min="1" max="1" width="31.33203125" style="82" customWidth="1"/>
    <col min="2" max="2" width="41.08203125" style="82" customWidth="1"/>
    <col min="3" max="3" width="6.58203125" style="82" customWidth="1"/>
    <col min="4" max="4" width="30.58203125" style="82" customWidth="1"/>
    <col min="5" max="5" width="42.58203125" style="82" customWidth="1"/>
    <col min="6" max="16384" width="9" style="82"/>
  </cols>
  <sheetData>
    <row r="1" spans="1:5" s="80" customFormat="1" ht="38.15" customHeight="1">
      <c r="A1" s="240" t="s">
        <v>318</v>
      </c>
      <c r="B1" s="241"/>
      <c r="C1" s="241"/>
      <c r="D1" s="241"/>
      <c r="E1" s="241"/>
    </row>
    <row r="2" spans="1:5" ht="8.15" customHeight="1">
      <c r="A2" s="81"/>
      <c r="B2" s="81"/>
      <c r="C2" s="81"/>
      <c r="D2" s="81"/>
      <c r="E2" s="81"/>
    </row>
    <row r="3" spans="1:5" ht="30" customHeight="1" thickBot="1">
      <c r="A3" s="242" t="s">
        <v>510</v>
      </c>
      <c r="B3" s="242"/>
      <c r="C3" s="242"/>
      <c r="D3" s="242"/>
      <c r="E3" s="83" t="s">
        <v>447</v>
      </c>
    </row>
    <row r="4" spans="1:5" ht="8.15" customHeight="1">
      <c r="A4" s="81"/>
      <c r="B4" s="81"/>
      <c r="C4" s="81"/>
      <c r="D4" s="81"/>
      <c r="E4" s="81"/>
    </row>
    <row r="5" spans="1:5" ht="32.15" customHeight="1">
      <c r="A5" s="243" t="s">
        <v>262</v>
      </c>
      <c r="B5" s="244"/>
      <c r="D5" s="245" t="s">
        <v>263</v>
      </c>
      <c r="E5" s="244"/>
    </row>
    <row r="6" spans="1:5" ht="8.15" customHeight="1" thickBot="1">
      <c r="A6" s="84"/>
      <c r="B6" s="84"/>
    </row>
    <row r="7" spans="1:5" ht="30" customHeight="1" thickBot="1">
      <c r="A7" s="85" t="s">
        <v>430</v>
      </c>
      <c r="B7" s="86"/>
      <c r="D7" s="246" t="s">
        <v>264</v>
      </c>
      <c r="E7" s="247"/>
    </row>
    <row r="8" spans="1:5" ht="55" customHeight="1">
      <c r="A8" s="250" t="s">
        <v>428</v>
      </c>
      <c r="B8" s="251"/>
      <c r="C8" s="82" t="s">
        <v>265</v>
      </c>
      <c r="D8" s="248"/>
      <c r="E8" s="249"/>
    </row>
    <row r="9" spans="1:5" ht="8.15" customHeight="1" thickBot="1">
      <c r="A9" s="87"/>
      <c r="B9" s="88"/>
      <c r="D9" s="89"/>
      <c r="E9" s="89"/>
    </row>
    <row r="10" spans="1:5" ht="15.75" customHeight="1">
      <c r="A10" s="90" t="s">
        <v>429</v>
      </c>
      <c r="B10" s="91"/>
      <c r="D10" s="92" t="s">
        <v>266</v>
      </c>
      <c r="E10" s="91"/>
    </row>
    <row r="11" spans="1:5" ht="32.15" customHeight="1">
      <c r="A11" s="93" t="s">
        <v>267</v>
      </c>
      <c r="B11" s="94"/>
      <c r="D11" s="95" t="s">
        <v>267</v>
      </c>
      <c r="E11" s="94"/>
    </row>
    <row r="12" spans="1:5" ht="32.15" customHeight="1">
      <c r="A12" s="96" t="s">
        <v>268</v>
      </c>
      <c r="B12" s="94"/>
      <c r="D12" s="96" t="s">
        <v>268</v>
      </c>
      <c r="E12" s="94"/>
    </row>
    <row r="13" spans="1:5" ht="32.15" customHeight="1">
      <c r="A13" s="96" t="s">
        <v>269</v>
      </c>
      <c r="B13" s="182"/>
      <c r="D13" s="96" t="s">
        <v>269</v>
      </c>
      <c r="E13" s="97"/>
    </row>
    <row r="14" spans="1:5" ht="32.15" customHeight="1">
      <c r="A14" s="96" t="s">
        <v>270</v>
      </c>
      <c r="B14" s="97"/>
      <c r="D14" s="96" t="s">
        <v>270</v>
      </c>
      <c r="E14" s="97"/>
    </row>
    <row r="15" spans="1:5" ht="32.15" customHeight="1">
      <c r="A15" s="96" t="s">
        <v>271</v>
      </c>
      <c r="B15" s="183"/>
      <c r="D15" s="96" t="s">
        <v>271</v>
      </c>
      <c r="E15" s="98"/>
    </row>
    <row r="16" spans="1:5" ht="32.15" customHeight="1">
      <c r="A16" s="96" t="s">
        <v>272</v>
      </c>
      <c r="B16" s="94"/>
      <c r="D16" s="96" t="s">
        <v>272</v>
      </c>
      <c r="E16" s="94"/>
    </row>
    <row r="17" spans="1:6" ht="32.15" customHeight="1">
      <c r="A17" s="96" t="s">
        <v>273</v>
      </c>
      <c r="B17" s="97"/>
      <c r="D17" s="96" t="s">
        <v>273</v>
      </c>
      <c r="E17" s="97"/>
    </row>
    <row r="18" spans="1:6" ht="32.15" customHeight="1" thickBot="1">
      <c r="A18" s="99" t="s">
        <v>0</v>
      </c>
      <c r="B18" s="111"/>
      <c r="D18" s="100" t="s">
        <v>0</v>
      </c>
      <c r="E18" s="101"/>
    </row>
    <row r="19" spans="1:6" ht="32.15" customHeight="1">
      <c r="A19" s="96" t="s">
        <v>274</v>
      </c>
      <c r="B19" s="94"/>
      <c r="D19" s="252"/>
      <c r="E19" s="252"/>
      <c r="F19" s="102"/>
    </row>
    <row r="20" spans="1:6" ht="32.15" customHeight="1">
      <c r="A20" s="103" t="s">
        <v>511</v>
      </c>
      <c r="B20" s="104" t="s">
        <v>657</v>
      </c>
      <c r="D20" s="253"/>
      <c r="E20" s="253"/>
    </row>
    <row r="21" spans="1:6" ht="32.15" customHeight="1">
      <c r="A21" s="105" t="s">
        <v>642</v>
      </c>
      <c r="B21" s="104" t="s">
        <v>655</v>
      </c>
      <c r="D21" s="253"/>
      <c r="E21" s="253"/>
    </row>
    <row r="22" spans="1:6" ht="32.25" customHeight="1" thickBot="1">
      <c r="A22" s="106" t="s">
        <v>503</v>
      </c>
      <c r="B22" s="107" t="s">
        <v>656</v>
      </c>
      <c r="D22" s="254"/>
      <c r="E22" s="254"/>
    </row>
    <row r="23" spans="1:6" s="108" customFormat="1" ht="24" customHeight="1" thickBot="1">
      <c r="A23" s="252"/>
      <c r="B23" s="252"/>
      <c r="D23" s="255"/>
      <c r="E23" s="255"/>
    </row>
    <row r="24" spans="1:6" s="109" customFormat="1" ht="18" customHeight="1">
      <c r="A24" s="256" t="s">
        <v>275</v>
      </c>
      <c r="B24" s="257"/>
    </row>
    <row r="25" spans="1:6" ht="30" customHeight="1">
      <c r="A25" s="258" t="s">
        <v>276</v>
      </c>
      <c r="B25" s="259"/>
    </row>
    <row r="26" spans="1:6" ht="30" customHeight="1">
      <c r="A26" s="260"/>
      <c r="B26" s="261"/>
      <c r="D26" s="265"/>
      <c r="E26" s="265"/>
    </row>
    <row r="27" spans="1:6" ht="30" customHeight="1">
      <c r="A27" s="262"/>
      <c r="B27" s="261"/>
      <c r="D27" s="265"/>
      <c r="E27" s="265"/>
    </row>
    <row r="28" spans="1:6" ht="30" customHeight="1" thickBot="1">
      <c r="A28" s="263"/>
      <c r="B28" s="264"/>
    </row>
    <row r="38" spans="2:2" ht="30" customHeight="1">
      <c r="B38" s="110"/>
    </row>
  </sheetData>
  <sheetProtection algorithmName="SHA-512" hashValue="4ofHRSd372P1kHoiKEKmxsshZIt6QEoyJ03ZuMxjaLUuSSYaHbxa6+Na0aUF+zjvwTDd+sHVUo3VWttv+N/BJA==" saltValue="/ZwNGSheT28Bn6tVh6Es7g==" spinCount="100000" sheet="1" objects="1" formatCells="0" formatColumns="0" formatRows="0" insertColumns="0" insertRows="0" insertHyperlinks="0" deleteColumns="0" deleteRows="0" sort="0" autoFilter="0" pivotTables="0"/>
  <mergeCells count="17">
    <mergeCell ref="A24:B24"/>
    <mergeCell ref="A25:B25"/>
    <mergeCell ref="A26:B28"/>
    <mergeCell ref="D26:E26"/>
    <mergeCell ref="D27:E27"/>
    <mergeCell ref="D19:E19"/>
    <mergeCell ref="D20:E20"/>
    <mergeCell ref="D21:E21"/>
    <mergeCell ref="D22:E22"/>
    <mergeCell ref="A23:B23"/>
    <mergeCell ref="D23:E23"/>
    <mergeCell ref="A1:E1"/>
    <mergeCell ref="A3:D3"/>
    <mergeCell ref="A5:B5"/>
    <mergeCell ref="D5:E5"/>
    <mergeCell ref="D7:E8"/>
    <mergeCell ref="A8:B8"/>
  </mergeCells>
  <phoneticPr fontId="4"/>
  <printOptions horizontalCentered="1" verticalCentered="1"/>
  <pageMargins left="0.39370078740157483" right="0.39370078740157483" top="0.39370078740157483" bottom="0.39370078740157483" header="0.11811023622047245" footer="0.11811023622047245"/>
  <pageSetup paperSize="9" scale="71" orientation="landscape" horizontalDpi="300" verticalDpi="300" r:id="rId1"/>
  <headerFooter alignWithMargins="0">
    <oddHeader>&amp;Rお申し込み日：&amp;D　&amp;T</oddHeader>
    <oddFooter>&amp;R
F08655 26/07/17 第1版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4" name="Option Button 1">
              <controlPr defaultSize="0" autoFill="0" autoLine="0" autoPict="0">
                <anchor moveWithCells="1">
                  <from>
                    <xdr:col>1</xdr:col>
                    <xdr:colOff>762000</xdr:colOff>
                    <xdr:row>21</xdr:row>
                    <xdr:rowOff>0</xdr:rowOff>
                  </from>
                  <to>
                    <xdr:col>1</xdr:col>
                    <xdr:colOff>2203450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8" r:id="rId5" name="Option Button 2">
              <controlPr defaultSize="0" autoFill="0" autoLine="0" autoPict="0">
                <anchor moveWithCells="1">
                  <from>
                    <xdr:col>1</xdr:col>
                    <xdr:colOff>19050</xdr:colOff>
                    <xdr:row>21</xdr:row>
                    <xdr:rowOff>0</xdr:rowOff>
                  </from>
                  <to>
                    <xdr:col>1</xdr:col>
                    <xdr:colOff>736600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0" r:id="rId6" name="Check Box 4">
              <controlPr defaultSize="0" autoFill="0" autoLine="0" autoPict="0">
                <anchor moveWithCells="1">
                  <from>
                    <xdr:col>1</xdr:col>
                    <xdr:colOff>31750</xdr:colOff>
                    <xdr:row>20</xdr:row>
                    <xdr:rowOff>0</xdr:rowOff>
                  </from>
                  <to>
                    <xdr:col>1</xdr:col>
                    <xdr:colOff>565150</xdr:colOff>
                    <xdr:row>20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1" r:id="rId7" name="Check Box 5">
              <controlPr defaultSize="0" autoFill="0" autoLine="0" autoPict="0">
                <anchor moveWithCells="1">
                  <from>
                    <xdr:col>1</xdr:col>
                    <xdr:colOff>412750</xdr:colOff>
                    <xdr:row>20</xdr:row>
                    <xdr:rowOff>6350</xdr:rowOff>
                  </from>
                  <to>
                    <xdr:col>1</xdr:col>
                    <xdr:colOff>946150</xdr:colOff>
                    <xdr:row>20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2" r:id="rId8" name="Check Box 6">
              <controlPr defaultSize="0" autoFill="0" autoLine="0" autoPict="0">
                <anchor moveWithCells="1">
                  <from>
                    <xdr:col>1</xdr:col>
                    <xdr:colOff>819150</xdr:colOff>
                    <xdr:row>19</xdr:row>
                    <xdr:rowOff>406400</xdr:rowOff>
                  </from>
                  <to>
                    <xdr:col>2</xdr:col>
                    <xdr:colOff>88900</xdr:colOff>
                    <xdr:row>20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3" r:id="rId9" name="Check Box 7">
              <controlPr defaultSize="0" autoFill="0" autoLine="0" autoPict="0">
                <anchor moveWithCells="1">
                  <from>
                    <xdr:col>1</xdr:col>
                    <xdr:colOff>31750</xdr:colOff>
                    <xdr:row>18</xdr:row>
                    <xdr:rowOff>400050</xdr:rowOff>
                  </from>
                  <to>
                    <xdr:col>1</xdr:col>
                    <xdr:colOff>3105150</xdr:colOff>
                    <xdr:row>19</xdr:row>
                    <xdr:rowOff>279400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0A485-E8B0-4469-8074-F40A471AE375}">
  <sheetPr codeName="Sheet5">
    <tabColor rgb="FFDDEBF7"/>
    <pageSetUpPr fitToPage="1"/>
  </sheetPr>
  <dimension ref="A1:AI126"/>
  <sheetViews>
    <sheetView showGridLines="0" zoomScale="80" zoomScaleNormal="80" workbookViewId="0">
      <selection sqref="A1:N1"/>
    </sheetView>
  </sheetViews>
  <sheetFormatPr defaultRowHeight="18"/>
  <cols>
    <col min="1" max="1" width="25.58203125" customWidth="1"/>
    <col min="2" max="2" width="10.58203125" style="24" customWidth="1"/>
    <col min="3" max="3" width="10.4140625" style="24" customWidth="1"/>
    <col min="4" max="4" width="10.58203125" customWidth="1"/>
    <col min="5" max="5" width="3.58203125" customWidth="1"/>
    <col min="6" max="6" width="25.58203125" customWidth="1"/>
    <col min="7" max="9" width="10.58203125" customWidth="1"/>
    <col min="10" max="10" width="3.58203125" customWidth="1"/>
    <col min="11" max="11" width="25.58203125" customWidth="1"/>
    <col min="12" max="12" width="10.58203125" customWidth="1"/>
    <col min="13" max="14" width="10.58203125" style="24" customWidth="1"/>
    <col min="17" max="17" width="14.25" style="75" hidden="1" customWidth="1"/>
    <col min="18" max="18" width="16.08203125" style="75" hidden="1" customWidth="1"/>
  </cols>
  <sheetData>
    <row r="1" spans="1:35" s="52" customFormat="1" ht="22" customHeight="1">
      <c r="A1" s="297" t="s">
        <v>638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Q1" s="142"/>
      <c r="R1" s="142"/>
    </row>
    <row r="2" spans="1:35" s="50" customFormat="1" ht="12" customHeight="1">
      <c r="A2" s="49"/>
      <c r="B2" s="49"/>
      <c r="C2" s="49"/>
      <c r="D2" s="49"/>
      <c r="E2" s="49"/>
      <c r="M2" s="132"/>
      <c r="N2" s="132"/>
      <c r="Q2" s="140"/>
      <c r="R2" s="140"/>
    </row>
    <row r="3" spans="1:35" s="50" customFormat="1" ht="30" customHeight="1">
      <c r="A3" s="227" t="s">
        <v>450</v>
      </c>
      <c r="B3" s="227"/>
      <c r="C3" s="227"/>
      <c r="D3" s="227"/>
      <c r="E3" s="227"/>
      <c r="F3" s="227"/>
      <c r="G3" s="227"/>
      <c r="H3" s="227"/>
      <c r="I3" s="227"/>
      <c r="J3" s="298" t="s">
        <v>323</v>
      </c>
      <c r="K3" s="298"/>
      <c r="L3" s="298"/>
      <c r="M3" s="298"/>
      <c r="N3" s="298"/>
      <c r="Q3" s="140"/>
      <c r="R3" s="140"/>
    </row>
    <row r="4" spans="1:35" s="50" customFormat="1" ht="11.15" customHeight="1">
      <c r="A4" s="53"/>
      <c r="B4" s="53"/>
      <c r="C4" s="53"/>
      <c r="D4" s="53"/>
      <c r="E4" s="53"/>
      <c r="F4" s="54"/>
      <c r="G4" s="55"/>
      <c r="H4" s="55"/>
      <c r="I4" s="55"/>
      <c r="J4" s="55"/>
      <c r="M4" s="132"/>
      <c r="N4" s="132"/>
      <c r="Q4" s="140"/>
      <c r="R4" s="140"/>
    </row>
    <row r="5" spans="1:35" s="56" customFormat="1" ht="22.5">
      <c r="A5" s="299" t="s">
        <v>324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Q5" s="143"/>
      <c r="R5" s="143"/>
      <c r="S5" s="57"/>
      <c r="U5" s="57"/>
      <c r="W5" s="57"/>
      <c r="Y5" s="57"/>
      <c r="AA5" s="57"/>
      <c r="AC5" s="57"/>
      <c r="AE5" s="57"/>
      <c r="AG5" s="57"/>
      <c r="AI5" s="57"/>
    </row>
    <row r="6" spans="1:35" ht="11" customHeight="1">
      <c r="A6" s="7"/>
      <c r="B6" s="25"/>
      <c r="C6" s="25"/>
    </row>
    <row r="7" spans="1:35" ht="20" customHeight="1">
      <c r="A7" s="208" t="s">
        <v>628</v>
      </c>
      <c r="B7" s="25"/>
      <c r="C7" s="25"/>
    </row>
    <row r="8" spans="1:35" ht="20" customHeight="1">
      <c r="A8" s="208" t="s">
        <v>639</v>
      </c>
      <c r="B8" s="25"/>
      <c r="C8" s="25"/>
    </row>
    <row r="9" spans="1:35" ht="11" customHeight="1">
      <c r="A9" s="208"/>
      <c r="B9" s="25"/>
      <c r="C9" s="25"/>
    </row>
    <row r="10" spans="1:35" ht="5" customHeight="1">
      <c r="A10" s="209"/>
      <c r="B10" s="210"/>
      <c r="C10" s="210"/>
      <c r="D10" s="211"/>
      <c r="E10" s="211"/>
      <c r="F10" s="211"/>
      <c r="G10" s="211"/>
      <c r="H10" s="211"/>
      <c r="I10" s="211"/>
      <c r="J10" s="211"/>
      <c r="K10" s="211"/>
      <c r="L10" s="211"/>
      <c r="M10" s="212"/>
      <c r="N10" s="212"/>
    </row>
    <row r="11" spans="1:35" ht="20">
      <c r="A11" s="269" t="s">
        <v>629</v>
      </c>
      <c r="B11" s="269"/>
      <c r="C11" s="269"/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</row>
    <row r="12" spans="1:35" ht="20">
      <c r="A12" s="269" t="s">
        <v>635</v>
      </c>
      <c r="B12" s="269"/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</row>
    <row r="13" spans="1:35" ht="20">
      <c r="A13" s="269" t="s">
        <v>636</v>
      </c>
      <c r="B13" s="269"/>
      <c r="C13" s="269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69"/>
    </row>
    <row r="14" spans="1:35" ht="5" customHeight="1">
      <c r="A14" s="269"/>
      <c r="B14" s="269"/>
      <c r="C14" s="269"/>
      <c r="D14" s="269"/>
      <c r="E14" s="269"/>
      <c r="F14" s="269"/>
      <c r="G14" s="269"/>
      <c r="H14" s="269"/>
      <c r="I14" s="269"/>
      <c r="J14" s="269"/>
      <c r="K14" s="269"/>
      <c r="L14" s="269"/>
      <c r="M14" s="269"/>
      <c r="N14" s="269"/>
    </row>
    <row r="15" spans="1:35" ht="11.15" customHeight="1">
      <c r="A15" s="8"/>
      <c r="B15" s="26"/>
      <c r="C15" s="26"/>
    </row>
    <row r="16" spans="1:35" ht="20.5" thickBot="1">
      <c r="A16" s="278" t="s">
        <v>563</v>
      </c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80"/>
      <c r="P16" s="8"/>
      <c r="Q16" s="144"/>
    </row>
    <row r="17" spans="1:18" ht="5" customHeight="1">
      <c r="A17" s="213"/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5"/>
      <c r="P17" s="8"/>
      <c r="Q17" s="144"/>
    </row>
    <row r="18" spans="1:18" s="58" customFormat="1" ht="20">
      <c r="A18" s="266" t="s">
        <v>565</v>
      </c>
      <c r="B18" s="26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8"/>
      <c r="P18" s="5"/>
      <c r="Q18" s="145"/>
      <c r="R18" s="141"/>
    </row>
    <row r="19" spans="1:18" s="58" customFormat="1" ht="5.15" customHeight="1">
      <c r="A19" s="281"/>
      <c r="B19" s="282"/>
      <c r="C19" s="282"/>
      <c r="D19" s="282"/>
      <c r="E19" s="282"/>
      <c r="F19" s="282"/>
      <c r="G19" s="282"/>
      <c r="H19" s="282"/>
      <c r="I19" s="282"/>
      <c r="J19" s="282"/>
      <c r="K19" s="282"/>
      <c r="M19" s="216"/>
      <c r="N19" s="153"/>
      <c r="P19" s="5"/>
      <c r="Q19" s="145"/>
      <c r="R19" s="141"/>
    </row>
    <row r="20" spans="1:18" s="58" customFormat="1" ht="20">
      <c r="A20" s="281" t="s">
        <v>640</v>
      </c>
      <c r="B20" s="282"/>
      <c r="C20" s="282"/>
      <c r="D20" s="282"/>
      <c r="E20" s="282"/>
      <c r="F20" s="282"/>
      <c r="G20" s="282"/>
      <c r="H20" s="282"/>
      <c r="I20" s="282"/>
      <c r="J20" s="282"/>
      <c r="K20" s="282"/>
      <c r="M20" s="216"/>
      <c r="N20" s="153"/>
      <c r="P20" s="5"/>
      <c r="Q20" s="145"/>
      <c r="R20" s="141"/>
    </row>
    <row r="21" spans="1:18" s="58" customFormat="1" ht="20">
      <c r="A21" s="266" t="s">
        <v>630</v>
      </c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8"/>
      <c r="P21" s="5"/>
      <c r="Q21" s="145"/>
      <c r="R21" s="141"/>
    </row>
    <row r="22" spans="1:18" s="58" customFormat="1" ht="20">
      <c r="A22" s="266" t="s">
        <v>631</v>
      </c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8"/>
      <c r="P22" s="5"/>
      <c r="Q22" s="145"/>
      <c r="R22" s="141"/>
    </row>
    <row r="23" spans="1:18" s="58" customFormat="1" ht="5" customHeight="1" thickBot="1">
      <c r="A23" s="270"/>
      <c r="B23" s="271"/>
      <c r="C23" s="271"/>
      <c r="D23" s="271"/>
      <c r="E23" s="271"/>
      <c r="F23" s="271"/>
      <c r="G23" s="271"/>
      <c r="H23" s="271"/>
      <c r="I23" s="271"/>
      <c r="J23" s="271"/>
      <c r="K23" s="271"/>
      <c r="L23" s="65"/>
      <c r="M23" s="154"/>
      <c r="N23" s="155"/>
      <c r="P23" s="5"/>
      <c r="Q23" s="145"/>
      <c r="R23" s="141"/>
    </row>
    <row r="24" spans="1:18" ht="20.5" thickBot="1">
      <c r="A24" s="275" t="s">
        <v>564</v>
      </c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7"/>
      <c r="P24" s="8"/>
      <c r="Q24" s="144"/>
    </row>
    <row r="25" spans="1:18" ht="5" customHeight="1">
      <c r="A25" s="213"/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5"/>
      <c r="P25" s="8"/>
      <c r="Q25" s="144"/>
    </row>
    <row r="26" spans="1:18" s="58" customFormat="1" ht="20">
      <c r="A26" s="266" t="s">
        <v>632</v>
      </c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N26" s="268"/>
      <c r="P26" s="5"/>
      <c r="Q26" s="145"/>
      <c r="R26" s="141"/>
    </row>
    <row r="27" spans="1:18" s="58" customFormat="1" ht="5.15" customHeight="1">
      <c r="A27" s="281"/>
      <c r="B27" s="282"/>
      <c r="C27" s="282"/>
      <c r="D27" s="282"/>
      <c r="E27" s="282"/>
      <c r="F27" s="282"/>
      <c r="G27" s="282"/>
      <c r="H27" s="282"/>
      <c r="I27" s="282"/>
      <c r="J27" s="282"/>
      <c r="K27" s="282"/>
      <c r="M27" s="216"/>
      <c r="N27" s="153"/>
      <c r="P27" s="5"/>
      <c r="Q27" s="145"/>
      <c r="R27" s="141"/>
    </row>
    <row r="28" spans="1:18" s="58" customFormat="1" ht="20">
      <c r="A28" s="281" t="s">
        <v>637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M28" s="216"/>
      <c r="N28" s="153"/>
      <c r="P28" s="5"/>
      <c r="Q28" s="145"/>
      <c r="R28" s="141"/>
    </row>
    <row r="29" spans="1:18" s="58" customFormat="1" ht="20">
      <c r="A29" s="281" t="s">
        <v>633</v>
      </c>
      <c r="B29" s="282"/>
      <c r="C29" s="282"/>
      <c r="D29" s="282"/>
      <c r="E29" s="282"/>
      <c r="F29" s="282"/>
      <c r="G29" s="282"/>
      <c r="H29" s="282"/>
      <c r="I29" s="282"/>
      <c r="J29" s="282"/>
      <c r="K29" s="282"/>
      <c r="M29" s="216"/>
      <c r="N29" s="153"/>
      <c r="P29" s="5"/>
      <c r="Q29" s="145"/>
      <c r="R29" s="141"/>
    </row>
    <row r="30" spans="1:18" s="58" customFormat="1" ht="20">
      <c r="A30" s="281" t="s">
        <v>634</v>
      </c>
      <c r="B30" s="282"/>
      <c r="C30" s="282"/>
      <c r="D30" s="282"/>
      <c r="E30" s="282"/>
      <c r="F30" s="282"/>
      <c r="G30" s="282"/>
      <c r="H30" s="282"/>
      <c r="I30" s="282"/>
      <c r="J30" s="282"/>
      <c r="K30" s="282"/>
      <c r="M30" s="216"/>
      <c r="N30" s="153"/>
      <c r="P30" s="5"/>
      <c r="Q30" s="145"/>
      <c r="R30" s="141"/>
    </row>
    <row r="31" spans="1:18" s="58" customFormat="1" ht="5" customHeight="1" thickBot="1">
      <c r="A31" s="270"/>
      <c r="B31" s="271"/>
      <c r="C31" s="271"/>
      <c r="D31" s="271"/>
      <c r="E31" s="271"/>
      <c r="F31" s="271"/>
      <c r="G31" s="271"/>
      <c r="H31" s="271"/>
      <c r="I31" s="271"/>
      <c r="J31" s="271"/>
      <c r="K31" s="271"/>
      <c r="L31" s="65"/>
      <c r="M31" s="154"/>
      <c r="N31" s="155"/>
      <c r="P31" s="5"/>
      <c r="Q31" s="145"/>
      <c r="R31" s="141"/>
    </row>
    <row r="33" spans="1:18" s="5" customFormat="1" ht="21.5">
      <c r="A33" s="283" t="s">
        <v>559</v>
      </c>
      <c r="B33" s="283"/>
      <c r="C33" s="283"/>
      <c r="D33" s="283"/>
      <c r="F33" s="283" t="s">
        <v>388</v>
      </c>
      <c r="G33" s="283"/>
      <c r="H33" s="283"/>
      <c r="I33" s="283"/>
      <c r="J33" s="283"/>
      <c r="K33" s="283"/>
      <c r="L33" s="283"/>
      <c r="M33" s="283"/>
      <c r="N33" s="283"/>
      <c r="Q33" s="145"/>
      <c r="R33" s="145"/>
    </row>
    <row r="34" spans="1:18" ht="5.15" customHeight="1"/>
    <row r="35" spans="1:18">
      <c r="A35" s="68" t="s">
        <v>557</v>
      </c>
      <c r="B35" s="68" t="s">
        <v>325</v>
      </c>
      <c r="C35" s="68" t="s">
        <v>527</v>
      </c>
      <c r="D35" s="68" t="s">
        <v>384</v>
      </c>
      <c r="F35" s="68" t="s">
        <v>557</v>
      </c>
      <c r="G35" s="68" t="s">
        <v>325</v>
      </c>
      <c r="H35" s="68" t="s">
        <v>527</v>
      </c>
      <c r="I35" s="68" t="s">
        <v>384</v>
      </c>
      <c r="K35" s="68" t="s">
        <v>557</v>
      </c>
      <c r="L35" s="68" t="s">
        <v>325</v>
      </c>
      <c r="M35" s="68" t="s">
        <v>527</v>
      </c>
      <c r="N35" s="68" t="s">
        <v>384</v>
      </c>
      <c r="Q35" s="146" t="s">
        <v>326</v>
      </c>
      <c r="R35" s="146" t="s">
        <v>327</v>
      </c>
    </row>
    <row r="36" spans="1:18">
      <c r="A36" s="272" t="s">
        <v>9</v>
      </c>
      <c r="B36" s="59" t="s">
        <v>17</v>
      </c>
      <c r="C36" s="170" t="s">
        <v>328</v>
      </c>
      <c r="D36" s="166" t="s">
        <v>328</v>
      </c>
      <c r="F36" s="284" t="s">
        <v>280</v>
      </c>
      <c r="G36" s="285"/>
      <c r="H36" s="285"/>
      <c r="I36" s="286"/>
      <c r="K36" s="287" t="s">
        <v>647</v>
      </c>
      <c r="L36" s="288"/>
      <c r="M36" s="288"/>
      <c r="N36" s="289"/>
      <c r="Q36" s="147" t="s">
        <v>11</v>
      </c>
      <c r="R36" s="147" t="str">
        <f t="shared" ref="R36:R58" si="0">D36</f>
        <v>a</v>
      </c>
    </row>
    <row r="37" spans="1:18">
      <c r="A37" s="273"/>
      <c r="B37" s="59" t="s">
        <v>18</v>
      </c>
      <c r="C37" s="170" t="s">
        <v>385</v>
      </c>
      <c r="D37" s="166" t="s">
        <v>385</v>
      </c>
      <c r="F37" s="30" t="s">
        <v>216</v>
      </c>
      <c r="G37" s="59" t="s">
        <v>329</v>
      </c>
      <c r="H37" s="170" t="s">
        <v>40</v>
      </c>
      <c r="I37" s="166" t="s">
        <v>40</v>
      </c>
      <c r="K37" s="19" t="s">
        <v>648</v>
      </c>
      <c r="L37" s="9" t="s">
        <v>45</v>
      </c>
      <c r="M37" s="171" t="s">
        <v>650</v>
      </c>
      <c r="N37" s="166" t="s">
        <v>650</v>
      </c>
      <c r="Q37" s="147" t="s">
        <v>12</v>
      </c>
      <c r="R37" s="147" t="str">
        <f t="shared" si="0"/>
        <v>c</v>
      </c>
    </row>
    <row r="38" spans="1:18">
      <c r="A38" s="273"/>
      <c r="B38" s="59" t="s">
        <v>19</v>
      </c>
      <c r="C38" s="170" t="s">
        <v>187</v>
      </c>
      <c r="D38" s="166" t="s">
        <v>187</v>
      </c>
      <c r="F38" s="272" t="s">
        <v>218</v>
      </c>
      <c r="G38" s="59" t="s">
        <v>17</v>
      </c>
      <c r="H38" s="170" t="s">
        <v>353</v>
      </c>
      <c r="I38" s="166" t="s">
        <v>353</v>
      </c>
      <c r="K38" s="19" t="s">
        <v>649</v>
      </c>
      <c r="L38" s="9" t="s">
        <v>45</v>
      </c>
      <c r="M38" s="171" t="s">
        <v>651</v>
      </c>
      <c r="N38" s="166" t="s">
        <v>651</v>
      </c>
      <c r="Q38" s="147" t="s">
        <v>13</v>
      </c>
      <c r="R38" s="147" t="str">
        <f t="shared" si="0"/>
        <v>g</v>
      </c>
    </row>
    <row r="39" spans="1:18">
      <c r="A39" s="274"/>
      <c r="B39" s="59" t="s">
        <v>45</v>
      </c>
      <c r="C39" s="170" t="s">
        <v>386</v>
      </c>
      <c r="D39" s="166" t="s">
        <v>386</v>
      </c>
      <c r="F39" s="273"/>
      <c r="G39" s="59" t="s">
        <v>330</v>
      </c>
      <c r="H39" s="170" t="s">
        <v>354</v>
      </c>
      <c r="I39" s="166" t="s">
        <v>354</v>
      </c>
      <c r="K39" s="30" t="s">
        <v>279</v>
      </c>
      <c r="L39" s="59" t="s">
        <v>329</v>
      </c>
      <c r="M39" s="170" t="s">
        <v>537</v>
      </c>
      <c r="N39" s="166" t="s">
        <v>537</v>
      </c>
      <c r="Q39" s="147" t="s">
        <v>14</v>
      </c>
      <c r="R39" s="147" t="str">
        <f t="shared" si="0"/>
        <v>t</v>
      </c>
    </row>
    <row r="40" spans="1:18">
      <c r="A40" s="19" t="s">
        <v>232</v>
      </c>
      <c r="B40" s="9" t="s">
        <v>20</v>
      </c>
      <c r="C40" s="171" t="s">
        <v>37</v>
      </c>
      <c r="D40" s="166" t="s">
        <v>603</v>
      </c>
      <c r="F40" s="273"/>
      <c r="G40" s="59" t="s">
        <v>19</v>
      </c>
      <c r="H40" s="170" t="s">
        <v>355</v>
      </c>
      <c r="I40" s="166" t="s">
        <v>355</v>
      </c>
      <c r="K40" s="30" t="s">
        <v>213</v>
      </c>
      <c r="L40" s="59" t="s">
        <v>329</v>
      </c>
      <c r="M40" s="170" t="s">
        <v>538</v>
      </c>
      <c r="N40" s="166" t="s">
        <v>538</v>
      </c>
      <c r="Q40" s="147" t="s">
        <v>37</v>
      </c>
      <c r="R40" s="147" t="str">
        <f t="shared" si="0"/>
        <v>u</v>
      </c>
    </row>
    <row r="41" spans="1:18">
      <c r="A41" s="19" t="s">
        <v>231</v>
      </c>
      <c r="B41" s="9" t="s">
        <v>72</v>
      </c>
      <c r="C41" s="171" t="s">
        <v>39</v>
      </c>
      <c r="D41" s="166" t="s">
        <v>604</v>
      </c>
      <c r="F41" s="274"/>
      <c r="G41" s="59" t="s">
        <v>45</v>
      </c>
      <c r="H41" s="170" t="s">
        <v>333</v>
      </c>
      <c r="I41" s="166" t="s">
        <v>333</v>
      </c>
      <c r="K41" s="287" t="s">
        <v>281</v>
      </c>
      <c r="L41" s="288"/>
      <c r="M41" s="288"/>
      <c r="N41" s="289"/>
      <c r="Q41" s="147" t="s">
        <v>39</v>
      </c>
      <c r="R41" s="147" t="str">
        <f t="shared" si="0"/>
        <v>i</v>
      </c>
    </row>
    <row r="42" spans="1:18">
      <c r="A42" s="272" t="s">
        <v>16</v>
      </c>
      <c r="B42" s="59" t="s">
        <v>17</v>
      </c>
      <c r="C42" s="170" t="s">
        <v>331</v>
      </c>
      <c r="D42" s="166" t="s">
        <v>331</v>
      </c>
      <c r="F42" s="272" t="s">
        <v>217</v>
      </c>
      <c r="G42" s="59" t="s">
        <v>17</v>
      </c>
      <c r="H42" s="170" t="s">
        <v>335</v>
      </c>
      <c r="I42" s="166" t="s">
        <v>335</v>
      </c>
      <c r="K42" s="19" t="s">
        <v>229</v>
      </c>
      <c r="L42" s="9" t="s">
        <v>45</v>
      </c>
      <c r="M42" s="171" t="s">
        <v>528</v>
      </c>
      <c r="N42" s="166" t="s">
        <v>528</v>
      </c>
      <c r="Q42" s="147" t="s">
        <v>17</v>
      </c>
      <c r="R42" s="147" t="str">
        <f t="shared" si="0"/>
        <v>A</v>
      </c>
    </row>
    <row r="43" spans="1:18">
      <c r="A43" s="273"/>
      <c r="B43" s="59" t="s">
        <v>18</v>
      </c>
      <c r="C43" s="170" t="s">
        <v>332</v>
      </c>
      <c r="D43" s="166" t="s">
        <v>332</v>
      </c>
      <c r="F43" s="273"/>
      <c r="G43" s="59" t="s">
        <v>18</v>
      </c>
      <c r="H43" s="170" t="s">
        <v>336</v>
      </c>
      <c r="I43" s="166" t="s">
        <v>336</v>
      </c>
      <c r="K43" s="30" t="s">
        <v>26</v>
      </c>
      <c r="L43" s="59" t="s">
        <v>45</v>
      </c>
      <c r="M43" s="170" t="s">
        <v>529</v>
      </c>
      <c r="N43" s="166" t="s">
        <v>529</v>
      </c>
      <c r="Q43" s="147" t="s">
        <v>18</v>
      </c>
      <c r="R43" s="147" t="str">
        <f t="shared" si="0"/>
        <v>C</v>
      </c>
    </row>
    <row r="44" spans="1:18" ht="18" customHeight="1">
      <c r="A44" s="273"/>
      <c r="B44" s="59" t="s">
        <v>19</v>
      </c>
      <c r="C44" s="170" t="s">
        <v>334</v>
      </c>
      <c r="D44" s="166" t="s">
        <v>334</v>
      </c>
      <c r="F44" s="273"/>
      <c r="G44" s="59" t="s">
        <v>19</v>
      </c>
      <c r="H44" s="170" t="s">
        <v>360</v>
      </c>
      <c r="I44" s="166" t="s">
        <v>360</v>
      </c>
      <c r="K44" s="30" t="s">
        <v>609</v>
      </c>
      <c r="L44" s="59" t="s">
        <v>45</v>
      </c>
      <c r="M44" s="170" t="s">
        <v>556</v>
      </c>
      <c r="N44" s="166" t="s">
        <v>556</v>
      </c>
      <c r="Q44" s="147" t="s">
        <v>19</v>
      </c>
      <c r="R44" s="147" t="str">
        <f t="shared" si="0"/>
        <v>G</v>
      </c>
    </row>
    <row r="45" spans="1:18">
      <c r="A45" s="274"/>
      <c r="B45" s="59" t="s">
        <v>20</v>
      </c>
      <c r="C45" s="170" t="s">
        <v>387</v>
      </c>
      <c r="D45" s="166" t="s">
        <v>387</v>
      </c>
      <c r="F45" s="274"/>
      <c r="G45" s="59" t="s">
        <v>20</v>
      </c>
      <c r="H45" s="170" t="s">
        <v>361</v>
      </c>
      <c r="I45" s="166" t="s">
        <v>361</v>
      </c>
      <c r="K45" s="287" t="s">
        <v>282</v>
      </c>
      <c r="L45" s="288"/>
      <c r="M45" s="288"/>
      <c r="N45" s="289"/>
      <c r="Q45" s="147" t="s">
        <v>20</v>
      </c>
      <c r="R45" s="147" t="str">
        <f t="shared" si="0"/>
        <v>U</v>
      </c>
    </row>
    <row r="46" spans="1:18" ht="18.5">
      <c r="A46" s="19" t="s">
        <v>224</v>
      </c>
      <c r="B46" s="9" t="s">
        <v>45</v>
      </c>
      <c r="C46" s="171" t="s">
        <v>45</v>
      </c>
      <c r="D46" s="166" t="s">
        <v>605</v>
      </c>
      <c r="F46" s="294" t="s">
        <v>225</v>
      </c>
      <c r="G46" s="59" t="s">
        <v>17</v>
      </c>
      <c r="H46" s="170" t="s">
        <v>362</v>
      </c>
      <c r="I46" s="167" t="s">
        <v>362</v>
      </c>
      <c r="K46" s="19" t="s">
        <v>227</v>
      </c>
      <c r="L46" s="9" t="s">
        <v>45</v>
      </c>
      <c r="M46" s="171" t="s">
        <v>530</v>
      </c>
      <c r="N46" s="166" t="s">
        <v>530</v>
      </c>
      <c r="O46" s="44"/>
      <c r="Q46" s="147" t="s">
        <v>45</v>
      </c>
      <c r="R46" s="147" t="str">
        <f t="shared" si="0"/>
        <v>T</v>
      </c>
    </row>
    <row r="47" spans="1:18" ht="18.5">
      <c r="A47" s="19" t="s">
        <v>233</v>
      </c>
      <c r="B47" s="9" t="s">
        <v>72</v>
      </c>
      <c r="C47" s="171" t="s">
        <v>72</v>
      </c>
      <c r="D47" s="166" t="s">
        <v>606</v>
      </c>
      <c r="F47" s="295"/>
      <c r="G47" s="59" t="s">
        <v>18</v>
      </c>
      <c r="H47" s="170" t="s">
        <v>363</v>
      </c>
      <c r="I47" s="167" t="s">
        <v>363</v>
      </c>
      <c r="K47" s="19" t="s">
        <v>220</v>
      </c>
      <c r="L47" s="9" t="s">
        <v>45</v>
      </c>
      <c r="M47" s="171" t="s">
        <v>531</v>
      </c>
      <c r="N47" s="166" t="s">
        <v>531</v>
      </c>
      <c r="O47" s="44"/>
      <c r="Q47" s="147" t="s">
        <v>72</v>
      </c>
      <c r="R47" s="147" t="str">
        <f t="shared" si="0"/>
        <v>I</v>
      </c>
    </row>
    <row r="48" spans="1:18" ht="18.5" customHeight="1">
      <c r="A48" s="290" t="s">
        <v>560</v>
      </c>
      <c r="B48" s="59" t="s">
        <v>337</v>
      </c>
      <c r="C48" s="170" t="s">
        <v>15</v>
      </c>
      <c r="D48" s="167" t="s">
        <v>15</v>
      </c>
      <c r="F48" s="295"/>
      <c r="G48" s="59" t="s">
        <v>19</v>
      </c>
      <c r="H48" s="170" t="s">
        <v>342</v>
      </c>
      <c r="I48" s="167" t="s">
        <v>342</v>
      </c>
      <c r="K48" s="287" t="s">
        <v>283</v>
      </c>
      <c r="L48" s="288"/>
      <c r="M48" s="288"/>
      <c r="N48" s="289"/>
      <c r="O48" s="44"/>
      <c r="Q48" s="148" t="s">
        <v>15</v>
      </c>
      <c r="R48" s="147" t="str">
        <f t="shared" si="0"/>
        <v>b</v>
      </c>
    </row>
    <row r="49" spans="1:18" ht="18.5">
      <c r="A49" s="291"/>
      <c r="B49" s="59" t="s">
        <v>338</v>
      </c>
      <c r="C49" s="170" t="s">
        <v>21</v>
      </c>
      <c r="D49" s="167" t="s">
        <v>21</v>
      </c>
      <c r="F49" s="295"/>
      <c r="G49" s="59" t="s">
        <v>20</v>
      </c>
      <c r="H49" s="170" t="s">
        <v>344</v>
      </c>
      <c r="I49" s="167" t="s">
        <v>344</v>
      </c>
      <c r="K49" s="19" t="s">
        <v>228</v>
      </c>
      <c r="L49" s="9" t="s">
        <v>45</v>
      </c>
      <c r="M49" s="171" t="s">
        <v>532</v>
      </c>
      <c r="N49" s="166" t="s">
        <v>532</v>
      </c>
      <c r="O49" s="44"/>
      <c r="Q49" s="148" t="s">
        <v>21</v>
      </c>
      <c r="R49" s="147" t="str">
        <f t="shared" si="0"/>
        <v>d</v>
      </c>
    </row>
    <row r="50" spans="1:18" ht="18.649999999999999" customHeight="1">
      <c r="A50" s="291"/>
      <c r="B50" s="59" t="s">
        <v>339</v>
      </c>
      <c r="C50" s="170" t="s">
        <v>23</v>
      </c>
      <c r="D50" s="167" t="s">
        <v>23</v>
      </c>
      <c r="F50" s="296"/>
      <c r="G50" s="59" t="s">
        <v>45</v>
      </c>
      <c r="H50" s="170" t="s">
        <v>346</v>
      </c>
      <c r="I50" s="166" t="s">
        <v>346</v>
      </c>
      <c r="K50" s="30" t="s">
        <v>236</v>
      </c>
      <c r="L50" s="59" t="s">
        <v>45</v>
      </c>
      <c r="M50" s="170" t="s">
        <v>533</v>
      </c>
      <c r="N50" s="166" t="s">
        <v>533</v>
      </c>
      <c r="O50" s="44"/>
      <c r="Q50" s="148" t="s">
        <v>23</v>
      </c>
      <c r="R50" s="147" t="str">
        <f t="shared" si="0"/>
        <v>h</v>
      </c>
    </row>
    <row r="51" spans="1:18">
      <c r="A51" s="291"/>
      <c r="B51" s="59" t="s">
        <v>340</v>
      </c>
      <c r="C51" s="170" t="s">
        <v>25</v>
      </c>
      <c r="D51" s="167" t="s">
        <v>25</v>
      </c>
      <c r="F51" s="43" t="s">
        <v>59</v>
      </c>
      <c r="G51" s="59" t="s">
        <v>330</v>
      </c>
      <c r="H51" s="170" t="s">
        <v>348</v>
      </c>
      <c r="I51" s="166" t="s">
        <v>348</v>
      </c>
      <c r="K51" s="30" t="s">
        <v>237</v>
      </c>
      <c r="L51" s="59" t="s">
        <v>45</v>
      </c>
      <c r="M51" s="170" t="s">
        <v>534</v>
      </c>
      <c r="N51" s="166" t="s">
        <v>534</v>
      </c>
      <c r="Q51" s="148" t="s">
        <v>25</v>
      </c>
      <c r="R51" s="147" t="str">
        <f t="shared" si="0"/>
        <v>k</v>
      </c>
    </row>
    <row r="52" spans="1:18">
      <c r="A52" s="291"/>
      <c r="B52" s="59" t="s">
        <v>341</v>
      </c>
      <c r="C52" s="170" t="s">
        <v>28</v>
      </c>
      <c r="D52" s="166" t="s">
        <v>28</v>
      </c>
      <c r="F52" s="293" t="s">
        <v>350</v>
      </c>
      <c r="G52" s="59" t="s">
        <v>17</v>
      </c>
      <c r="H52" s="170" t="s">
        <v>46</v>
      </c>
      <c r="I52" s="166" t="s">
        <v>46</v>
      </c>
      <c r="K52" s="287" t="s">
        <v>284</v>
      </c>
      <c r="L52" s="288"/>
      <c r="M52" s="288"/>
      <c r="N52" s="289"/>
      <c r="Q52" s="147" t="s">
        <v>28</v>
      </c>
      <c r="R52" s="147" t="str">
        <f t="shared" si="0"/>
        <v>m</v>
      </c>
    </row>
    <row r="53" spans="1:18">
      <c r="A53" s="291"/>
      <c r="B53" s="59" t="s">
        <v>343</v>
      </c>
      <c r="C53" s="170" t="s">
        <v>10</v>
      </c>
      <c r="D53" s="166" t="s">
        <v>10</v>
      </c>
      <c r="F53" s="273"/>
      <c r="G53" s="59" t="s">
        <v>330</v>
      </c>
      <c r="H53" s="170" t="s">
        <v>47</v>
      </c>
      <c r="I53" s="166" t="s">
        <v>47</v>
      </c>
      <c r="K53" s="46" t="s">
        <v>29</v>
      </c>
      <c r="L53" s="10" t="s">
        <v>329</v>
      </c>
      <c r="M53" s="172" t="s">
        <v>535</v>
      </c>
      <c r="N53" s="169" t="s">
        <v>535</v>
      </c>
      <c r="Q53" s="147" t="s">
        <v>10</v>
      </c>
      <c r="R53" s="147" t="str">
        <f t="shared" si="0"/>
        <v>n</v>
      </c>
    </row>
    <row r="54" spans="1:18">
      <c r="A54" s="291"/>
      <c r="B54" s="59" t="s">
        <v>345</v>
      </c>
      <c r="C54" s="170" t="s">
        <v>30</v>
      </c>
      <c r="D54" s="166" t="s">
        <v>30</v>
      </c>
      <c r="F54" s="273"/>
      <c r="G54" s="59" t="s">
        <v>19</v>
      </c>
      <c r="H54" s="170" t="s">
        <v>48</v>
      </c>
      <c r="I54" s="166" t="s">
        <v>48</v>
      </c>
      <c r="K54" s="46" t="s">
        <v>33</v>
      </c>
      <c r="L54" s="10" t="s">
        <v>329</v>
      </c>
      <c r="M54" s="172" t="s">
        <v>536</v>
      </c>
      <c r="N54" s="169" t="s">
        <v>536</v>
      </c>
      <c r="Q54" s="147" t="s">
        <v>30</v>
      </c>
      <c r="R54" s="147" t="str">
        <f t="shared" si="0"/>
        <v>r</v>
      </c>
    </row>
    <row r="55" spans="1:18">
      <c r="A55" s="291"/>
      <c r="B55" s="59" t="s">
        <v>347</v>
      </c>
      <c r="C55" s="170" t="s">
        <v>32</v>
      </c>
      <c r="D55" s="166" t="s">
        <v>32</v>
      </c>
      <c r="F55" s="274"/>
      <c r="G55" s="59" t="s">
        <v>45</v>
      </c>
      <c r="H55" s="170" t="s">
        <v>49</v>
      </c>
      <c r="I55" s="166" t="s">
        <v>49</v>
      </c>
      <c r="K55" s="46" t="s">
        <v>31</v>
      </c>
      <c r="L55" s="10" t="s">
        <v>329</v>
      </c>
      <c r="M55" s="172" t="s">
        <v>539</v>
      </c>
      <c r="N55" s="169" t="s">
        <v>539</v>
      </c>
      <c r="Q55" s="147" t="s">
        <v>32</v>
      </c>
      <c r="R55" s="147" t="str">
        <f t="shared" si="0"/>
        <v>s</v>
      </c>
    </row>
    <row r="56" spans="1:18">
      <c r="A56" s="291"/>
      <c r="B56" s="59" t="s">
        <v>349</v>
      </c>
      <c r="C56" s="170" t="s">
        <v>34</v>
      </c>
      <c r="D56" s="166" t="s">
        <v>34</v>
      </c>
      <c r="F56" s="272" t="s">
        <v>607</v>
      </c>
      <c r="G56" s="59" t="s">
        <v>17</v>
      </c>
      <c r="H56" s="170" t="s">
        <v>50</v>
      </c>
      <c r="I56" s="166" t="s">
        <v>50</v>
      </c>
      <c r="K56" s="46" t="s">
        <v>35</v>
      </c>
      <c r="L56" s="10" t="s">
        <v>329</v>
      </c>
      <c r="M56" s="172" t="s">
        <v>540</v>
      </c>
      <c r="N56" s="169" t="s">
        <v>540</v>
      </c>
      <c r="Q56" s="147" t="s">
        <v>34</v>
      </c>
      <c r="R56" s="147" t="str">
        <f t="shared" si="0"/>
        <v>v</v>
      </c>
    </row>
    <row r="57" spans="1:18">
      <c r="A57" s="291"/>
      <c r="B57" s="59" t="s">
        <v>351</v>
      </c>
      <c r="C57" s="170" t="s">
        <v>36</v>
      </c>
      <c r="D57" s="166" t="s">
        <v>36</v>
      </c>
      <c r="F57" s="273"/>
      <c r="G57" s="59" t="s">
        <v>18</v>
      </c>
      <c r="H57" s="170" t="s">
        <v>51</v>
      </c>
      <c r="I57" s="166" t="s">
        <v>51</v>
      </c>
      <c r="K57" s="46" t="s">
        <v>41</v>
      </c>
      <c r="L57" s="10" t="s">
        <v>329</v>
      </c>
      <c r="M57" s="172" t="s">
        <v>541</v>
      </c>
      <c r="N57" s="166" t="s">
        <v>541</v>
      </c>
      <c r="Q57" s="147" t="s">
        <v>36</v>
      </c>
      <c r="R57" s="147" t="str">
        <f t="shared" si="0"/>
        <v>w</v>
      </c>
    </row>
    <row r="58" spans="1:18">
      <c r="A58" s="292"/>
      <c r="B58" s="59" t="s">
        <v>352</v>
      </c>
      <c r="C58" s="170" t="s">
        <v>38</v>
      </c>
      <c r="D58" s="166" t="s">
        <v>38</v>
      </c>
      <c r="F58" s="273"/>
      <c r="G58" s="59" t="s">
        <v>19</v>
      </c>
      <c r="H58" s="170" t="s">
        <v>52</v>
      </c>
      <c r="I58" s="166" t="s">
        <v>52</v>
      </c>
      <c r="K58" s="46" t="s">
        <v>43</v>
      </c>
      <c r="L58" s="10" t="s">
        <v>329</v>
      </c>
      <c r="M58" s="172" t="s">
        <v>542</v>
      </c>
      <c r="N58" s="166" t="s">
        <v>542</v>
      </c>
      <c r="Q58" s="147" t="s">
        <v>38</v>
      </c>
      <c r="R58" s="147" t="str">
        <f t="shared" si="0"/>
        <v>y</v>
      </c>
    </row>
    <row r="59" spans="1:18">
      <c r="D59" s="24"/>
      <c r="F59" s="274"/>
      <c r="G59" s="59" t="s">
        <v>45</v>
      </c>
      <c r="H59" s="170" t="s">
        <v>356</v>
      </c>
      <c r="I59" s="166" t="s">
        <v>356</v>
      </c>
      <c r="K59" s="287" t="s">
        <v>285</v>
      </c>
      <c r="L59" s="288"/>
      <c r="M59" s="288"/>
      <c r="N59" s="289"/>
      <c r="Q59" s="147" t="s">
        <v>40</v>
      </c>
      <c r="R59" s="147" t="str">
        <f t="shared" ref="R59:R85" si="1">I37</f>
        <v>^</v>
      </c>
    </row>
    <row r="60" spans="1:18">
      <c r="D60" s="24"/>
      <c r="F60" s="272" t="s">
        <v>611</v>
      </c>
      <c r="G60" s="59" t="s">
        <v>17</v>
      </c>
      <c r="H60" s="170" t="s">
        <v>54</v>
      </c>
      <c r="I60" s="168" t="s">
        <v>54</v>
      </c>
      <c r="K60" s="19" t="s">
        <v>75</v>
      </c>
      <c r="L60" s="9" t="s">
        <v>18</v>
      </c>
      <c r="M60" s="171" t="s">
        <v>543</v>
      </c>
      <c r="N60" s="166" t="s">
        <v>543</v>
      </c>
      <c r="Q60" s="147" t="s">
        <v>353</v>
      </c>
      <c r="R60" s="147" t="str">
        <f t="shared" si="1"/>
        <v>A(m)</v>
      </c>
    </row>
    <row r="61" spans="1:18" ht="21.5">
      <c r="A61" s="300" t="s">
        <v>561</v>
      </c>
      <c r="B61" s="300"/>
      <c r="C61" s="300"/>
      <c r="D61" s="300"/>
      <c r="F61" s="273"/>
      <c r="G61" s="59" t="s">
        <v>18</v>
      </c>
      <c r="H61" s="170" t="s">
        <v>55</v>
      </c>
      <c r="I61" s="166" t="s">
        <v>55</v>
      </c>
      <c r="K61" s="19" t="s">
        <v>65</v>
      </c>
      <c r="L61" s="9" t="s">
        <v>17</v>
      </c>
      <c r="M61" s="171" t="s">
        <v>544</v>
      </c>
      <c r="N61" s="166" t="s">
        <v>544</v>
      </c>
      <c r="Q61" s="147" t="s">
        <v>354</v>
      </c>
      <c r="R61" s="147" t="str">
        <f t="shared" si="1"/>
        <v>5(m)</v>
      </c>
    </row>
    <row r="62" spans="1:18">
      <c r="A62" s="68" t="s">
        <v>557</v>
      </c>
      <c r="B62" s="68" t="s">
        <v>325</v>
      </c>
      <c r="C62" s="68" t="s">
        <v>527</v>
      </c>
      <c r="D62" s="68" t="s">
        <v>384</v>
      </c>
      <c r="F62" s="273"/>
      <c r="G62" s="59" t="s">
        <v>19</v>
      </c>
      <c r="H62" s="170" t="s">
        <v>56</v>
      </c>
      <c r="I62" s="166" t="s">
        <v>56</v>
      </c>
      <c r="K62" s="30" t="s">
        <v>67</v>
      </c>
      <c r="L62" s="59" t="s">
        <v>19</v>
      </c>
      <c r="M62" s="170" t="s">
        <v>545</v>
      </c>
      <c r="N62" s="166" t="s">
        <v>545</v>
      </c>
      <c r="Q62" s="147" t="s">
        <v>355</v>
      </c>
      <c r="R62" s="147" t="str">
        <f t="shared" si="1"/>
        <v>G(m)</v>
      </c>
    </row>
    <row r="63" spans="1:18">
      <c r="A63" s="164"/>
      <c r="B63" s="185" t="s">
        <v>577</v>
      </c>
      <c r="C63" s="184" t="s">
        <v>577</v>
      </c>
      <c r="D63" s="165"/>
      <c r="F63" s="274"/>
      <c r="G63" s="59" t="s">
        <v>45</v>
      </c>
      <c r="H63" s="170" t="s">
        <v>57</v>
      </c>
      <c r="I63" s="166" t="s">
        <v>57</v>
      </c>
      <c r="K63" s="30" t="s">
        <v>68</v>
      </c>
      <c r="L63" s="59" t="s">
        <v>17</v>
      </c>
      <c r="M63" s="170" t="s">
        <v>546</v>
      </c>
      <c r="N63" s="166" t="s">
        <v>546</v>
      </c>
      <c r="Q63" s="147" t="s">
        <v>357</v>
      </c>
      <c r="R63" s="147" t="str">
        <f t="shared" si="1"/>
        <v>T(m)</v>
      </c>
    </row>
    <row r="64" spans="1:18" ht="19" customHeight="1">
      <c r="A64" s="164"/>
      <c r="B64" s="186" t="s">
        <v>577</v>
      </c>
      <c r="C64" s="184" t="s">
        <v>577</v>
      </c>
      <c r="D64" s="165"/>
      <c r="K64" s="30" t="s">
        <v>62</v>
      </c>
      <c r="L64" s="59" t="s">
        <v>20</v>
      </c>
      <c r="M64" s="170" t="s">
        <v>547</v>
      </c>
      <c r="N64" s="166" t="s">
        <v>547</v>
      </c>
      <c r="Q64" s="147" t="s">
        <v>358</v>
      </c>
      <c r="R64" s="147" t="str">
        <f t="shared" si="1"/>
        <v>A(F)</v>
      </c>
    </row>
    <row r="65" spans="1:18">
      <c r="A65" s="164"/>
      <c r="B65" s="186" t="s">
        <v>577</v>
      </c>
      <c r="C65" s="184" t="s">
        <v>577</v>
      </c>
      <c r="D65" s="165"/>
      <c r="K65" s="30" t="s">
        <v>61</v>
      </c>
      <c r="L65" s="59" t="s">
        <v>17</v>
      </c>
      <c r="M65" s="170" t="s">
        <v>548</v>
      </c>
      <c r="N65" s="166" t="s">
        <v>548</v>
      </c>
      <c r="Q65" s="147" t="s">
        <v>359</v>
      </c>
      <c r="R65" s="147" t="str">
        <f t="shared" si="1"/>
        <v>C(F)</v>
      </c>
    </row>
    <row r="66" spans="1:18">
      <c r="A66" s="164"/>
      <c r="B66" s="186" t="s">
        <v>577</v>
      </c>
      <c r="C66" s="184" t="s">
        <v>577</v>
      </c>
      <c r="D66" s="165"/>
      <c r="K66" s="19" t="s">
        <v>221</v>
      </c>
      <c r="L66" s="9" t="s">
        <v>20</v>
      </c>
      <c r="M66" s="171" t="s">
        <v>549</v>
      </c>
      <c r="N66" s="166" t="s">
        <v>549</v>
      </c>
      <c r="Q66" s="147" t="s">
        <v>360</v>
      </c>
      <c r="R66" s="147" t="str">
        <f t="shared" si="1"/>
        <v>G(F)</v>
      </c>
    </row>
    <row r="67" spans="1:18">
      <c r="A67" s="164"/>
      <c r="B67" s="186" t="s">
        <v>577</v>
      </c>
      <c r="C67" s="184" t="s">
        <v>577</v>
      </c>
      <c r="D67" s="165"/>
      <c r="K67" s="19" t="s">
        <v>70</v>
      </c>
      <c r="L67" s="9" t="s">
        <v>17</v>
      </c>
      <c r="M67" s="171" t="s">
        <v>550</v>
      </c>
      <c r="N67" s="166" t="s">
        <v>550</v>
      </c>
      <c r="Q67" s="147" t="s">
        <v>361</v>
      </c>
      <c r="R67" s="147" t="str">
        <f t="shared" si="1"/>
        <v>U(F)</v>
      </c>
    </row>
    <row r="68" spans="1:18">
      <c r="A68" s="164"/>
      <c r="B68" s="186" t="s">
        <v>577</v>
      </c>
      <c r="C68" s="184" t="s">
        <v>577</v>
      </c>
      <c r="D68" s="165"/>
      <c r="K68" s="19" t="s">
        <v>610</v>
      </c>
      <c r="L68" s="9" t="s">
        <v>329</v>
      </c>
      <c r="M68" s="171" t="s">
        <v>551</v>
      </c>
      <c r="N68" s="166" t="s">
        <v>551</v>
      </c>
      <c r="Q68" s="148" t="s">
        <v>362</v>
      </c>
      <c r="R68" s="147" t="str">
        <f t="shared" si="1"/>
        <v>A(M)</v>
      </c>
    </row>
    <row r="69" spans="1:18">
      <c r="A69" s="164"/>
      <c r="B69" s="186" t="s">
        <v>577</v>
      </c>
      <c r="C69" s="184" t="s">
        <v>577</v>
      </c>
      <c r="D69" s="165"/>
      <c r="K69" s="287" t="s">
        <v>286</v>
      </c>
      <c r="L69" s="288"/>
      <c r="M69" s="288"/>
      <c r="N69" s="289"/>
      <c r="Q69" s="148" t="s">
        <v>363</v>
      </c>
      <c r="R69" s="147" t="str">
        <f t="shared" si="1"/>
        <v>C(M)</v>
      </c>
    </row>
    <row r="70" spans="1:18">
      <c r="A70" s="164"/>
      <c r="B70" s="186" t="s">
        <v>577</v>
      </c>
      <c r="C70" s="184" t="s">
        <v>577</v>
      </c>
      <c r="D70" s="165"/>
      <c r="K70" s="19" t="s">
        <v>222</v>
      </c>
      <c r="L70" s="9" t="s">
        <v>20</v>
      </c>
      <c r="M70" s="171" t="s">
        <v>552</v>
      </c>
      <c r="N70" s="166" t="s">
        <v>552</v>
      </c>
      <c r="Q70" s="148" t="s">
        <v>364</v>
      </c>
      <c r="R70" s="147" t="str">
        <f t="shared" si="1"/>
        <v>G(M)</v>
      </c>
    </row>
    <row r="71" spans="1:18">
      <c r="A71" s="164"/>
      <c r="B71" s="186" t="s">
        <v>577</v>
      </c>
      <c r="C71" s="184" t="s">
        <v>577</v>
      </c>
      <c r="D71" s="165"/>
      <c r="K71" s="19" t="s">
        <v>226</v>
      </c>
      <c r="L71" s="9" t="s">
        <v>17</v>
      </c>
      <c r="M71" s="171" t="s">
        <v>553</v>
      </c>
      <c r="N71" s="166" t="s">
        <v>553</v>
      </c>
      <c r="Q71" s="148" t="s">
        <v>365</v>
      </c>
      <c r="R71" s="147" t="str">
        <f t="shared" si="1"/>
        <v>U(M)</v>
      </c>
    </row>
    <row r="72" spans="1:18">
      <c r="A72" s="164"/>
      <c r="B72" s="186" t="s">
        <v>577</v>
      </c>
      <c r="C72" s="184" t="s">
        <v>577</v>
      </c>
      <c r="D72" s="165"/>
      <c r="K72" s="287" t="s">
        <v>287</v>
      </c>
      <c r="L72" s="288"/>
      <c r="M72" s="288"/>
      <c r="N72" s="289"/>
      <c r="Q72" s="147" t="s">
        <v>346</v>
      </c>
      <c r="R72" s="147" t="str">
        <f t="shared" si="1"/>
        <v>T(M)</v>
      </c>
    </row>
    <row r="73" spans="1:18">
      <c r="K73" s="46" t="s">
        <v>230</v>
      </c>
      <c r="L73" s="59" t="s">
        <v>329</v>
      </c>
      <c r="M73" s="170" t="s">
        <v>554</v>
      </c>
      <c r="N73" s="166" t="s">
        <v>554</v>
      </c>
      <c r="Q73" s="147" t="s">
        <v>60</v>
      </c>
      <c r="R73" s="147" t="str">
        <f t="shared" si="1"/>
        <v>5(M)</v>
      </c>
    </row>
    <row r="74" spans="1:18">
      <c r="K74" s="46" t="s">
        <v>223</v>
      </c>
      <c r="L74" s="59" t="s">
        <v>329</v>
      </c>
      <c r="M74" s="170" t="s">
        <v>555</v>
      </c>
      <c r="N74" s="166" t="s">
        <v>555</v>
      </c>
      <c r="Q74" s="147" t="s">
        <v>46</v>
      </c>
      <c r="R74" s="147" t="str">
        <f t="shared" si="1"/>
        <v>a(L)</v>
      </c>
    </row>
    <row r="75" spans="1:18">
      <c r="Q75" s="147" t="s">
        <v>47</v>
      </c>
      <c r="R75" s="147" t="str">
        <f t="shared" si="1"/>
        <v>5(L)</v>
      </c>
    </row>
    <row r="76" spans="1:18">
      <c r="Q76" s="147" t="s">
        <v>48</v>
      </c>
      <c r="R76" s="147" t="str">
        <f t="shared" si="1"/>
        <v>g(L)</v>
      </c>
    </row>
    <row r="77" spans="1:18">
      <c r="Q77" s="147" t="s">
        <v>49</v>
      </c>
      <c r="R77" s="147" t="str">
        <f t="shared" si="1"/>
        <v>t(L)</v>
      </c>
    </row>
    <row r="78" spans="1:18">
      <c r="Q78" s="147" t="s">
        <v>50</v>
      </c>
      <c r="R78" s="147" t="str">
        <f t="shared" si="1"/>
        <v>a(S)</v>
      </c>
    </row>
    <row r="79" spans="1:18">
      <c r="Q79" s="147" t="s">
        <v>51</v>
      </c>
      <c r="R79" s="147" t="str">
        <f t="shared" si="1"/>
        <v>c(S)</v>
      </c>
    </row>
    <row r="80" spans="1:18">
      <c r="Q80" s="147" t="s">
        <v>52</v>
      </c>
      <c r="R80" s="147" t="str">
        <f t="shared" si="1"/>
        <v>g(S)</v>
      </c>
    </row>
    <row r="81" spans="17:18">
      <c r="Q81" s="147" t="s">
        <v>53</v>
      </c>
      <c r="R81" s="147" t="str">
        <f t="shared" si="1"/>
        <v>t(S)</v>
      </c>
    </row>
    <row r="82" spans="17:18">
      <c r="Q82" s="147" t="s">
        <v>54</v>
      </c>
      <c r="R82" s="147" t="str">
        <f t="shared" si="1"/>
        <v>a(T)</v>
      </c>
    </row>
    <row r="83" spans="17:18">
      <c r="Q83" s="147" t="s">
        <v>55</v>
      </c>
      <c r="R83" s="147" t="str">
        <f t="shared" si="1"/>
        <v>c(T)</v>
      </c>
    </row>
    <row r="84" spans="17:18">
      <c r="Q84" s="147" t="s">
        <v>56</v>
      </c>
      <c r="R84" s="147" t="str">
        <f t="shared" si="1"/>
        <v>g(T)</v>
      </c>
    </row>
    <row r="85" spans="17:18">
      <c r="Q85" s="147" t="s">
        <v>57</v>
      </c>
      <c r="R85" s="147" t="str">
        <f t="shared" si="1"/>
        <v>t(T)</v>
      </c>
    </row>
    <row r="86" spans="17:18">
      <c r="Q86" s="147" t="s">
        <v>650</v>
      </c>
      <c r="R86" s="147" t="str">
        <f t="shared" ref="R86:R87" si="2">N37</f>
        <v>[GaldT]</v>
      </c>
    </row>
    <row r="87" spans="17:18">
      <c r="Q87" s="147" t="s">
        <v>651</v>
      </c>
      <c r="R87" s="147" t="str">
        <f t="shared" si="2"/>
        <v>[GlydT]</v>
      </c>
    </row>
    <row r="88" spans="17:18">
      <c r="Q88" s="147" t="s">
        <v>537</v>
      </c>
      <c r="R88" s="147" t="str">
        <f>N39</f>
        <v>[dRGal]</v>
      </c>
    </row>
    <row r="89" spans="17:18">
      <c r="Q89" s="147" t="s">
        <v>538</v>
      </c>
      <c r="R89" s="147" t="str">
        <f>N40</f>
        <v>[GalC3]</v>
      </c>
    </row>
    <row r="90" spans="17:18">
      <c r="Q90" s="147" t="s">
        <v>528</v>
      </c>
      <c r="R90" s="147" t="str">
        <f>N42</f>
        <v>[FludT]</v>
      </c>
    </row>
    <row r="91" spans="17:18">
      <c r="Q91" s="147" t="s">
        <v>529</v>
      </c>
      <c r="R91" s="147" t="str">
        <f>N43</f>
        <v>[TAMdT]</v>
      </c>
    </row>
    <row r="92" spans="17:18">
      <c r="Q92" s="147" t="s">
        <v>556</v>
      </c>
      <c r="R92" s="147" t="str">
        <f>N44</f>
        <v>[ROXdT]</v>
      </c>
    </row>
    <row r="93" spans="17:18">
      <c r="Q93" s="147" t="s">
        <v>530</v>
      </c>
      <c r="R93" s="147" t="str">
        <f>N46</f>
        <v>[BiodT]</v>
      </c>
    </row>
    <row r="94" spans="17:18">
      <c r="Q94" s="147" t="s">
        <v>531</v>
      </c>
      <c r="R94" s="147" t="str">
        <f>N47</f>
        <v>[DIGdT]</v>
      </c>
    </row>
    <row r="95" spans="17:18">
      <c r="Q95" s="147" t="s">
        <v>532</v>
      </c>
      <c r="R95" s="147" t="str">
        <f>N49</f>
        <v>[AmindT]</v>
      </c>
    </row>
    <row r="96" spans="17:18">
      <c r="Q96" s="147" t="s">
        <v>533</v>
      </c>
      <c r="R96" s="147" t="str">
        <f>N50</f>
        <v>[AziddT]</v>
      </c>
    </row>
    <row r="97" spans="17:18">
      <c r="Q97" s="147" t="s">
        <v>534</v>
      </c>
      <c r="R97" s="147" t="str">
        <f>N51</f>
        <v>[AlkydT]</v>
      </c>
    </row>
    <row r="98" spans="17:18">
      <c r="Q98" s="149" t="s">
        <v>535</v>
      </c>
      <c r="R98" s="149" t="str">
        <f t="shared" ref="R98:R103" si="3">N53</f>
        <v>[3]</v>
      </c>
    </row>
    <row r="99" spans="17:18">
      <c r="Q99" s="149" t="s">
        <v>536</v>
      </c>
      <c r="R99" s="149" t="str">
        <f t="shared" si="3"/>
        <v>[9]</v>
      </c>
    </row>
    <row r="100" spans="17:18">
      <c r="Q100" s="149" t="s">
        <v>539</v>
      </c>
      <c r="R100" s="149" t="str">
        <f t="shared" si="3"/>
        <v>[12]</v>
      </c>
    </row>
    <row r="101" spans="17:18">
      <c r="Q101" s="149" t="s">
        <v>540</v>
      </c>
      <c r="R101" s="149" t="str">
        <f t="shared" si="3"/>
        <v>[18]</v>
      </c>
    </row>
    <row r="102" spans="17:18">
      <c r="Q102" s="147" t="s">
        <v>541</v>
      </c>
      <c r="R102" s="149" t="str">
        <f t="shared" si="3"/>
        <v>[dS]</v>
      </c>
    </row>
    <row r="103" spans="17:18">
      <c r="Q103" s="147" t="s">
        <v>542</v>
      </c>
      <c r="R103" s="149" t="str">
        <f t="shared" si="3"/>
        <v>[rS]</v>
      </c>
    </row>
    <row r="104" spans="17:18">
      <c r="Q104" s="147" t="s">
        <v>543</v>
      </c>
      <c r="R104" s="147" t="str">
        <f t="shared" ref="R104:R112" si="4">N60</f>
        <v>[5hydC]</v>
      </c>
    </row>
    <row r="105" spans="17:18">
      <c r="Q105" s="147" t="s">
        <v>544</v>
      </c>
      <c r="R105" s="147" t="str">
        <f t="shared" si="4"/>
        <v>[N6MdA]</v>
      </c>
    </row>
    <row r="106" spans="17:18">
      <c r="Q106" s="147" t="s">
        <v>545</v>
      </c>
      <c r="R106" s="147" t="str">
        <f t="shared" si="4"/>
        <v>[8oxdG]</v>
      </c>
    </row>
    <row r="107" spans="17:18">
      <c r="Q107" s="147" t="s">
        <v>546</v>
      </c>
      <c r="R107" s="147" t="str">
        <f t="shared" si="4"/>
        <v>[8oxdA]</v>
      </c>
    </row>
    <row r="108" spans="17:18">
      <c r="Q108" s="147" t="s">
        <v>547</v>
      </c>
      <c r="R108" s="147" t="str">
        <f t="shared" si="4"/>
        <v>[5BrdU]</v>
      </c>
    </row>
    <row r="109" spans="17:18">
      <c r="Q109" s="147" t="s">
        <v>548</v>
      </c>
      <c r="R109" s="147" t="str">
        <f t="shared" si="4"/>
        <v>[8BrdA]</v>
      </c>
    </row>
    <row r="110" spans="17:18">
      <c r="Q110" s="147" t="s">
        <v>549</v>
      </c>
      <c r="R110" s="147" t="str">
        <f t="shared" si="4"/>
        <v>[psedU]</v>
      </c>
    </row>
    <row r="111" spans="17:18">
      <c r="Q111" s="147" t="s">
        <v>550</v>
      </c>
      <c r="R111" s="147" t="str">
        <f t="shared" si="4"/>
        <v>[8AmidA]</v>
      </c>
    </row>
    <row r="112" spans="17:18">
      <c r="Q112" s="147" t="s">
        <v>551</v>
      </c>
      <c r="R112" s="147" t="str">
        <f t="shared" si="4"/>
        <v>[RevAb]</v>
      </c>
    </row>
    <row r="113" spans="17:18">
      <c r="Q113" s="147" t="s">
        <v>552</v>
      </c>
      <c r="R113" s="147" t="str">
        <f>N70</f>
        <v>[pserU]</v>
      </c>
    </row>
    <row r="114" spans="17:18">
      <c r="Q114" s="147" t="s">
        <v>553</v>
      </c>
      <c r="R114" s="147" t="str">
        <f>N71</f>
        <v>[2AmiA]</v>
      </c>
    </row>
    <row r="115" spans="17:18" ht="18" customHeight="1">
      <c r="Q115" s="147" t="s">
        <v>554</v>
      </c>
      <c r="R115" s="147" t="str">
        <f>N73</f>
        <v>[CNVK]</v>
      </c>
    </row>
    <row r="116" spans="17:18">
      <c r="Q116" s="147" t="s">
        <v>555</v>
      </c>
      <c r="R116" s="147" t="str">
        <f>N74</f>
        <v>[CNVD]</v>
      </c>
    </row>
    <row r="117" spans="17:18" ht="36">
      <c r="Q117" s="217" t="s">
        <v>562</v>
      </c>
      <c r="R117" s="156">
        <f t="shared" ref="R117:R126" si="5">D63</f>
        <v>0</v>
      </c>
    </row>
    <row r="118" spans="17:18">
      <c r="Q118" s="218"/>
      <c r="R118" s="156">
        <f t="shared" si="5"/>
        <v>0</v>
      </c>
    </row>
    <row r="119" spans="17:18">
      <c r="Q119" s="218"/>
      <c r="R119" s="156">
        <f t="shared" si="5"/>
        <v>0</v>
      </c>
    </row>
    <row r="120" spans="17:18">
      <c r="Q120" s="218"/>
      <c r="R120" s="156">
        <f t="shared" si="5"/>
        <v>0</v>
      </c>
    </row>
    <row r="121" spans="17:18">
      <c r="Q121" s="218"/>
      <c r="R121" s="156">
        <f t="shared" si="5"/>
        <v>0</v>
      </c>
    </row>
    <row r="122" spans="17:18">
      <c r="Q122" s="218"/>
      <c r="R122" s="156">
        <f t="shared" si="5"/>
        <v>0</v>
      </c>
    </row>
    <row r="123" spans="17:18">
      <c r="Q123" s="218"/>
      <c r="R123" s="156">
        <f t="shared" si="5"/>
        <v>0</v>
      </c>
    </row>
    <row r="124" spans="17:18">
      <c r="Q124" s="218"/>
      <c r="R124" s="156">
        <f t="shared" si="5"/>
        <v>0</v>
      </c>
    </row>
    <row r="125" spans="17:18">
      <c r="Q125" s="218"/>
      <c r="R125" s="156">
        <f t="shared" si="5"/>
        <v>0</v>
      </c>
    </row>
    <row r="126" spans="17:18">
      <c r="Q126" s="219"/>
      <c r="R126" s="156">
        <f t="shared" si="5"/>
        <v>0</v>
      </c>
    </row>
  </sheetData>
  <sheetProtection algorithmName="SHA-512" hashValue="x6x3vDE9Vc+b12BcgTD0EJVEbeziLGAEWfijAao1wSi4lnC0jL5MKvrz67y76a1txevQc8KtP5HctFuVsq2Rzw==" saltValue="KPqx4jDyif0OayqvNtzp5Q==" spinCount="100000" sheet="1" objects="1" scenarios="1"/>
  <mergeCells count="43">
    <mergeCell ref="K72:N72"/>
    <mergeCell ref="A1:N1"/>
    <mergeCell ref="A20:K20"/>
    <mergeCell ref="A11:N11"/>
    <mergeCell ref="A12:N12"/>
    <mergeCell ref="A3:I3"/>
    <mergeCell ref="J3:N3"/>
    <mergeCell ref="A5:N5"/>
    <mergeCell ref="A19:K19"/>
    <mergeCell ref="A13:N13"/>
    <mergeCell ref="A18:N18"/>
    <mergeCell ref="A61:D61"/>
    <mergeCell ref="A42:A45"/>
    <mergeCell ref="F60:F63"/>
    <mergeCell ref="A36:A39"/>
    <mergeCell ref="K36:N36"/>
    <mergeCell ref="K41:N41"/>
    <mergeCell ref="K45:N45"/>
    <mergeCell ref="K48:N48"/>
    <mergeCell ref="K69:N69"/>
    <mergeCell ref="A48:A58"/>
    <mergeCell ref="F38:F41"/>
    <mergeCell ref="F52:F55"/>
    <mergeCell ref="F56:F59"/>
    <mergeCell ref="K52:N52"/>
    <mergeCell ref="K59:N59"/>
    <mergeCell ref="F46:F50"/>
    <mergeCell ref="A21:N21"/>
    <mergeCell ref="A22:N22"/>
    <mergeCell ref="A14:N14"/>
    <mergeCell ref="A23:K23"/>
    <mergeCell ref="F42:F45"/>
    <mergeCell ref="A24:N24"/>
    <mergeCell ref="A16:N16"/>
    <mergeCell ref="A26:N26"/>
    <mergeCell ref="A27:K27"/>
    <mergeCell ref="A28:K28"/>
    <mergeCell ref="A29:K29"/>
    <mergeCell ref="A30:K30"/>
    <mergeCell ref="A31:K31"/>
    <mergeCell ref="A33:D33"/>
    <mergeCell ref="F33:N33"/>
    <mergeCell ref="F36:I36"/>
  </mergeCells>
  <phoneticPr fontId="4"/>
  <conditionalFormatting sqref="D36:D58 N37:N40 I37:I63 N42:N44 N46:N47 N49:N51 N53:N58 N60:N68 D63:D72 N70:N71 N73:N74">
    <cfRule type="expression" dxfId="1" priority="1">
      <formula>SUMPRODUCT(--EXACT($R$36:$R$126, D36))&gt;1</formula>
    </cfRule>
  </conditionalFormatting>
  <conditionalFormatting sqref="D36:D58">
    <cfRule type="expression" dxfId="56" priority="137">
      <formula>NOT(EXACT(D36,Q36))</formula>
    </cfRule>
  </conditionalFormatting>
  <conditionalFormatting sqref="I37:I63">
    <cfRule type="expression" dxfId="55" priority="132">
      <formula>NOT(EXACT(I37,Q59))</formula>
    </cfRule>
  </conditionalFormatting>
  <conditionalFormatting sqref="N37:N40">
    <cfRule type="expression" dxfId="54" priority="138">
      <formula>NOT(EXACT(N37,Q86))</formula>
    </cfRule>
  </conditionalFormatting>
  <conditionalFormatting sqref="N42:N44">
    <cfRule type="expression" dxfId="53" priority="150">
      <formula>NOT(EXACT(N42,Q90))</formula>
    </cfRule>
  </conditionalFormatting>
  <conditionalFormatting sqref="N46:N47">
    <cfRule type="expression" dxfId="52" priority="28">
      <formula>NOT(EXACT(N46,Q93))</formula>
    </cfRule>
  </conditionalFormatting>
  <conditionalFormatting sqref="N49:N51">
    <cfRule type="expression" dxfId="51" priority="21">
      <formula>NOT(EXACT(N49,Q95))</formula>
    </cfRule>
  </conditionalFormatting>
  <conditionalFormatting sqref="N53:N58">
    <cfRule type="expression" dxfId="50" priority="20">
      <formula>NOT(EXACT(N53,Q98))</formula>
    </cfRule>
  </conditionalFormatting>
  <conditionalFormatting sqref="N60:N68">
    <cfRule type="expression" dxfId="49" priority="18">
      <formula>NOT(EXACT(N60,Q104))</formula>
    </cfRule>
  </conditionalFormatting>
  <conditionalFormatting sqref="N70:N71">
    <cfRule type="expression" dxfId="48" priority="13">
      <formula>NOT(EXACT(N70,Q113))</formula>
    </cfRule>
  </conditionalFormatting>
  <conditionalFormatting sqref="N73:N74">
    <cfRule type="expression" dxfId="47" priority="5">
      <formula>NOT(EXACT(N73,Q115))</formula>
    </cfRule>
  </conditionalFormatting>
  <printOptions horizontalCentered="1" verticalCentered="1"/>
  <pageMargins left="0.39370078740157483" right="0.39370078740157483" top="0.39370078740157483" bottom="0.39370078740157483" header="0.11811023622047245" footer="0.11811023622047245"/>
  <pageSetup paperSize="9" scale="66" orientation="landscape" r:id="rId1"/>
  <headerFooter>
    <oddHeader>&amp;C&amp;"-,太字"&amp;18オリゴ核酸全製品注文書【塩基・修飾表記の定義シート】&amp;Rお申し込み日：&amp;D　&amp;T</oddHeader>
    <oddFooter>&amp;RF08655 26/07/17 第1版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DC61A-0755-4317-87B1-6C254350D4AC}">
  <sheetPr codeName="Sheet2">
    <tabColor theme="3" tint="0.89999084444715716"/>
    <pageSetUpPr fitToPage="1"/>
  </sheetPr>
  <dimension ref="A1:AQ102"/>
  <sheetViews>
    <sheetView showGridLines="0" showZeros="0" zoomScale="70" zoomScaleNormal="70" workbookViewId="0">
      <pane ySplit="6" topLeftCell="A7" activePane="bottomLeft" state="frozen"/>
      <selection pane="bottomLeft" sqref="A1:K1"/>
    </sheetView>
  </sheetViews>
  <sheetFormatPr defaultColWidth="9" defaultRowHeight="17"/>
  <cols>
    <col min="1" max="1" width="5.25" style="3" bestFit="1" customWidth="1"/>
    <col min="2" max="2" width="18.33203125" style="2" customWidth="1"/>
    <col min="3" max="3" width="14.08203125" style="4" customWidth="1"/>
    <col min="4" max="4" width="50" style="4" bestFit="1" customWidth="1"/>
    <col min="5" max="5" width="14.08203125" style="4" customWidth="1"/>
    <col min="6" max="6" width="15.75" style="4" customWidth="1"/>
    <col min="7" max="7" width="15.5" style="4" customWidth="1"/>
    <col min="8" max="10" width="15.58203125" style="4" customWidth="1"/>
    <col min="11" max="11" width="26.25" style="4" customWidth="1"/>
    <col min="12" max="12" width="7.58203125" style="116" customWidth="1"/>
    <col min="13" max="13" width="21.58203125" style="4" customWidth="1"/>
    <col min="14" max="14" width="7.58203125" style="116" customWidth="1"/>
    <col min="15" max="15" width="21.58203125" style="4" customWidth="1"/>
    <col min="16" max="16" width="7.58203125" style="116" customWidth="1"/>
    <col min="17" max="17" width="21.58203125" style="4" customWidth="1"/>
    <col min="18" max="18" width="7.58203125" style="116" customWidth="1"/>
    <col min="19" max="19" width="21.58203125" style="4" customWidth="1"/>
    <col min="20" max="20" width="7.58203125" style="116" customWidth="1"/>
    <col min="21" max="21" width="21.58203125" style="4" customWidth="1"/>
    <col min="22" max="22" width="7.58203125" style="116" customWidth="1"/>
    <col min="23" max="23" width="21.58203125" style="4" customWidth="1"/>
    <col min="24" max="24" width="7.58203125" style="116" customWidth="1"/>
    <col min="25" max="25" width="21.58203125" style="4" customWidth="1"/>
    <col min="26" max="26" width="7.58203125" style="116" customWidth="1"/>
    <col min="27" max="27" width="21.58203125" style="4" customWidth="1"/>
    <col min="28" max="28" width="7.58203125" style="116" customWidth="1"/>
    <col min="29" max="29" width="21.58203125" style="4" customWidth="1"/>
    <col min="30" max="30" width="7.58203125" style="116" customWidth="1"/>
    <col min="31" max="31" width="21.58203125" style="4" customWidth="1"/>
    <col min="32" max="32" width="7.58203125" style="116" customWidth="1"/>
    <col min="33" max="33" width="21.58203125" style="4" customWidth="1"/>
    <col min="34" max="34" width="7.58203125" style="116" customWidth="1"/>
    <col min="35" max="35" width="21.58203125" style="4" customWidth="1"/>
    <col min="36" max="36" width="7.58203125" style="116" customWidth="1"/>
    <col min="37" max="37" width="21.58203125" style="4" customWidth="1"/>
    <col min="38" max="38" width="7.58203125" style="116" customWidth="1"/>
    <col min="39" max="39" width="21.58203125" style="4" customWidth="1"/>
    <col min="40" max="40" width="7.58203125" style="116" customWidth="1"/>
    <col min="41" max="41" width="21.58203125" style="4" customWidth="1"/>
    <col min="42" max="42" width="7.58203125" style="116" customWidth="1"/>
    <col min="43" max="43" width="9" style="150"/>
    <col min="44" max="16384" width="9" style="2"/>
  </cols>
  <sheetData>
    <row r="1" spans="1:43" ht="40" customHeight="1">
      <c r="A1" s="225" t="s">
        <v>438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43" s="50" customFormat="1" ht="12" customHeight="1">
      <c r="A2" s="49"/>
      <c r="B2" s="49"/>
      <c r="C2" s="49"/>
      <c r="D2" s="117"/>
      <c r="L2" s="133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33"/>
      <c r="AI2" s="115"/>
      <c r="AJ2" s="133"/>
      <c r="AK2" s="115"/>
      <c r="AL2" s="133"/>
      <c r="AM2" s="115"/>
      <c r="AN2" s="133"/>
      <c r="AO2" s="115"/>
      <c r="AP2" s="133"/>
      <c r="AQ2" s="151"/>
    </row>
    <row r="3" spans="1:43" s="50" customFormat="1" ht="30" customHeight="1">
      <c r="A3" s="227" t="s">
        <v>448</v>
      </c>
      <c r="B3" s="227"/>
      <c r="C3" s="227"/>
      <c r="D3" s="227"/>
      <c r="E3" s="227"/>
      <c r="F3" s="227"/>
      <c r="G3" s="227"/>
      <c r="H3" s="63"/>
      <c r="I3" s="228" t="s">
        <v>392</v>
      </c>
      <c r="J3" s="228"/>
      <c r="K3" s="64"/>
      <c r="L3" s="133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33"/>
      <c r="AI3" s="115"/>
      <c r="AJ3" s="133"/>
      <c r="AK3" s="115"/>
      <c r="AL3" s="133"/>
      <c r="AM3" s="115"/>
      <c r="AN3" s="133"/>
      <c r="AO3" s="115"/>
      <c r="AP3" s="133"/>
      <c r="AQ3" s="151"/>
    </row>
    <row r="4" spans="1:43" s="50" customFormat="1" ht="11.15" customHeight="1">
      <c r="A4" s="53"/>
      <c r="B4" s="53"/>
      <c r="C4" s="53"/>
      <c r="D4" s="118"/>
      <c r="E4" s="54"/>
      <c r="F4" s="55"/>
      <c r="G4" s="55"/>
      <c r="H4" s="55"/>
      <c r="L4" s="133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33"/>
      <c r="AI4" s="115"/>
      <c r="AJ4" s="133"/>
      <c r="AK4" s="115"/>
      <c r="AL4" s="133"/>
      <c r="AM4" s="115"/>
      <c r="AN4" s="133"/>
      <c r="AO4" s="115"/>
      <c r="AP4" s="133"/>
      <c r="AQ4" s="151"/>
    </row>
    <row r="5" spans="1:43" s="50" customFormat="1" ht="20.149999999999999" customHeight="1">
      <c r="A5" s="62" t="s">
        <v>391</v>
      </c>
      <c r="B5" s="53"/>
      <c r="C5" s="53"/>
      <c r="D5" s="118"/>
      <c r="E5" s="54"/>
      <c r="F5" s="55"/>
      <c r="G5" s="55"/>
      <c r="H5" s="55"/>
      <c r="K5" s="61"/>
      <c r="L5" s="133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33"/>
      <c r="AI5" s="115"/>
      <c r="AJ5" s="133"/>
      <c r="AK5" s="115"/>
      <c r="AL5" s="133"/>
      <c r="AM5" s="115"/>
      <c r="AN5" s="133"/>
      <c r="AO5" s="115"/>
      <c r="AP5" s="133"/>
      <c r="AQ5" s="151"/>
    </row>
    <row r="6" spans="1:43" s="66" customFormat="1" ht="36">
      <c r="A6" s="112" t="s">
        <v>1</v>
      </c>
      <c r="B6" s="112" t="s">
        <v>513</v>
      </c>
      <c r="C6" s="112" t="s">
        <v>2</v>
      </c>
      <c r="D6" s="112" t="s">
        <v>514</v>
      </c>
      <c r="E6" s="112" t="s">
        <v>3</v>
      </c>
      <c r="F6" s="112" t="s">
        <v>515</v>
      </c>
      <c r="G6" s="112" t="s">
        <v>516</v>
      </c>
      <c r="H6" s="112" t="s">
        <v>313</v>
      </c>
      <c r="I6" s="112" t="s">
        <v>314</v>
      </c>
      <c r="J6" s="112" t="s">
        <v>315</v>
      </c>
      <c r="K6" s="112" t="s">
        <v>5</v>
      </c>
      <c r="L6" s="207" t="s">
        <v>4</v>
      </c>
      <c r="M6" s="206" t="str">
        <f>IF(COUNT(Sheet1!$A$3:$JG$3)&gt;=1,"塩基/修飾1"&amp;CHAR(10)&amp;"Base/Modification1","")</f>
        <v/>
      </c>
      <c r="N6" s="113" t="str">
        <f>IF(COUNT(Sheet1!$A$3:$GJ$3)&gt;=1,"個数"&amp;CHAR(10)&amp;"Count","")</f>
        <v/>
      </c>
      <c r="O6" s="113" t="str">
        <f>IF(COUNT(Sheet1!$A$4:$GJ$4)&gt;=1,"塩基/修飾2"&amp;CHAR(10)&amp;"Base/Modification2","")</f>
        <v/>
      </c>
      <c r="P6" s="113" t="str">
        <f>IF(COUNT(Sheet1!$A$4:$GJ$4)&gt;=1,"個数"&amp;CHAR(10)&amp;"Count","")</f>
        <v/>
      </c>
      <c r="Q6" s="113" t="str">
        <f>IF(COUNT(Sheet1!$A$5:$GJ$5)&gt;=1,"塩基/修飾3"&amp;CHAR(10)&amp;"Base/Modification3","")</f>
        <v/>
      </c>
      <c r="R6" s="113" t="str">
        <f>IF(COUNT(Sheet1!$A$5:$GJ$5)&gt;=1,"個数"&amp;CHAR(10)&amp;"Count","")</f>
        <v/>
      </c>
      <c r="S6" s="113" t="str">
        <f>IF(COUNT(Sheet1!$A$6:$GJ$6)&gt;=1,"塩基/修飾4"&amp;CHAR(10)&amp;"Base/Modification4","")</f>
        <v/>
      </c>
      <c r="T6" s="113" t="str">
        <f>IF(COUNT(Sheet1!$A$6:$GJ$6)&gt;=1,"個数"&amp;CHAR(10)&amp;"Count","")</f>
        <v/>
      </c>
      <c r="U6" s="113" t="str">
        <f>IF(COUNT(Sheet1!$A$7:$GJ$7)&gt;=1,"塩基/修飾5"&amp;CHAR(10)&amp;"Base/Modification5","")</f>
        <v/>
      </c>
      <c r="V6" s="113" t="str">
        <f>IF(COUNT(Sheet1!$A$7:$GJ$7)&gt;=1,"個数"&amp;CHAR(10)&amp;"Count","")</f>
        <v/>
      </c>
      <c r="W6" s="113" t="str">
        <f>IF(COUNT(Sheet1!$A$8:$GJ$8)&gt;=1,"塩基/修飾6"&amp;CHAR(10)&amp;"Base/Modification6","")</f>
        <v/>
      </c>
      <c r="X6" s="113" t="str">
        <f>IF(COUNT(Sheet1!$A$8:$GJ$8)&gt;=1,"個数"&amp;CHAR(10)&amp;"Count","")</f>
        <v/>
      </c>
      <c r="Y6" s="113" t="str">
        <f>IF(COUNT(Sheet1!$A$9:$GJ$9)&gt;=1,"塩基/修飾7"&amp;CHAR(10)&amp;"Base/Modification7","")</f>
        <v/>
      </c>
      <c r="Z6" s="113" t="str">
        <f>IF(COUNT(Sheet1!$A$9:$GJ$9)&gt;=1,"個数"&amp;CHAR(10)&amp;"Count","")</f>
        <v/>
      </c>
      <c r="AA6" s="113" t="str">
        <f>IF(COUNT(Sheet1!$A$10:$GJ$10)&gt;=1,"塩基/修飾8"&amp;CHAR(10)&amp;"Base/Modification8","")</f>
        <v/>
      </c>
      <c r="AB6" s="113" t="str">
        <f>IF(COUNT(Sheet1!$A$10:$GJ$10)&gt;=1,"個数"&amp;CHAR(10)&amp;"Count","")</f>
        <v/>
      </c>
      <c r="AC6" s="113" t="str">
        <f>IF(COUNT(Sheet1!$A$11:$GJ$11)&gt;=1,"塩基/修飾9"&amp;CHAR(10)&amp;"Base/Modification9","")</f>
        <v/>
      </c>
      <c r="AD6" s="113" t="str">
        <f>IF(COUNT(Sheet1!$A$11:$GJ$11)&gt;=1,"個数"&amp;CHAR(10)&amp;"Count","")</f>
        <v/>
      </c>
      <c r="AE6" s="113" t="str">
        <f>IF(COUNT(Sheet1!$A$12:$GJ$12)&gt;=1,"塩基/修飾10"&amp;CHAR(10)&amp;"Base/Modification10","")</f>
        <v/>
      </c>
      <c r="AF6" s="113" t="str">
        <f>IF(COUNT(Sheet1!$A$12:$GJ$12)&gt;=1,"個数"&amp;CHAR(10)&amp;"Count","")</f>
        <v/>
      </c>
      <c r="AG6" s="113" t="str">
        <f>IF(COUNT(Sheet1!$A$13:$GJ$13)&gt;=1,"塩基/修飾11"&amp;CHAR(10)&amp;"Base/Modification11","")</f>
        <v/>
      </c>
      <c r="AH6" s="113" t="str">
        <f>IF(COUNT(Sheet1!$A$13:$GJ$13)&gt;=1,"個数"&amp;CHAR(10)&amp;"Count","")</f>
        <v/>
      </c>
      <c r="AI6" s="113" t="str">
        <f>IF(COUNT(Sheet1!$A$14:$GJ$14)&gt;=1,"塩基/修飾12"&amp;CHAR(10)&amp;"Base/Modification12","")</f>
        <v/>
      </c>
      <c r="AJ6" s="113" t="str">
        <f>IF(COUNT(Sheet1!$A$14:$GJ$14)&gt;=1,"個数"&amp;CHAR(10)&amp;"Count","")</f>
        <v/>
      </c>
      <c r="AK6" s="113" t="str">
        <f>IF(COUNT(Sheet1!$A$15:$GJ$15)&gt;=1,"塩基/修飾13"&amp;CHAR(10)&amp;"Base/Modification13","")</f>
        <v/>
      </c>
      <c r="AL6" s="113" t="str">
        <f>IF(COUNT(Sheet1!$A$15:$GJ$15)&gt;=1,"個数"&amp;CHAR(10)&amp;"Count","")</f>
        <v/>
      </c>
      <c r="AM6" s="113" t="str">
        <f>IF(COUNT(Sheet1!$A$16:$GJ$16)&gt;=1,"塩基/修飾14"&amp;CHAR(10)&amp;"Base/Modification14","")</f>
        <v/>
      </c>
      <c r="AN6" s="113" t="str">
        <f>IF(COUNT(Sheet1!$A$16:$GJ$16)&gt;=1,"個数"&amp;CHAR(10)&amp;"Count","")</f>
        <v/>
      </c>
      <c r="AO6" s="113" t="str">
        <f>IF(COUNT(Sheet1!$A$17:$GJ$17)&gt;=1,"塩基/修飾15"&amp;CHAR(10)&amp;"Base/Modification15","")</f>
        <v/>
      </c>
      <c r="AP6" s="113" t="str">
        <f>IF(COUNT(Sheet1!$A$17:$GJ$17)&gt;=1,"個数"&amp;CHAR(10)&amp;"Count","")</f>
        <v/>
      </c>
      <c r="AQ6" s="152"/>
    </row>
    <row r="7" spans="1:43" ht="96" customHeight="1">
      <c r="A7" s="124">
        <v>1</v>
      </c>
      <c r="B7" s="134"/>
      <c r="C7" s="137"/>
      <c r="D7" s="123"/>
      <c r="E7" s="137"/>
      <c r="F7" s="137"/>
      <c r="G7" s="137"/>
      <c r="H7" s="137"/>
      <c r="I7" s="137"/>
      <c r="J7" s="137"/>
      <c r="K7" s="123"/>
      <c r="L7" s="127">
        <f>SUM(Sheet2!$I$3:$I$71)</f>
        <v>0</v>
      </c>
      <c r="M7" s="128" t="str">
        <f>Sheet1!$A$3</f>
        <v/>
      </c>
      <c r="N7" s="129">
        <f>Sheet1!$B$3</f>
        <v>0</v>
      </c>
      <c r="O7" s="130">
        <f>Sheet1!$A$4</f>
        <v>0</v>
      </c>
      <c r="P7" s="129">
        <f>Sheet1!$B$4</f>
        <v>0</v>
      </c>
      <c r="Q7" s="130">
        <f>Sheet1!$A$5</f>
        <v>0</v>
      </c>
      <c r="R7" s="129">
        <f>Sheet1!$B$5</f>
        <v>0</v>
      </c>
      <c r="S7" s="130">
        <f>Sheet1!$A$6</f>
        <v>0</v>
      </c>
      <c r="T7" s="129">
        <f>Sheet1!$B$6</f>
        <v>0</v>
      </c>
      <c r="U7" s="130">
        <f>Sheet1!$A$7</f>
        <v>0</v>
      </c>
      <c r="V7" s="129">
        <f>Sheet1!$B$7</f>
        <v>0</v>
      </c>
      <c r="W7" s="130">
        <f>Sheet1!$A$8</f>
        <v>0</v>
      </c>
      <c r="X7" s="129">
        <f>Sheet1!$B$8</f>
        <v>0</v>
      </c>
      <c r="Y7" s="130">
        <f>Sheet1!$A$9</f>
        <v>0</v>
      </c>
      <c r="Z7" s="129">
        <f>Sheet1!$B$9</f>
        <v>0</v>
      </c>
      <c r="AA7" s="130">
        <f>Sheet1!$A$10</f>
        <v>0</v>
      </c>
      <c r="AB7" s="129">
        <f>Sheet1!$B$10</f>
        <v>0</v>
      </c>
      <c r="AC7" s="130">
        <f>Sheet1!$A$11</f>
        <v>0</v>
      </c>
      <c r="AD7" s="129">
        <f>Sheet1!$B$11</f>
        <v>0</v>
      </c>
      <c r="AE7" s="130">
        <f>Sheet1!$A$12</f>
        <v>0</v>
      </c>
      <c r="AF7" s="129">
        <f>Sheet1!$B$12</f>
        <v>0</v>
      </c>
      <c r="AG7" s="130">
        <f>Sheet1!$A$13</f>
        <v>0</v>
      </c>
      <c r="AH7" s="129">
        <f>Sheet1!$B$13</f>
        <v>0</v>
      </c>
      <c r="AI7" s="130">
        <f>Sheet1!$A$14</f>
        <v>0</v>
      </c>
      <c r="AJ7" s="129">
        <f>Sheet1!$B$14</f>
        <v>0</v>
      </c>
      <c r="AK7" s="130">
        <f>Sheet1!$A$15</f>
        <v>0</v>
      </c>
      <c r="AL7" s="129">
        <f>Sheet1!$B$15</f>
        <v>0</v>
      </c>
      <c r="AM7" s="130">
        <f>Sheet1!$A$16</f>
        <v>0</v>
      </c>
      <c r="AN7" s="129">
        <f>Sheet1!$B$16</f>
        <v>0</v>
      </c>
      <c r="AO7" s="130">
        <f>Sheet1!$A$17</f>
        <v>0</v>
      </c>
      <c r="AP7" s="129">
        <f>Sheet1!$B$17</f>
        <v>0</v>
      </c>
      <c r="AQ7" s="150" t="str">
        <f>IF(COUNTA(Sheet1!$A$3:$A$18)&gt;=16,"塩基/修飾の自動カウントは15種類までとなります。","")</f>
        <v/>
      </c>
    </row>
    <row r="8" spans="1:43" ht="96" customHeight="1">
      <c r="A8" s="124">
        <v>2</v>
      </c>
      <c r="B8" s="134"/>
      <c r="C8" s="137"/>
      <c r="D8" s="123"/>
      <c r="E8" s="137"/>
      <c r="F8" s="137"/>
      <c r="G8" s="137"/>
      <c r="H8" s="137"/>
      <c r="I8" s="137"/>
      <c r="J8" s="137"/>
      <c r="K8" s="123"/>
      <c r="L8" s="127">
        <f>SUM(Sheet2!$M$3:$M$71)</f>
        <v>0</v>
      </c>
      <c r="M8" s="128" t="str">
        <f>Sheet1!$C$3</f>
        <v/>
      </c>
      <c r="N8" s="129">
        <f>Sheet1!$D$3</f>
        <v>0</v>
      </c>
      <c r="O8" s="130">
        <f>Sheet1!$C$4</f>
        <v>0</v>
      </c>
      <c r="P8" s="129">
        <f>Sheet1!$D$4</f>
        <v>0</v>
      </c>
      <c r="Q8" s="130">
        <f>Sheet1!$C$5</f>
        <v>0</v>
      </c>
      <c r="R8" s="129">
        <f>Sheet1!$D$5</f>
        <v>0</v>
      </c>
      <c r="S8" s="130">
        <f>Sheet1!$C$6</f>
        <v>0</v>
      </c>
      <c r="T8" s="129">
        <f>Sheet1!$D$6</f>
        <v>0</v>
      </c>
      <c r="U8" s="130">
        <f>Sheet1!$C$7</f>
        <v>0</v>
      </c>
      <c r="V8" s="129">
        <f>Sheet1!$D$7</f>
        <v>0</v>
      </c>
      <c r="W8" s="130">
        <f>Sheet1!$C$8</f>
        <v>0</v>
      </c>
      <c r="X8" s="129">
        <f>Sheet1!$D$8</f>
        <v>0</v>
      </c>
      <c r="Y8" s="130">
        <f>Sheet1!$C$9</f>
        <v>0</v>
      </c>
      <c r="Z8" s="129">
        <f>Sheet1!$D$9</f>
        <v>0</v>
      </c>
      <c r="AA8" s="130">
        <f>Sheet1!$C$10</f>
        <v>0</v>
      </c>
      <c r="AB8" s="129">
        <f>Sheet1!$D$10</f>
        <v>0</v>
      </c>
      <c r="AC8" s="130">
        <f>Sheet1!$C$11</f>
        <v>0</v>
      </c>
      <c r="AD8" s="129">
        <f>Sheet1!$D$11</f>
        <v>0</v>
      </c>
      <c r="AE8" s="130">
        <f>Sheet1!$C$12</f>
        <v>0</v>
      </c>
      <c r="AF8" s="129">
        <f>Sheet1!$D$12</f>
        <v>0</v>
      </c>
      <c r="AG8" s="130">
        <f>Sheet1!$C$13</f>
        <v>0</v>
      </c>
      <c r="AH8" s="129">
        <f>Sheet1!$D$13</f>
        <v>0</v>
      </c>
      <c r="AI8" s="130">
        <f>Sheet1!$C$14</f>
        <v>0</v>
      </c>
      <c r="AJ8" s="129">
        <f>Sheet1!$D$14</f>
        <v>0</v>
      </c>
      <c r="AK8" s="130">
        <f>Sheet1!$C$15</f>
        <v>0</v>
      </c>
      <c r="AL8" s="129">
        <f>Sheet1!$D$15</f>
        <v>0</v>
      </c>
      <c r="AM8" s="130">
        <f>Sheet1!$C$16</f>
        <v>0</v>
      </c>
      <c r="AN8" s="129">
        <f>Sheet1!$D$16</f>
        <v>0</v>
      </c>
      <c r="AO8" s="130">
        <f>Sheet1!$C$17</f>
        <v>0</v>
      </c>
      <c r="AP8" s="129">
        <f>Sheet1!$D$17</f>
        <v>0</v>
      </c>
      <c r="AQ8" s="150" t="str">
        <f>IF(COUNTA(Sheet1!$C$3:$C$18)&gt;=16,"塩基/修飾の自動カウントは15種類までとなります。","")</f>
        <v/>
      </c>
    </row>
    <row r="9" spans="1:43" ht="96" customHeight="1">
      <c r="A9" s="124">
        <v>3</v>
      </c>
      <c r="B9" s="134"/>
      <c r="C9" s="137"/>
      <c r="D9" s="123"/>
      <c r="E9" s="137"/>
      <c r="F9" s="137"/>
      <c r="G9" s="137"/>
      <c r="H9" s="137"/>
      <c r="I9" s="137"/>
      <c r="J9" s="137"/>
      <c r="K9" s="123"/>
      <c r="L9" s="127">
        <f>SUM(Sheet2!$Q$3:$Q$71)</f>
        <v>0</v>
      </c>
      <c r="M9" s="128" t="str">
        <f>Sheet1!$E$3</f>
        <v/>
      </c>
      <c r="N9" s="129">
        <f>Sheet1!$F$3</f>
        <v>0</v>
      </c>
      <c r="O9" s="130">
        <f>Sheet1!$E$4</f>
        <v>0</v>
      </c>
      <c r="P9" s="129">
        <f>Sheet1!$F$4</f>
        <v>0</v>
      </c>
      <c r="Q9" s="130">
        <f>Sheet1!$E$5</f>
        <v>0</v>
      </c>
      <c r="R9" s="129">
        <f>Sheet1!$F$5</f>
        <v>0</v>
      </c>
      <c r="S9" s="130">
        <f>Sheet1!$E$6</f>
        <v>0</v>
      </c>
      <c r="T9" s="129">
        <f>Sheet1!$F$6</f>
        <v>0</v>
      </c>
      <c r="U9" s="130">
        <f>Sheet1!$E$7</f>
        <v>0</v>
      </c>
      <c r="V9" s="129">
        <f>Sheet1!$F$7</f>
        <v>0</v>
      </c>
      <c r="W9" s="130">
        <f>Sheet1!$E$8</f>
        <v>0</v>
      </c>
      <c r="X9" s="129">
        <f>Sheet1!$F$8</f>
        <v>0</v>
      </c>
      <c r="Y9" s="130">
        <f>Sheet1!$E$9</f>
        <v>0</v>
      </c>
      <c r="Z9" s="129">
        <f>Sheet1!$F$9</f>
        <v>0</v>
      </c>
      <c r="AA9" s="130">
        <f>Sheet1!$E$10</f>
        <v>0</v>
      </c>
      <c r="AB9" s="129">
        <f>Sheet1!$F$10</f>
        <v>0</v>
      </c>
      <c r="AC9" s="130">
        <f>Sheet1!$E$11</f>
        <v>0</v>
      </c>
      <c r="AD9" s="129">
        <f>Sheet1!$F$11</f>
        <v>0</v>
      </c>
      <c r="AE9" s="130">
        <f>Sheet1!$E$12</f>
        <v>0</v>
      </c>
      <c r="AF9" s="129">
        <f>Sheet1!$F$12</f>
        <v>0</v>
      </c>
      <c r="AG9" s="130">
        <f>Sheet1!$E$13</f>
        <v>0</v>
      </c>
      <c r="AH9" s="129">
        <f>Sheet1!$F$13</f>
        <v>0</v>
      </c>
      <c r="AI9" s="130">
        <f>Sheet1!$E$14</f>
        <v>0</v>
      </c>
      <c r="AJ9" s="129">
        <f>Sheet1!$F$14</f>
        <v>0</v>
      </c>
      <c r="AK9" s="130">
        <f>Sheet1!$E$15</f>
        <v>0</v>
      </c>
      <c r="AL9" s="129">
        <f>Sheet1!$F$15</f>
        <v>0</v>
      </c>
      <c r="AM9" s="130">
        <f>Sheet1!$E$16</f>
        <v>0</v>
      </c>
      <c r="AN9" s="129">
        <f>Sheet1!$F$16</f>
        <v>0</v>
      </c>
      <c r="AO9" s="130">
        <f>Sheet1!$E$17</f>
        <v>0</v>
      </c>
      <c r="AP9" s="129">
        <f>Sheet1!$F$17</f>
        <v>0</v>
      </c>
      <c r="AQ9" s="150" t="str">
        <f>IF(COUNTA(Sheet1!$E$3:$E$18)&gt;=16,"塩基/修飾の自動カウントは15種類までとなります。","")</f>
        <v/>
      </c>
    </row>
    <row r="10" spans="1:43" ht="96" customHeight="1">
      <c r="A10" s="124">
        <v>4</v>
      </c>
      <c r="B10" s="134"/>
      <c r="C10" s="137"/>
      <c r="D10" s="123"/>
      <c r="E10" s="137"/>
      <c r="F10" s="137"/>
      <c r="G10" s="137"/>
      <c r="H10" s="137"/>
      <c r="I10" s="137"/>
      <c r="J10" s="137"/>
      <c r="K10" s="123"/>
      <c r="L10" s="127">
        <f>SUM(Sheet2!$U$3:$U$71)</f>
        <v>0</v>
      </c>
      <c r="M10" s="128" t="str">
        <f>Sheet1!$G$3</f>
        <v/>
      </c>
      <c r="N10" s="129">
        <f>Sheet1!$H$3</f>
        <v>0</v>
      </c>
      <c r="O10" s="130">
        <f>Sheet1!$G$4</f>
        <v>0</v>
      </c>
      <c r="P10" s="129">
        <f>Sheet1!$H$4</f>
        <v>0</v>
      </c>
      <c r="Q10" s="130">
        <f>Sheet1!$G$5</f>
        <v>0</v>
      </c>
      <c r="R10" s="129">
        <f>Sheet1!$H$5</f>
        <v>0</v>
      </c>
      <c r="S10" s="130">
        <f>Sheet1!$G$6</f>
        <v>0</v>
      </c>
      <c r="T10" s="129">
        <f>Sheet1!$H$6</f>
        <v>0</v>
      </c>
      <c r="U10" s="130">
        <f>Sheet1!$G$7</f>
        <v>0</v>
      </c>
      <c r="V10" s="129">
        <f>Sheet1!$H$7</f>
        <v>0</v>
      </c>
      <c r="W10" s="130">
        <f>Sheet1!$G$8</f>
        <v>0</v>
      </c>
      <c r="X10" s="129">
        <f>Sheet1!$H$8</f>
        <v>0</v>
      </c>
      <c r="Y10" s="130">
        <f>Sheet1!$G$9</f>
        <v>0</v>
      </c>
      <c r="Z10" s="129">
        <f>Sheet1!$H$9</f>
        <v>0</v>
      </c>
      <c r="AA10" s="130">
        <f>Sheet1!$G$10</f>
        <v>0</v>
      </c>
      <c r="AB10" s="129">
        <f>Sheet1!$H$10</f>
        <v>0</v>
      </c>
      <c r="AC10" s="130">
        <f>Sheet1!$G$11</f>
        <v>0</v>
      </c>
      <c r="AD10" s="129">
        <f>Sheet1!$H$11</f>
        <v>0</v>
      </c>
      <c r="AE10" s="130">
        <f>Sheet1!$G$12</f>
        <v>0</v>
      </c>
      <c r="AF10" s="129">
        <f>Sheet1!$H$12</f>
        <v>0</v>
      </c>
      <c r="AG10" s="130">
        <f>Sheet1!$G$13</f>
        <v>0</v>
      </c>
      <c r="AH10" s="129">
        <f>Sheet1!$H$13</f>
        <v>0</v>
      </c>
      <c r="AI10" s="130">
        <f>Sheet1!$G$14</f>
        <v>0</v>
      </c>
      <c r="AJ10" s="129">
        <f>Sheet1!$H$14</f>
        <v>0</v>
      </c>
      <c r="AK10" s="130">
        <f>Sheet1!$G$15</f>
        <v>0</v>
      </c>
      <c r="AL10" s="129">
        <f>Sheet1!$H$15</f>
        <v>0</v>
      </c>
      <c r="AM10" s="130">
        <f>Sheet1!$G$16</f>
        <v>0</v>
      </c>
      <c r="AN10" s="129">
        <f>Sheet1!$H$16</f>
        <v>0</v>
      </c>
      <c r="AO10" s="130">
        <f>Sheet1!$G$17</f>
        <v>0</v>
      </c>
      <c r="AP10" s="129">
        <f>Sheet1!$H$17</f>
        <v>0</v>
      </c>
      <c r="AQ10" s="150" t="str">
        <f>IF(COUNTA(Sheet1!$G$3:$G$18)&gt;=16,"塩基/修飾の自動カウントは15種類までとなります。","")</f>
        <v/>
      </c>
    </row>
    <row r="11" spans="1:43" ht="96" customHeight="1">
      <c r="A11" s="124">
        <v>5</v>
      </c>
      <c r="B11" s="134"/>
      <c r="C11" s="137"/>
      <c r="D11" s="123"/>
      <c r="E11" s="137"/>
      <c r="F11" s="137"/>
      <c r="G11" s="137"/>
      <c r="H11" s="137"/>
      <c r="I11" s="137"/>
      <c r="J11" s="137"/>
      <c r="K11" s="123"/>
      <c r="L11" s="114">
        <f>SUM(Sheet2!$Y$3:$Y$71)</f>
        <v>0</v>
      </c>
      <c r="M11" s="128" t="str">
        <f>Sheet1!$I$3</f>
        <v/>
      </c>
      <c r="N11" s="129">
        <f>Sheet1!$J$3</f>
        <v>0</v>
      </c>
      <c r="O11" s="130">
        <f>Sheet1!$I$4</f>
        <v>0</v>
      </c>
      <c r="P11" s="129">
        <f>Sheet1!$J$4</f>
        <v>0</v>
      </c>
      <c r="Q11" s="130">
        <f>Sheet1!$I$5</f>
        <v>0</v>
      </c>
      <c r="R11" s="129">
        <f>Sheet1!$J$5</f>
        <v>0</v>
      </c>
      <c r="S11" s="130">
        <f>Sheet1!$I$6</f>
        <v>0</v>
      </c>
      <c r="T11" s="129">
        <f>Sheet1!$J$6</f>
        <v>0</v>
      </c>
      <c r="U11" s="130">
        <f>Sheet1!$I$7</f>
        <v>0</v>
      </c>
      <c r="V11" s="129">
        <f>Sheet1!$J$7</f>
        <v>0</v>
      </c>
      <c r="W11" s="130">
        <f>Sheet1!$I$8</f>
        <v>0</v>
      </c>
      <c r="X11" s="129">
        <f>Sheet1!$J$8</f>
        <v>0</v>
      </c>
      <c r="Y11" s="130">
        <f>Sheet1!$I$9</f>
        <v>0</v>
      </c>
      <c r="Z11" s="129">
        <f>Sheet1!$J$9</f>
        <v>0</v>
      </c>
      <c r="AA11" s="130">
        <f>Sheet1!$I$10</f>
        <v>0</v>
      </c>
      <c r="AB11" s="129">
        <f>Sheet1!$J$10</f>
        <v>0</v>
      </c>
      <c r="AC11" s="130">
        <f>Sheet1!$I$11</f>
        <v>0</v>
      </c>
      <c r="AD11" s="129">
        <f>Sheet1!$J$11</f>
        <v>0</v>
      </c>
      <c r="AE11" s="130">
        <f>Sheet1!$I$12</f>
        <v>0</v>
      </c>
      <c r="AF11" s="129">
        <f>Sheet1!$J$12</f>
        <v>0</v>
      </c>
      <c r="AG11" s="130">
        <f>Sheet1!$I$13</f>
        <v>0</v>
      </c>
      <c r="AH11" s="129">
        <f>Sheet1!$J$13</f>
        <v>0</v>
      </c>
      <c r="AI11" s="130">
        <f>Sheet1!$I$14</f>
        <v>0</v>
      </c>
      <c r="AJ11" s="129">
        <f>Sheet1!$J$14</f>
        <v>0</v>
      </c>
      <c r="AK11" s="130">
        <f>Sheet1!$I$15</f>
        <v>0</v>
      </c>
      <c r="AL11" s="129">
        <f>Sheet1!$J$15</f>
        <v>0</v>
      </c>
      <c r="AM11" s="130">
        <f>Sheet1!$I$16</f>
        <v>0</v>
      </c>
      <c r="AN11" s="129">
        <f>Sheet1!$J$16</f>
        <v>0</v>
      </c>
      <c r="AO11" s="130">
        <f>Sheet1!$I$17</f>
        <v>0</v>
      </c>
      <c r="AP11" s="129">
        <f>Sheet1!$J$17</f>
        <v>0</v>
      </c>
      <c r="AQ11" s="150" t="str">
        <f>IF(COUNTA(Sheet1!$I$3:$I$18)&gt;=16,"塩基/修飾の自動カウントは15種類までとなります。","")</f>
        <v/>
      </c>
    </row>
    <row r="12" spans="1:43" ht="96" customHeight="1">
      <c r="A12" s="124">
        <v>6</v>
      </c>
      <c r="B12" s="134"/>
      <c r="C12" s="137"/>
      <c r="D12" s="123"/>
      <c r="E12" s="137"/>
      <c r="F12" s="137"/>
      <c r="G12" s="137"/>
      <c r="H12" s="137"/>
      <c r="I12" s="137"/>
      <c r="J12" s="137"/>
      <c r="K12" s="123"/>
      <c r="L12" s="114">
        <f>SUM(Sheet2!$AC$3:$AC$71)</f>
        <v>0</v>
      </c>
      <c r="M12" s="128" t="str">
        <f>Sheet1!$K$3</f>
        <v/>
      </c>
      <c r="N12" s="129">
        <f>Sheet1!$L$3</f>
        <v>0</v>
      </c>
      <c r="O12" s="130">
        <f>Sheet1!$K$4</f>
        <v>0</v>
      </c>
      <c r="P12" s="129">
        <f>Sheet1!$L$4</f>
        <v>0</v>
      </c>
      <c r="Q12" s="130">
        <f>Sheet1!$K$5</f>
        <v>0</v>
      </c>
      <c r="R12" s="129">
        <f>Sheet1!$L$5</f>
        <v>0</v>
      </c>
      <c r="S12" s="130">
        <f>Sheet1!$K$6</f>
        <v>0</v>
      </c>
      <c r="T12" s="129">
        <f>Sheet1!$L$6</f>
        <v>0</v>
      </c>
      <c r="U12" s="130">
        <f>Sheet1!$K$7</f>
        <v>0</v>
      </c>
      <c r="V12" s="129">
        <f>Sheet1!$L$7</f>
        <v>0</v>
      </c>
      <c r="W12" s="130">
        <f>Sheet1!$K$8</f>
        <v>0</v>
      </c>
      <c r="X12" s="129">
        <f>Sheet1!$L$8</f>
        <v>0</v>
      </c>
      <c r="Y12" s="130">
        <f>Sheet1!$K$9</f>
        <v>0</v>
      </c>
      <c r="Z12" s="129">
        <f>Sheet1!$L$9</f>
        <v>0</v>
      </c>
      <c r="AA12" s="130">
        <f>Sheet1!$K$10</f>
        <v>0</v>
      </c>
      <c r="AB12" s="129">
        <f>Sheet1!$L$10</f>
        <v>0</v>
      </c>
      <c r="AC12" s="130">
        <f>Sheet1!$K$11</f>
        <v>0</v>
      </c>
      <c r="AD12" s="129">
        <f>Sheet1!$L$11</f>
        <v>0</v>
      </c>
      <c r="AE12" s="130">
        <f>Sheet1!$K$12</f>
        <v>0</v>
      </c>
      <c r="AF12" s="129">
        <f>Sheet1!$L$12</f>
        <v>0</v>
      </c>
      <c r="AG12" s="130">
        <f>Sheet1!$K$13</f>
        <v>0</v>
      </c>
      <c r="AH12" s="129">
        <f>Sheet1!$L$13</f>
        <v>0</v>
      </c>
      <c r="AI12" s="130">
        <f>Sheet1!$K$14</f>
        <v>0</v>
      </c>
      <c r="AJ12" s="129">
        <f>Sheet1!$L$14</f>
        <v>0</v>
      </c>
      <c r="AK12" s="130">
        <f>Sheet1!$K$15</f>
        <v>0</v>
      </c>
      <c r="AL12" s="129">
        <f>Sheet1!$L$15</f>
        <v>0</v>
      </c>
      <c r="AM12" s="130">
        <f>Sheet1!$K$16</f>
        <v>0</v>
      </c>
      <c r="AN12" s="129">
        <f>Sheet1!$L$16</f>
        <v>0</v>
      </c>
      <c r="AO12" s="130">
        <f>Sheet1!$K$17</f>
        <v>0</v>
      </c>
      <c r="AP12" s="129">
        <f>Sheet1!$L$17</f>
        <v>0</v>
      </c>
      <c r="AQ12" s="150" t="str">
        <f>IF(COUNTA(Sheet1!$K$3:$K$18)&gt;=16,"塩基/修飾の自動カウントは15種類までとなります。","")</f>
        <v/>
      </c>
    </row>
    <row r="13" spans="1:43" ht="96" customHeight="1">
      <c r="A13" s="124">
        <v>7</v>
      </c>
      <c r="B13" s="134"/>
      <c r="C13" s="137"/>
      <c r="D13" s="123"/>
      <c r="E13" s="137"/>
      <c r="F13" s="137"/>
      <c r="G13" s="137"/>
      <c r="H13" s="137"/>
      <c r="I13" s="137"/>
      <c r="J13" s="137"/>
      <c r="K13" s="123"/>
      <c r="L13" s="114">
        <f>SUM(Sheet2!$AG$3:$AG$71)</f>
        <v>0</v>
      </c>
      <c r="M13" s="128" t="str">
        <f>Sheet1!$M$3</f>
        <v/>
      </c>
      <c r="N13" s="129">
        <f>Sheet1!$N$3</f>
        <v>0</v>
      </c>
      <c r="O13" s="130">
        <f>Sheet1!$M$4</f>
        <v>0</v>
      </c>
      <c r="P13" s="129">
        <f>Sheet1!$N$4</f>
        <v>0</v>
      </c>
      <c r="Q13" s="130">
        <f>Sheet1!$M$5</f>
        <v>0</v>
      </c>
      <c r="R13" s="129">
        <f>Sheet1!$N$5</f>
        <v>0</v>
      </c>
      <c r="S13" s="130">
        <f>Sheet1!$M$6</f>
        <v>0</v>
      </c>
      <c r="T13" s="129">
        <f>Sheet1!$N$6</f>
        <v>0</v>
      </c>
      <c r="U13" s="130">
        <f>Sheet1!$M$7</f>
        <v>0</v>
      </c>
      <c r="V13" s="129">
        <f>Sheet1!$N$7</f>
        <v>0</v>
      </c>
      <c r="W13" s="130">
        <f>Sheet1!$M$8</f>
        <v>0</v>
      </c>
      <c r="X13" s="129">
        <f>Sheet1!$N$8</f>
        <v>0</v>
      </c>
      <c r="Y13" s="130">
        <f>Sheet1!$M$9</f>
        <v>0</v>
      </c>
      <c r="Z13" s="129">
        <f>Sheet1!$N$9</f>
        <v>0</v>
      </c>
      <c r="AA13" s="130">
        <f>Sheet1!$M$10</f>
        <v>0</v>
      </c>
      <c r="AB13" s="129">
        <f>Sheet1!$N$10</f>
        <v>0</v>
      </c>
      <c r="AC13" s="130">
        <f>Sheet1!$M$11</f>
        <v>0</v>
      </c>
      <c r="AD13" s="129">
        <f>Sheet1!$N$11</f>
        <v>0</v>
      </c>
      <c r="AE13" s="130">
        <f>Sheet1!$M$12</f>
        <v>0</v>
      </c>
      <c r="AF13" s="129">
        <f>Sheet1!$N$12</f>
        <v>0</v>
      </c>
      <c r="AG13" s="130">
        <f>Sheet1!$M$13</f>
        <v>0</v>
      </c>
      <c r="AH13" s="129">
        <f>Sheet1!$N$13</f>
        <v>0</v>
      </c>
      <c r="AI13" s="130">
        <f>Sheet1!$M$14</f>
        <v>0</v>
      </c>
      <c r="AJ13" s="129">
        <f>Sheet1!$N$14</f>
        <v>0</v>
      </c>
      <c r="AK13" s="130">
        <f>Sheet1!$M$15</f>
        <v>0</v>
      </c>
      <c r="AL13" s="129">
        <f>Sheet1!$N$15</f>
        <v>0</v>
      </c>
      <c r="AM13" s="130">
        <f>Sheet1!$M$16</f>
        <v>0</v>
      </c>
      <c r="AN13" s="129">
        <f>Sheet1!$N$16</f>
        <v>0</v>
      </c>
      <c r="AO13" s="130">
        <f>Sheet1!$M$17</f>
        <v>0</v>
      </c>
      <c r="AP13" s="129">
        <f>Sheet1!$N$17</f>
        <v>0</v>
      </c>
      <c r="AQ13" s="150" t="str">
        <f>IF(COUNTA(Sheet1!$M$3:$M$18)&gt;=16,"塩基/修飾の自動カウントは15種類までとなります。","")</f>
        <v/>
      </c>
    </row>
    <row r="14" spans="1:43" ht="96" customHeight="1">
      <c r="A14" s="124">
        <v>8</v>
      </c>
      <c r="B14" s="134"/>
      <c r="C14" s="137"/>
      <c r="D14" s="123"/>
      <c r="E14" s="137"/>
      <c r="F14" s="137"/>
      <c r="G14" s="137"/>
      <c r="H14" s="137"/>
      <c r="I14" s="137"/>
      <c r="J14" s="137"/>
      <c r="K14" s="123"/>
      <c r="L14" s="114">
        <f>SUM(Sheet2!$AK$3:$AK$71)</f>
        <v>0</v>
      </c>
      <c r="M14" s="128" t="str">
        <f>Sheet1!$O$3</f>
        <v/>
      </c>
      <c r="N14" s="129">
        <f>Sheet1!$P$3</f>
        <v>0</v>
      </c>
      <c r="O14" s="130">
        <f>Sheet1!$O$4</f>
        <v>0</v>
      </c>
      <c r="P14" s="129">
        <f>Sheet1!$P$4</f>
        <v>0</v>
      </c>
      <c r="Q14" s="130">
        <f>Sheet1!$O$5</f>
        <v>0</v>
      </c>
      <c r="R14" s="129">
        <f>Sheet1!$P$5</f>
        <v>0</v>
      </c>
      <c r="S14" s="130">
        <f>Sheet1!$O$6</f>
        <v>0</v>
      </c>
      <c r="T14" s="129">
        <f>Sheet1!$P$6</f>
        <v>0</v>
      </c>
      <c r="U14" s="130">
        <f>Sheet1!$O$7</f>
        <v>0</v>
      </c>
      <c r="V14" s="129">
        <f>Sheet1!$P$7</f>
        <v>0</v>
      </c>
      <c r="W14" s="130">
        <f>Sheet1!$O$8</f>
        <v>0</v>
      </c>
      <c r="X14" s="129">
        <f>Sheet1!$P$8</f>
        <v>0</v>
      </c>
      <c r="Y14" s="130">
        <f>Sheet1!$O$9</f>
        <v>0</v>
      </c>
      <c r="Z14" s="129">
        <f>Sheet1!$P$9</f>
        <v>0</v>
      </c>
      <c r="AA14" s="130">
        <f>Sheet1!$O$10</f>
        <v>0</v>
      </c>
      <c r="AB14" s="129">
        <f>Sheet1!$P$10</f>
        <v>0</v>
      </c>
      <c r="AC14" s="130">
        <f>Sheet1!$O$11</f>
        <v>0</v>
      </c>
      <c r="AD14" s="129">
        <f>Sheet1!$P$11</f>
        <v>0</v>
      </c>
      <c r="AE14" s="130">
        <f>Sheet1!$O$12</f>
        <v>0</v>
      </c>
      <c r="AF14" s="129">
        <f>Sheet1!$P$12</f>
        <v>0</v>
      </c>
      <c r="AG14" s="130">
        <f>Sheet1!$O$13</f>
        <v>0</v>
      </c>
      <c r="AH14" s="129">
        <f>Sheet1!$P$13</f>
        <v>0</v>
      </c>
      <c r="AI14" s="130">
        <f>Sheet1!$O$14</f>
        <v>0</v>
      </c>
      <c r="AJ14" s="129">
        <f>Sheet1!$P$14</f>
        <v>0</v>
      </c>
      <c r="AK14" s="130">
        <f>Sheet1!$O$15</f>
        <v>0</v>
      </c>
      <c r="AL14" s="129">
        <f>Sheet1!$P$15</f>
        <v>0</v>
      </c>
      <c r="AM14" s="130">
        <f>Sheet1!$O$16</f>
        <v>0</v>
      </c>
      <c r="AN14" s="129">
        <f>Sheet1!$P$16</f>
        <v>0</v>
      </c>
      <c r="AO14" s="130">
        <f>Sheet1!$O$17</f>
        <v>0</v>
      </c>
      <c r="AP14" s="129">
        <f>Sheet1!$P$17</f>
        <v>0</v>
      </c>
      <c r="AQ14" s="150" t="str">
        <f>IF(COUNTA(Sheet1!$O$3:$O$18)&gt;=16,"塩基/修飾の自動カウントは15種類までとなります。","")</f>
        <v/>
      </c>
    </row>
    <row r="15" spans="1:43" ht="96" customHeight="1">
      <c r="A15" s="124">
        <v>9</v>
      </c>
      <c r="B15" s="134"/>
      <c r="C15" s="137"/>
      <c r="D15" s="123"/>
      <c r="E15" s="137"/>
      <c r="F15" s="137"/>
      <c r="G15" s="137"/>
      <c r="H15" s="137"/>
      <c r="I15" s="137"/>
      <c r="J15" s="137"/>
      <c r="K15" s="123"/>
      <c r="L15" s="114">
        <f>SUM(Sheet2!$AO$3:$AO$71)</f>
        <v>0</v>
      </c>
      <c r="M15" s="128" t="str">
        <f>Sheet1!$Q$3</f>
        <v/>
      </c>
      <c r="N15" s="129">
        <f>Sheet1!$R$3</f>
        <v>0</v>
      </c>
      <c r="O15" s="130">
        <f>Sheet1!$Q$4</f>
        <v>0</v>
      </c>
      <c r="P15" s="129">
        <f>Sheet1!$R$4</f>
        <v>0</v>
      </c>
      <c r="Q15" s="130">
        <f>Sheet1!$Q$5</f>
        <v>0</v>
      </c>
      <c r="R15" s="129">
        <f>Sheet1!$R$5</f>
        <v>0</v>
      </c>
      <c r="S15" s="130">
        <f>Sheet1!$Q$6</f>
        <v>0</v>
      </c>
      <c r="T15" s="129">
        <f>Sheet1!$R$6</f>
        <v>0</v>
      </c>
      <c r="U15" s="130">
        <f>Sheet1!$Q$7</f>
        <v>0</v>
      </c>
      <c r="V15" s="129">
        <f>Sheet1!$R$7</f>
        <v>0</v>
      </c>
      <c r="W15" s="130">
        <f>Sheet1!$Q$8</f>
        <v>0</v>
      </c>
      <c r="X15" s="129">
        <f>Sheet1!$R$8</f>
        <v>0</v>
      </c>
      <c r="Y15" s="130">
        <f>Sheet1!$Q$9</f>
        <v>0</v>
      </c>
      <c r="Z15" s="129">
        <f>Sheet1!$R$9</f>
        <v>0</v>
      </c>
      <c r="AA15" s="130">
        <f>Sheet1!$Q$10</f>
        <v>0</v>
      </c>
      <c r="AB15" s="129">
        <f>Sheet1!$R$10</f>
        <v>0</v>
      </c>
      <c r="AC15" s="130">
        <f>Sheet1!$Q$11</f>
        <v>0</v>
      </c>
      <c r="AD15" s="129">
        <f>Sheet1!$R$11</f>
        <v>0</v>
      </c>
      <c r="AE15" s="130">
        <f>Sheet1!$Q$12</f>
        <v>0</v>
      </c>
      <c r="AF15" s="129">
        <f>Sheet1!$R$12</f>
        <v>0</v>
      </c>
      <c r="AG15" s="130">
        <f>Sheet1!$Q$13</f>
        <v>0</v>
      </c>
      <c r="AH15" s="129">
        <f>Sheet1!$R$13</f>
        <v>0</v>
      </c>
      <c r="AI15" s="130">
        <f>Sheet1!$Q$14</f>
        <v>0</v>
      </c>
      <c r="AJ15" s="129">
        <f>Sheet1!$R$14</f>
        <v>0</v>
      </c>
      <c r="AK15" s="130">
        <f>Sheet1!$Q$15</f>
        <v>0</v>
      </c>
      <c r="AL15" s="129">
        <f>Sheet1!$R$15</f>
        <v>0</v>
      </c>
      <c r="AM15" s="130">
        <f>Sheet1!$Q$16</f>
        <v>0</v>
      </c>
      <c r="AN15" s="129">
        <f>Sheet1!$R$16</f>
        <v>0</v>
      </c>
      <c r="AO15" s="130">
        <f>Sheet1!$Q$17</f>
        <v>0</v>
      </c>
      <c r="AP15" s="129">
        <f>Sheet1!$R$17</f>
        <v>0</v>
      </c>
      <c r="AQ15" s="150" t="str">
        <f>IF(COUNTA(Sheet1!$Q$3:$Q$18)&gt;=16,"塩基/修飾の自動カウントは15種類までとなります。","")</f>
        <v/>
      </c>
    </row>
    <row r="16" spans="1:43" ht="96" customHeight="1">
      <c r="A16" s="124">
        <v>10</v>
      </c>
      <c r="B16" s="134"/>
      <c r="C16" s="137"/>
      <c r="D16" s="123"/>
      <c r="E16" s="137"/>
      <c r="F16" s="137"/>
      <c r="G16" s="137"/>
      <c r="H16" s="137"/>
      <c r="I16" s="137"/>
      <c r="J16" s="137"/>
      <c r="K16" s="123"/>
      <c r="L16" s="114">
        <f>SUM(Sheet2!$AS$3:$AS$71)</f>
        <v>0</v>
      </c>
      <c r="M16" s="128" t="str">
        <f>Sheet1!$S$3</f>
        <v/>
      </c>
      <c r="N16" s="129">
        <f>Sheet1!$T$3</f>
        <v>0</v>
      </c>
      <c r="O16" s="130">
        <f>Sheet1!$S$4</f>
        <v>0</v>
      </c>
      <c r="P16" s="129">
        <f>Sheet1!$T$4</f>
        <v>0</v>
      </c>
      <c r="Q16" s="130">
        <f>Sheet1!$S$5</f>
        <v>0</v>
      </c>
      <c r="R16" s="129">
        <f>Sheet1!$T$5</f>
        <v>0</v>
      </c>
      <c r="S16" s="130">
        <f>Sheet1!$S$6</f>
        <v>0</v>
      </c>
      <c r="T16" s="129">
        <f>Sheet1!$T$6</f>
        <v>0</v>
      </c>
      <c r="U16" s="130">
        <f>Sheet1!$S$7</f>
        <v>0</v>
      </c>
      <c r="V16" s="129">
        <f>Sheet1!$T$7</f>
        <v>0</v>
      </c>
      <c r="W16" s="130">
        <f>Sheet1!$S$8</f>
        <v>0</v>
      </c>
      <c r="X16" s="129">
        <f>Sheet1!$T$8</f>
        <v>0</v>
      </c>
      <c r="Y16" s="130">
        <f>Sheet1!$S$9</f>
        <v>0</v>
      </c>
      <c r="Z16" s="129">
        <f>Sheet1!$T$9</f>
        <v>0</v>
      </c>
      <c r="AA16" s="130">
        <f>Sheet1!$S$10</f>
        <v>0</v>
      </c>
      <c r="AB16" s="129">
        <f>Sheet1!$T$10</f>
        <v>0</v>
      </c>
      <c r="AC16" s="130">
        <f>Sheet1!$S$11</f>
        <v>0</v>
      </c>
      <c r="AD16" s="129">
        <f>Sheet1!$T$11</f>
        <v>0</v>
      </c>
      <c r="AE16" s="130">
        <f>Sheet1!$S$12</f>
        <v>0</v>
      </c>
      <c r="AF16" s="129">
        <f>Sheet1!$T$12</f>
        <v>0</v>
      </c>
      <c r="AG16" s="130">
        <f>Sheet1!$S$13</f>
        <v>0</v>
      </c>
      <c r="AH16" s="129">
        <f>Sheet1!$T$13</f>
        <v>0</v>
      </c>
      <c r="AI16" s="130">
        <f>Sheet1!$S$14</f>
        <v>0</v>
      </c>
      <c r="AJ16" s="129">
        <f>Sheet1!$T$14</f>
        <v>0</v>
      </c>
      <c r="AK16" s="130">
        <f>Sheet1!$S$15</f>
        <v>0</v>
      </c>
      <c r="AL16" s="129">
        <f>Sheet1!$T$15</f>
        <v>0</v>
      </c>
      <c r="AM16" s="130">
        <f>Sheet1!$S$16</f>
        <v>0</v>
      </c>
      <c r="AN16" s="129">
        <f>Sheet1!$T$16</f>
        <v>0</v>
      </c>
      <c r="AO16" s="130">
        <f>Sheet1!$S$17</f>
        <v>0</v>
      </c>
      <c r="AP16" s="129">
        <f>Sheet1!$T$17</f>
        <v>0</v>
      </c>
      <c r="AQ16" s="150" t="str">
        <f>IF(COUNTA(Sheet1!$S$3:$S$18)&gt;=16,"塩基/修飾の自動カウントは15種類までとなります。","")</f>
        <v/>
      </c>
    </row>
    <row r="17" spans="1:43" ht="96" customHeight="1">
      <c r="A17" s="124">
        <v>11</v>
      </c>
      <c r="B17" s="134"/>
      <c r="C17" s="137"/>
      <c r="D17" s="123"/>
      <c r="E17" s="137"/>
      <c r="F17" s="137"/>
      <c r="G17" s="137"/>
      <c r="H17" s="137"/>
      <c r="I17" s="137"/>
      <c r="J17" s="137"/>
      <c r="K17" s="123"/>
      <c r="L17" s="114">
        <f>SUM(Sheet2!$AW$3:$AW$71)</f>
        <v>0</v>
      </c>
      <c r="M17" s="128" t="str">
        <f>Sheet1!$U$3</f>
        <v/>
      </c>
      <c r="N17" s="129">
        <f>Sheet1!$V$3</f>
        <v>0</v>
      </c>
      <c r="O17" s="130">
        <f>Sheet1!$U$4</f>
        <v>0</v>
      </c>
      <c r="P17" s="129">
        <f>Sheet1!$V$4</f>
        <v>0</v>
      </c>
      <c r="Q17" s="130">
        <f>Sheet1!$U$5</f>
        <v>0</v>
      </c>
      <c r="R17" s="129">
        <f>Sheet1!$V$5</f>
        <v>0</v>
      </c>
      <c r="S17" s="130">
        <f>Sheet1!$U$6</f>
        <v>0</v>
      </c>
      <c r="T17" s="129">
        <f>Sheet1!$V$6</f>
        <v>0</v>
      </c>
      <c r="U17" s="130">
        <f>Sheet1!$U$7</f>
        <v>0</v>
      </c>
      <c r="V17" s="129">
        <f>Sheet1!$V$7</f>
        <v>0</v>
      </c>
      <c r="W17" s="130">
        <f>Sheet1!$U$8</f>
        <v>0</v>
      </c>
      <c r="X17" s="129">
        <f>Sheet1!$V$8</f>
        <v>0</v>
      </c>
      <c r="Y17" s="130">
        <f>Sheet1!$U$9</f>
        <v>0</v>
      </c>
      <c r="Z17" s="129">
        <f>Sheet1!$V$9</f>
        <v>0</v>
      </c>
      <c r="AA17" s="130">
        <f>Sheet1!$U$10</f>
        <v>0</v>
      </c>
      <c r="AB17" s="129">
        <f>Sheet1!$V$10</f>
        <v>0</v>
      </c>
      <c r="AC17" s="130">
        <f>Sheet1!$U$11</f>
        <v>0</v>
      </c>
      <c r="AD17" s="129">
        <f>Sheet1!$V$11</f>
        <v>0</v>
      </c>
      <c r="AE17" s="130">
        <f>Sheet1!$U$12</f>
        <v>0</v>
      </c>
      <c r="AF17" s="129">
        <f>Sheet1!$V$12</f>
        <v>0</v>
      </c>
      <c r="AG17" s="130">
        <f>Sheet1!$U$13</f>
        <v>0</v>
      </c>
      <c r="AH17" s="129">
        <f>Sheet1!$V$13</f>
        <v>0</v>
      </c>
      <c r="AI17" s="130">
        <f>Sheet1!$U$14</f>
        <v>0</v>
      </c>
      <c r="AJ17" s="129">
        <f>Sheet1!$V$14</f>
        <v>0</v>
      </c>
      <c r="AK17" s="130">
        <f>Sheet1!$U$15</f>
        <v>0</v>
      </c>
      <c r="AL17" s="129">
        <f>Sheet1!$V$15</f>
        <v>0</v>
      </c>
      <c r="AM17" s="130">
        <f>Sheet1!$U$16</f>
        <v>0</v>
      </c>
      <c r="AN17" s="129">
        <f>Sheet1!$V$16</f>
        <v>0</v>
      </c>
      <c r="AO17" s="130">
        <f>Sheet1!$U$17</f>
        <v>0</v>
      </c>
      <c r="AP17" s="129">
        <f>Sheet1!$V$17</f>
        <v>0</v>
      </c>
      <c r="AQ17" s="150" t="str">
        <f>IF(COUNTA(Sheet1!$U$3:$U$18)&gt;=16,"塩基/修飾の自動カウントは15種類までとなります。","")</f>
        <v/>
      </c>
    </row>
    <row r="18" spans="1:43" ht="96" customHeight="1">
      <c r="A18" s="124">
        <v>12</v>
      </c>
      <c r="B18" s="134"/>
      <c r="C18" s="137"/>
      <c r="D18" s="123"/>
      <c r="E18" s="137"/>
      <c r="F18" s="137"/>
      <c r="G18" s="137"/>
      <c r="H18" s="137"/>
      <c r="I18" s="137"/>
      <c r="J18" s="137"/>
      <c r="K18" s="123"/>
      <c r="L18" s="114">
        <f>SUM(Sheet2!$BA$3:$BA$71)</f>
        <v>0</v>
      </c>
      <c r="M18" s="128" t="str">
        <f>Sheet1!$W$3</f>
        <v/>
      </c>
      <c r="N18" s="129">
        <f>Sheet1!$X$3</f>
        <v>0</v>
      </c>
      <c r="O18" s="130">
        <f>Sheet1!$W$4</f>
        <v>0</v>
      </c>
      <c r="P18" s="129">
        <f>Sheet1!$X$4</f>
        <v>0</v>
      </c>
      <c r="Q18" s="130">
        <f>Sheet1!$W$5</f>
        <v>0</v>
      </c>
      <c r="R18" s="129">
        <f>Sheet1!$X$5</f>
        <v>0</v>
      </c>
      <c r="S18" s="130">
        <f>Sheet1!$W$6</f>
        <v>0</v>
      </c>
      <c r="T18" s="129">
        <f>Sheet1!$X$6</f>
        <v>0</v>
      </c>
      <c r="U18" s="130">
        <f>Sheet1!$W$7</f>
        <v>0</v>
      </c>
      <c r="V18" s="129">
        <f>Sheet1!$X$7</f>
        <v>0</v>
      </c>
      <c r="W18" s="130">
        <f>Sheet1!$W$8</f>
        <v>0</v>
      </c>
      <c r="X18" s="129">
        <f>Sheet1!$X$8</f>
        <v>0</v>
      </c>
      <c r="Y18" s="130">
        <f>Sheet1!$W$9</f>
        <v>0</v>
      </c>
      <c r="Z18" s="129">
        <f>Sheet1!$X$9</f>
        <v>0</v>
      </c>
      <c r="AA18" s="130">
        <f>Sheet1!$W$10</f>
        <v>0</v>
      </c>
      <c r="AB18" s="129">
        <f>Sheet1!$X$10</f>
        <v>0</v>
      </c>
      <c r="AC18" s="130">
        <f>Sheet1!$W$11</f>
        <v>0</v>
      </c>
      <c r="AD18" s="129">
        <f>Sheet1!$X$11</f>
        <v>0</v>
      </c>
      <c r="AE18" s="130">
        <f>Sheet1!$W$12</f>
        <v>0</v>
      </c>
      <c r="AF18" s="129">
        <f>Sheet1!$X$12</f>
        <v>0</v>
      </c>
      <c r="AG18" s="130">
        <f>Sheet1!$W$13</f>
        <v>0</v>
      </c>
      <c r="AH18" s="129">
        <f>Sheet1!$X$13</f>
        <v>0</v>
      </c>
      <c r="AI18" s="130">
        <f>Sheet1!$W$14</f>
        <v>0</v>
      </c>
      <c r="AJ18" s="129">
        <f>Sheet1!$X$14</f>
        <v>0</v>
      </c>
      <c r="AK18" s="130">
        <f>Sheet1!$W$15</f>
        <v>0</v>
      </c>
      <c r="AL18" s="129">
        <f>Sheet1!$X$15</f>
        <v>0</v>
      </c>
      <c r="AM18" s="130">
        <f>Sheet1!$W$16</f>
        <v>0</v>
      </c>
      <c r="AN18" s="129">
        <f>Sheet1!$X$16</f>
        <v>0</v>
      </c>
      <c r="AO18" s="130">
        <f>Sheet1!$W$17</f>
        <v>0</v>
      </c>
      <c r="AP18" s="129">
        <f>Sheet1!$X$17</f>
        <v>0</v>
      </c>
      <c r="AQ18" s="150" t="str">
        <f>IF(COUNTA(Sheet1!$W$3:$W$18)&gt;=16,"塩基/修飾の自動カウントは15種類までとなります。","")</f>
        <v/>
      </c>
    </row>
    <row r="19" spans="1:43" ht="96" customHeight="1">
      <c r="A19" s="124">
        <v>13</v>
      </c>
      <c r="B19" s="134"/>
      <c r="C19" s="137"/>
      <c r="D19" s="123"/>
      <c r="E19" s="137"/>
      <c r="F19" s="137"/>
      <c r="G19" s="137"/>
      <c r="H19" s="137"/>
      <c r="I19" s="137"/>
      <c r="J19" s="137"/>
      <c r="K19" s="123"/>
      <c r="L19" s="114">
        <f>SUM(Sheet2!$BE$3:$BE$71)</f>
        <v>0</v>
      </c>
      <c r="M19" s="128" t="str">
        <f>Sheet1!$Y$3</f>
        <v/>
      </c>
      <c r="N19" s="129">
        <f>Sheet1!$Z$3</f>
        <v>0</v>
      </c>
      <c r="O19" s="130">
        <f>Sheet1!$Y$4</f>
        <v>0</v>
      </c>
      <c r="P19" s="129">
        <f>Sheet1!$Z$4</f>
        <v>0</v>
      </c>
      <c r="Q19" s="130">
        <f>Sheet1!$Y$5</f>
        <v>0</v>
      </c>
      <c r="R19" s="129">
        <f>Sheet1!$Z$5</f>
        <v>0</v>
      </c>
      <c r="S19" s="130">
        <f>Sheet1!$Y$6</f>
        <v>0</v>
      </c>
      <c r="T19" s="129">
        <f>Sheet1!$Z$6</f>
        <v>0</v>
      </c>
      <c r="U19" s="130">
        <f>Sheet1!$Y$7</f>
        <v>0</v>
      </c>
      <c r="V19" s="129">
        <f>Sheet1!$Z$7</f>
        <v>0</v>
      </c>
      <c r="W19" s="130">
        <f>Sheet1!$Y$8</f>
        <v>0</v>
      </c>
      <c r="X19" s="129">
        <f>Sheet1!$Z$8</f>
        <v>0</v>
      </c>
      <c r="Y19" s="130">
        <f>Sheet1!$Y$9</f>
        <v>0</v>
      </c>
      <c r="Z19" s="129">
        <f>Sheet1!$Z$9</f>
        <v>0</v>
      </c>
      <c r="AA19" s="130">
        <f>Sheet1!$Y$10</f>
        <v>0</v>
      </c>
      <c r="AB19" s="129">
        <f>Sheet1!$Z$10</f>
        <v>0</v>
      </c>
      <c r="AC19" s="130">
        <f>Sheet1!$Y$11</f>
        <v>0</v>
      </c>
      <c r="AD19" s="129">
        <f>Sheet1!$Z$11</f>
        <v>0</v>
      </c>
      <c r="AE19" s="130">
        <f>Sheet1!$Y$12</f>
        <v>0</v>
      </c>
      <c r="AF19" s="129">
        <f>Sheet1!$Z$12</f>
        <v>0</v>
      </c>
      <c r="AG19" s="130">
        <f>Sheet1!$Y$13</f>
        <v>0</v>
      </c>
      <c r="AH19" s="129">
        <f>Sheet1!$Z$13</f>
        <v>0</v>
      </c>
      <c r="AI19" s="130">
        <f>Sheet1!$Y$14</f>
        <v>0</v>
      </c>
      <c r="AJ19" s="129">
        <f>Sheet1!$Z$14</f>
        <v>0</v>
      </c>
      <c r="AK19" s="130">
        <f>Sheet1!$Y$15</f>
        <v>0</v>
      </c>
      <c r="AL19" s="129">
        <f>Sheet1!$Z$15</f>
        <v>0</v>
      </c>
      <c r="AM19" s="130">
        <f>Sheet1!$Y$16</f>
        <v>0</v>
      </c>
      <c r="AN19" s="129">
        <f>Sheet1!$Z$16</f>
        <v>0</v>
      </c>
      <c r="AO19" s="130">
        <f>Sheet1!$Y$17</f>
        <v>0</v>
      </c>
      <c r="AP19" s="129">
        <f>Sheet1!$Z$17</f>
        <v>0</v>
      </c>
      <c r="AQ19" s="150" t="str">
        <f>IF(COUNTA(Sheet1!$Y$3:$Y$18)&gt;=16,"塩基/修飾の自動カウントは15種類までとなります。","")</f>
        <v/>
      </c>
    </row>
    <row r="20" spans="1:43" ht="96" customHeight="1">
      <c r="A20" s="124">
        <v>14</v>
      </c>
      <c r="B20" s="134"/>
      <c r="C20" s="137"/>
      <c r="D20" s="123"/>
      <c r="E20" s="137"/>
      <c r="F20" s="137"/>
      <c r="G20" s="137"/>
      <c r="H20" s="137"/>
      <c r="I20" s="137"/>
      <c r="J20" s="137"/>
      <c r="K20" s="123"/>
      <c r="L20" s="114">
        <f>SUM(Sheet2!$BI$3:$BI$71)</f>
        <v>0</v>
      </c>
      <c r="M20" s="128" t="str">
        <f>Sheet1!$AA$3</f>
        <v/>
      </c>
      <c r="N20" s="129">
        <f>Sheet1!$AB$3</f>
        <v>0</v>
      </c>
      <c r="O20" s="130">
        <f>Sheet1!$AA$4</f>
        <v>0</v>
      </c>
      <c r="P20" s="129">
        <f>Sheet1!$AB$4</f>
        <v>0</v>
      </c>
      <c r="Q20" s="130">
        <f>Sheet1!$AA$5</f>
        <v>0</v>
      </c>
      <c r="R20" s="129">
        <f>Sheet1!$AB$5</f>
        <v>0</v>
      </c>
      <c r="S20" s="130">
        <f>Sheet1!$AA$6</f>
        <v>0</v>
      </c>
      <c r="T20" s="129">
        <f>Sheet1!$AB$6</f>
        <v>0</v>
      </c>
      <c r="U20" s="130">
        <f>Sheet1!$AA$7</f>
        <v>0</v>
      </c>
      <c r="V20" s="129">
        <f>Sheet1!$AB$7</f>
        <v>0</v>
      </c>
      <c r="W20" s="130">
        <f>Sheet1!$AA$8</f>
        <v>0</v>
      </c>
      <c r="X20" s="129">
        <f>Sheet1!$AB$8</f>
        <v>0</v>
      </c>
      <c r="Y20" s="130">
        <f>Sheet1!$AA$9</f>
        <v>0</v>
      </c>
      <c r="Z20" s="129">
        <f>Sheet1!$AB$9</f>
        <v>0</v>
      </c>
      <c r="AA20" s="130">
        <f>Sheet1!$AA$10</f>
        <v>0</v>
      </c>
      <c r="AB20" s="129">
        <f>Sheet1!$AB$10</f>
        <v>0</v>
      </c>
      <c r="AC20" s="130">
        <f>Sheet1!$AA$11</f>
        <v>0</v>
      </c>
      <c r="AD20" s="129">
        <f>Sheet1!$AB$11</f>
        <v>0</v>
      </c>
      <c r="AE20" s="130">
        <f>Sheet1!$AA$12</f>
        <v>0</v>
      </c>
      <c r="AF20" s="129">
        <f>Sheet1!$AB$12</f>
        <v>0</v>
      </c>
      <c r="AG20" s="130">
        <f>Sheet1!$AA$13</f>
        <v>0</v>
      </c>
      <c r="AH20" s="129">
        <f>Sheet1!$AB$13</f>
        <v>0</v>
      </c>
      <c r="AI20" s="130">
        <f>Sheet1!$AA$14</f>
        <v>0</v>
      </c>
      <c r="AJ20" s="129">
        <f>Sheet1!$AB$14</f>
        <v>0</v>
      </c>
      <c r="AK20" s="130">
        <f>Sheet1!$AAA$15</f>
        <v>0</v>
      </c>
      <c r="AL20" s="129">
        <f>Sheet1!$AAB$15</f>
        <v>0</v>
      </c>
      <c r="AM20" s="130">
        <f>Sheet1!$AAA$16</f>
        <v>0</v>
      </c>
      <c r="AN20" s="129">
        <f>Sheet1!$AAB$16</f>
        <v>0</v>
      </c>
      <c r="AO20" s="130">
        <f>Sheet1!$AAA$17</f>
        <v>0</v>
      </c>
      <c r="AP20" s="129">
        <f>Sheet1!$AAB$17</f>
        <v>0</v>
      </c>
      <c r="AQ20" s="150" t="str">
        <f>IF(COUNTA(Sheet1!$AA$3:$AA$18)&gt;=16,"塩基/修飾の自動カウントは15種類までとなります。","")</f>
        <v/>
      </c>
    </row>
    <row r="21" spans="1:43" ht="96" customHeight="1">
      <c r="A21" s="124">
        <v>15</v>
      </c>
      <c r="B21" s="134"/>
      <c r="C21" s="137"/>
      <c r="D21" s="123"/>
      <c r="E21" s="137"/>
      <c r="F21" s="137"/>
      <c r="G21" s="137"/>
      <c r="H21" s="137"/>
      <c r="I21" s="137"/>
      <c r="J21" s="137"/>
      <c r="K21" s="123"/>
      <c r="L21" s="114">
        <f>SUM(Sheet2!$BM$3:$BM$71)</f>
        <v>0</v>
      </c>
      <c r="M21" s="128" t="str">
        <f>Sheet1!$AC$3</f>
        <v/>
      </c>
      <c r="N21" s="129">
        <f>Sheet1!$AD$3</f>
        <v>0</v>
      </c>
      <c r="O21" s="130">
        <f>Sheet1!$AC$4</f>
        <v>0</v>
      </c>
      <c r="P21" s="129">
        <f>Sheet1!$AD$4</f>
        <v>0</v>
      </c>
      <c r="Q21" s="130">
        <f>Sheet1!$AC$5</f>
        <v>0</v>
      </c>
      <c r="R21" s="129">
        <f>Sheet1!$AD$5</f>
        <v>0</v>
      </c>
      <c r="S21" s="130">
        <f>Sheet1!$AC$6</f>
        <v>0</v>
      </c>
      <c r="T21" s="129">
        <f>Sheet1!$AD$6</f>
        <v>0</v>
      </c>
      <c r="U21" s="130">
        <f>Sheet1!$AC$7</f>
        <v>0</v>
      </c>
      <c r="V21" s="129">
        <f>Sheet1!$AD$7</f>
        <v>0</v>
      </c>
      <c r="W21" s="130">
        <f>Sheet1!$AC$8</f>
        <v>0</v>
      </c>
      <c r="X21" s="129">
        <f>Sheet1!$AD$8</f>
        <v>0</v>
      </c>
      <c r="Y21" s="130">
        <f>Sheet1!$AC$9</f>
        <v>0</v>
      </c>
      <c r="Z21" s="129">
        <f>Sheet1!$AD$9</f>
        <v>0</v>
      </c>
      <c r="AA21" s="130">
        <f>Sheet1!$AC$10</f>
        <v>0</v>
      </c>
      <c r="AB21" s="129">
        <f>Sheet1!$AD$10</f>
        <v>0</v>
      </c>
      <c r="AC21" s="130">
        <f>Sheet1!$AC$11</f>
        <v>0</v>
      </c>
      <c r="AD21" s="129">
        <f>Sheet1!$AD$11</f>
        <v>0</v>
      </c>
      <c r="AE21" s="130">
        <f>Sheet1!$AC$12</f>
        <v>0</v>
      </c>
      <c r="AF21" s="129">
        <f>Sheet1!$AD$12</f>
        <v>0</v>
      </c>
      <c r="AG21" s="130">
        <f>Sheet1!$AC$13</f>
        <v>0</v>
      </c>
      <c r="AH21" s="129">
        <f>Sheet1!$AD$13</f>
        <v>0</v>
      </c>
      <c r="AI21" s="130">
        <f>Sheet1!$AC$14</f>
        <v>0</v>
      </c>
      <c r="AJ21" s="129">
        <f>Sheet1!$AD$14</f>
        <v>0</v>
      </c>
      <c r="AK21" s="130">
        <f>Sheet1!$AC$15</f>
        <v>0</v>
      </c>
      <c r="AL21" s="129">
        <f>Sheet1!$AD$15</f>
        <v>0</v>
      </c>
      <c r="AM21" s="130">
        <f>Sheet1!$AC$16</f>
        <v>0</v>
      </c>
      <c r="AN21" s="129">
        <f>Sheet1!$AD$16</f>
        <v>0</v>
      </c>
      <c r="AO21" s="130">
        <f>Sheet1!$AC$17</f>
        <v>0</v>
      </c>
      <c r="AP21" s="129">
        <f>Sheet1!$AD$17</f>
        <v>0</v>
      </c>
      <c r="AQ21" s="150" t="str">
        <f>IF(COUNTA(Sheet1!$AC$3:$AC$18)&gt;=16,"塩基/修飾の自動カウントは15種類までとなります。","")</f>
        <v/>
      </c>
    </row>
    <row r="22" spans="1:43" ht="96" customHeight="1">
      <c r="A22" s="124">
        <v>16</v>
      </c>
      <c r="B22" s="134"/>
      <c r="C22" s="137"/>
      <c r="D22" s="123"/>
      <c r="E22" s="137"/>
      <c r="F22" s="137"/>
      <c r="G22" s="137"/>
      <c r="H22" s="137"/>
      <c r="I22" s="137"/>
      <c r="J22" s="137"/>
      <c r="K22" s="123"/>
      <c r="L22" s="114">
        <f>SUM(Sheet2!$BQ$3:$BQ$71)</f>
        <v>0</v>
      </c>
      <c r="M22" s="128" t="str">
        <f>Sheet1!$AE$3</f>
        <v/>
      </c>
      <c r="N22" s="129">
        <f>Sheet1!$AF$3</f>
        <v>0</v>
      </c>
      <c r="O22" s="130">
        <f>Sheet1!$AE$4</f>
        <v>0</v>
      </c>
      <c r="P22" s="129">
        <f>Sheet1!$AF$4</f>
        <v>0</v>
      </c>
      <c r="Q22" s="130">
        <f>Sheet1!$AE$5</f>
        <v>0</v>
      </c>
      <c r="R22" s="129">
        <f>Sheet1!$AF$5</f>
        <v>0</v>
      </c>
      <c r="S22" s="130">
        <f>Sheet1!$AE$6</f>
        <v>0</v>
      </c>
      <c r="T22" s="129">
        <f>Sheet1!$AF$6</f>
        <v>0</v>
      </c>
      <c r="U22" s="130">
        <f>Sheet1!$AE$7</f>
        <v>0</v>
      </c>
      <c r="V22" s="129">
        <f>Sheet1!$AF$7</f>
        <v>0</v>
      </c>
      <c r="W22" s="130">
        <f>Sheet1!$AE$8</f>
        <v>0</v>
      </c>
      <c r="X22" s="129">
        <f>Sheet1!$AF$8</f>
        <v>0</v>
      </c>
      <c r="Y22" s="130">
        <f>Sheet1!$AE$9</f>
        <v>0</v>
      </c>
      <c r="Z22" s="129">
        <f>Sheet1!$AF$9</f>
        <v>0</v>
      </c>
      <c r="AA22" s="130">
        <f>Sheet1!$AE$10</f>
        <v>0</v>
      </c>
      <c r="AB22" s="129">
        <f>Sheet1!$AF$10</f>
        <v>0</v>
      </c>
      <c r="AC22" s="130">
        <f>Sheet1!$AE$11</f>
        <v>0</v>
      </c>
      <c r="AD22" s="129">
        <f>Sheet1!$AF$11</f>
        <v>0</v>
      </c>
      <c r="AE22" s="130">
        <f>Sheet1!$AE$12</f>
        <v>0</v>
      </c>
      <c r="AF22" s="129">
        <f>Sheet1!$AF$12</f>
        <v>0</v>
      </c>
      <c r="AG22" s="130">
        <f>Sheet1!$AE$13</f>
        <v>0</v>
      </c>
      <c r="AH22" s="129">
        <f>Sheet1!$AF$13</f>
        <v>0</v>
      </c>
      <c r="AI22" s="130">
        <f>Sheet1!$AE$14</f>
        <v>0</v>
      </c>
      <c r="AJ22" s="129">
        <f>Sheet1!$AF$14</f>
        <v>0</v>
      </c>
      <c r="AK22" s="130">
        <f>Sheet1!$AE$15</f>
        <v>0</v>
      </c>
      <c r="AL22" s="129">
        <f>Sheet1!$AF$15</f>
        <v>0</v>
      </c>
      <c r="AM22" s="130">
        <f>Sheet1!$AE$16</f>
        <v>0</v>
      </c>
      <c r="AN22" s="129">
        <f>Sheet1!$AF$16</f>
        <v>0</v>
      </c>
      <c r="AO22" s="130">
        <f>Sheet1!$AE$17</f>
        <v>0</v>
      </c>
      <c r="AP22" s="129">
        <f>Sheet1!$AF$17</f>
        <v>0</v>
      </c>
      <c r="AQ22" s="150" t="str">
        <f>IF(COUNTA(Sheet1!$AE$3:$AE$18)&gt;=16,"塩基/修飾の自動カウントは15種類までとなります。","")</f>
        <v/>
      </c>
    </row>
    <row r="23" spans="1:43" ht="96" customHeight="1">
      <c r="A23" s="124">
        <v>17</v>
      </c>
      <c r="B23" s="134"/>
      <c r="C23" s="137"/>
      <c r="D23" s="123"/>
      <c r="E23" s="137"/>
      <c r="F23" s="137"/>
      <c r="G23" s="137"/>
      <c r="H23" s="137"/>
      <c r="I23" s="137"/>
      <c r="J23" s="137"/>
      <c r="K23" s="123"/>
      <c r="L23" s="114">
        <f>SUM(Sheet2!$BU$3:$BU$71)</f>
        <v>0</v>
      </c>
      <c r="M23" s="128" t="str">
        <f>Sheet1!$AG$3</f>
        <v/>
      </c>
      <c r="N23" s="129">
        <f>Sheet1!$AH$3</f>
        <v>0</v>
      </c>
      <c r="O23" s="130">
        <f>Sheet1!$AG$4</f>
        <v>0</v>
      </c>
      <c r="P23" s="129">
        <f>Sheet1!$AH$4</f>
        <v>0</v>
      </c>
      <c r="Q23" s="130">
        <f>Sheet1!$AG$5</f>
        <v>0</v>
      </c>
      <c r="R23" s="129">
        <f>Sheet1!$AH$5</f>
        <v>0</v>
      </c>
      <c r="S23" s="130">
        <f>Sheet1!$AG$6</f>
        <v>0</v>
      </c>
      <c r="T23" s="129">
        <f>Sheet1!$AH$6</f>
        <v>0</v>
      </c>
      <c r="U23" s="130">
        <f>Sheet1!$AG$7</f>
        <v>0</v>
      </c>
      <c r="V23" s="129">
        <f>Sheet1!$AH$7</f>
        <v>0</v>
      </c>
      <c r="W23" s="130">
        <f>Sheet1!$AG$8</f>
        <v>0</v>
      </c>
      <c r="X23" s="129">
        <f>Sheet1!$AH$8</f>
        <v>0</v>
      </c>
      <c r="Y23" s="130">
        <f>Sheet1!$AG$9</f>
        <v>0</v>
      </c>
      <c r="Z23" s="129">
        <f>Sheet1!$AH$9</f>
        <v>0</v>
      </c>
      <c r="AA23" s="130">
        <f>Sheet1!$AG$10</f>
        <v>0</v>
      </c>
      <c r="AB23" s="129">
        <f>Sheet1!$AH$10</f>
        <v>0</v>
      </c>
      <c r="AC23" s="130">
        <f>Sheet1!$AG$11</f>
        <v>0</v>
      </c>
      <c r="AD23" s="129">
        <f>Sheet1!$AH$11</f>
        <v>0</v>
      </c>
      <c r="AE23" s="130">
        <f>Sheet1!$AG$12</f>
        <v>0</v>
      </c>
      <c r="AF23" s="129">
        <f>Sheet1!$AH$12</f>
        <v>0</v>
      </c>
      <c r="AG23" s="130">
        <f>Sheet1!$AG$13</f>
        <v>0</v>
      </c>
      <c r="AH23" s="129">
        <f>Sheet1!$AH$13</f>
        <v>0</v>
      </c>
      <c r="AI23" s="130">
        <f>Sheet1!$AG$14</f>
        <v>0</v>
      </c>
      <c r="AJ23" s="129">
        <f>Sheet1!$AH$14</f>
        <v>0</v>
      </c>
      <c r="AK23" s="130">
        <f>Sheet1!$AG$15</f>
        <v>0</v>
      </c>
      <c r="AL23" s="129">
        <f>Sheet1!$AH$15</f>
        <v>0</v>
      </c>
      <c r="AM23" s="130">
        <f>Sheet1!$AG$16</f>
        <v>0</v>
      </c>
      <c r="AN23" s="129">
        <f>Sheet1!$AH$16</f>
        <v>0</v>
      </c>
      <c r="AO23" s="130">
        <f>Sheet1!$AG$17</f>
        <v>0</v>
      </c>
      <c r="AP23" s="129">
        <f>Sheet1!$AH$17</f>
        <v>0</v>
      </c>
      <c r="AQ23" s="150" t="str">
        <f>IF(COUNTA(Sheet1!$AG$3:$AG$18)&gt;=16,"塩基/修飾の自動カウントは15種類までとなります。","")</f>
        <v/>
      </c>
    </row>
    <row r="24" spans="1:43" ht="96" customHeight="1">
      <c r="A24" s="124">
        <v>18</v>
      </c>
      <c r="B24" s="134"/>
      <c r="C24" s="137"/>
      <c r="D24" s="123"/>
      <c r="E24" s="137"/>
      <c r="F24" s="137"/>
      <c r="G24" s="137"/>
      <c r="H24" s="137"/>
      <c r="I24" s="137"/>
      <c r="J24" s="137"/>
      <c r="K24" s="123"/>
      <c r="L24" s="114">
        <f>SUM(Sheet2!$BY$3:$BY$71)</f>
        <v>0</v>
      </c>
      <c r="M24" s="128" t="str">
        <f>Sheet1!$AI$3</f>
        <v/>
      </c>
      <c r="N24" s="129">
        <f>Sheet1!$AJ$3</f>
        <v>0</v>
      </c>
      <c r="O24" s="130">
        <f>Sheet1!$AI$4</f>
        <v>0</v>
      </c>
      <c r="P24" s="129">
        <f>Sheet1!$AJ$4</f>
        <v>0</v>
      </c>
      <c r="Q24" s="130">
        <f>Sheet1!$AI$5</f>
        <v>0</v>
      </c>
      <c r="R24" s="129">
        <f>Sheet1!$AJ$5</f>
        <v>0</v>
      </c>
      <c r="S24" s="130">
        <f>Sheet1!$AI$6</f>
        <v>0</v>
      </c>
      <c r="T24" s="129">
        <f>Sheet1!$AJ$6</f>
        <v>0</v>
      </c>
      <c r="U24" s="130">
        <f>Sheet1!$AI$7</f>
        <v>0</v>
      </c>
      <c r="V24" s="129">
        <f>Sheet1!$AJ$7</f>
        <v>0</v>
      </c>
      <c r="W24" s="130">
        <f>Sheet1!$AI$8</f>
        <v>0</v>
      </c>
      <c r="X24" s="129">
        <f>Sheet1!$AJ$8</f>
        <v>0</v>
      </c>
      <c r="Y24" s="130">
        <f>Sheet1!$AI$9</f>
        <v>0</v>
      </c>
      <c r="Z24" s="129">
        <f>Sheet1!$AJ$9</f>
        <v>0</v>
      </c>
      <c r="AA24" s="130">
        <f>Sheet1!$AI$10</f>
        <v>0</v>
      </c>
      <c r="AB24" s="129">
        <f>Sheet1!$AJ$10</f>
        <v>0</v>
      </c>
      <c r="AC24" s="130">
        <f>Sheet1!$AI$11</f>
        <v>0</v>
      </c>
      <c r="AD24" s="129">
        <f>Sheet1!$AJ$11</f>
        <v>0</v>
      </c>
      <c r="AE24" s="130">
        <f>Sheet1!$AI$12</f>
        <v>0</v>
      </c>
      <c r="AF24" s="129">
        <f>Sheet1!$AJ$12</f>
        <v>0</v>
      </c>
      <c r="AG24" s="130">
        <f>Sheet1!$AI$13</f>
        <v>0</v>
      </c>
      <c r="AH24" s="129">
        <f>Sheet1!$AJ$13</f>
        <v>0</v>
      </c>
      <c r="AI24" s="130">
        <f>Sheet1!$AI$14</f>
        <v>0</v>
      </c>
      <c r="AJ24" s="129">
        <f>Sheet1!$AJ$14</f>
        <v>0</v>
      </c>
      <c r="AK24" s="130">
        <f>Sheet1!$AI$15</f>
        <v>0</v>
      </c>
      <c r="AL24" s="129">
        <f>Sheet1!$AJ$15</f>
        <v>0</v>
      </c>
      <c r="AM24" s="130">
        <f>Sheet1!$AI$16</f>
        <v>0</v>
      </c>
      <c r="AN24" s="129">
        <f>Sheet1!$AJ$16</f>
        <v>0</v>
      </c>
      <c r="AO24" s="130">
        <f>Sheet1!$AI$17</f>
        <v>0</v>
      </c>
      <c r="AP24" s="129">
        <f>Sheet1!$AJ$17</f>
        <v>0</v>
      </c>
      <c r="AQ24" s="150" t="str">
        <f>IF(COUNTA(Sheet1!$AI$3:$AI$18)&gt;=16,"塩基/修飾の自動カウントは15種類までとなります。","")</f>
        <v/>
      </c>
    </row>
    <row r="25" spans="1:43" ht="96" customHeight="1">
      <c r="A25" s="124">
        <v>19</v>
      </c>
      <c r="B25" s="134"/>
      <c r="C25" s="137"/>
      <c r="D25" s="123"/>
      <c r="E25" s="137"/>
      <c r="F25" s="137"/>
      <c r="G25" s="137"/>
      <c r="H25" s="137"/>
      <c r="I25" s="137"/>
      <c r="J25" s="137"/>
      <c r="K25" s="123"/>
      <c r="L25" s="114">
        <f>SUM(Sheet2!$CC$3:$CC$71)</f>
        <v>0</v>
      </c>
      <c r="M25" s="128" t="str">
        <f>Sheet1!$AK$3</f>
        <v/>
      </c>
      <c r="N25" s="129">
        <f>Sheet1!$AL$3</f>
        <v>0</v>
      </c>
      <c r="O25" s="130">
        <f>Sheet1!$AK$4</f>
        <v>0</v>
      </c>
      <c r="P25" s="129">
        <f>Sheet1!$AL$4</f>
        <v>0</v>
      </c>
      <c r="Q25" s="130">
        <f>Sheet1!$AK$5</f>
        <v>0</v>
      </c>
      <c r="R25" s="129">
        <f>Sheet1!$AL$5</f>
        <v>0</v>
      </c>
      <c r="S25" s="130">
        <f>Sheet1!$AK$6</f>
        <v>0</v>
      </c>
      <c r="T25" s="129">
        <f>Sheet1!$AL$6</f>
        <v>0</v>
      </c>
      <c r="U25" s="130">
        <f>Sheet1!$AK$7</f>
        <v>0</v>
      </c>
      <c r="V25" s="129">
        <f>Sheet1!$AL$7</f>
        <v>0</v>
      </c>
      <c r="W25" s="130">
        <f>Sheet1!$AK$8</f>
        <v>0</v>
      </c>
      <c r="X25" s="129">
        <f>Sheet1!$AL$8</f>
        <v>0</v>
      </c>
      <c r="Y25" s="130">
        <f>Sheet1!$AK$9</f>
        <v>0</v>
      </c>
      <c r="Z25" s="129">
        <f>Sheet1!$AL$9</f>
        <v>0</v>
      </c>
      <c r="AA25" s="130">
        <f>Sheet1!$AK$10</f>
        <v>0</v>
      </c>
      <c r="AB25" s="129">
        <f>Sheet1!$AL$10</f>
        <v>0</v>
      </c>
      <c r="AC25" s="130">
        <f>Sheet1!$AK$11</f>
        <v>0</v>
      </c>
      <c r="AD25" s="129">
        <f>Sheet1!$AL$11</f>
        <v>0</v>
      </c>
      <c r="AE25" s="130">
        <f>Sheet1!$AK$12</f>
        <v>0</v>
      </c>
      <c r="AF25" s="129">
        <f>Sheet1!$AL$12</f>
        <v>0</v>
      </c>
      <c r="AG25" s="130">
        <f>Sheet1!$AK$13</f>
        <v>0</v>
      </c>
      <c r="AH25" s="129">
        <f>Sheet1!$AL$13</f>
        <v>0</v>
      </c>
      <c r="AI25" s="130">
        <f>Sheet1!$AK$14</f>
        <v>0</v>
      </c>
      <c r="AJ25" s="129">
        <f>Sheet1!$AL$14</f>
        <v>0</v>
      </c>
      <c r="AK25" s="130">
        <f>Sheet1!$AK$15</f>
        <v>0</v>
      </c>
      <c r="AL25" s="129">
        <f>Sheet1!$AL$15</f>
        <v>0</v>
      </c>
      <c r="AM25" s="130">
        <f>Sheet1!$AK$16</f>
        <v>0</v>
      </c>
      <c r="AN25" s="129">
        <f>Sheet1!$AL$16</f>
        <v>0</v>
      </c>
      <c r="AO25" s="130">
        <f>Sheet1!$AK$17</f>
        <v>0</v>
      </c>
      <c r="AP25" s="129">
        <f>Sheet1!$AL$17</f>
        <v>0</v>
      </c>
      <c r="AQ25" s="150" t="str">
        <f>IF(COUNTA(Sheet1!$AK$3:$AK$18)&gt;=16,"塩基/修飾の自動カウントは15種類までとなります。","")</f>
        <v/>
      </c>
    </row>
    <row r="26" spans="1:43" ht="96" customHeight="1">
      <c r="A26" s="124">
        <v>20</v>
      </c>
      <c r="B26" s="134"/>
      <c r="C26" s="137"/>
      <c r="D26" s="123"/>
      <c r="E26" s="137"/>
      <c r="F26" s="137"/>
      <c r="G26" s="137"/>
      <c r="H26" s="137"/>
      <c r="I26" s="137"/>
      <c r="J26" s="137"/>
      <c r="K26" s="123"/>
      <c r="L26" s="114">
        <f>SUM(Sheet2!$CG$3:$CG$71)</f>
        <v>0</v>
      </c>
      <c r="M26" s="128" t="str">
        <f>Sheet1!$AM$3</f>
        <v/>
      </c>
      <c r="N26" s="129">
        <f>Sheet1!$AN$3</f>
        <v>0</v>
      </c>
      <c r="O26" s="130">
        <f>Sheet1!$AM$4</f>
        <v>0</v>
      </c>
      <c r="P26" s="129">
        <f>Sheet1!$AN$4</f>
        <v>0</v>
      </c>
      <c r="Q26" s="130">
        <f>Sheet1!$AM$5</f>
        <v>0</v>
      </c>
      <c r="R26" s="129">
        <f>Sheet1!$AN$5</f>
        <v>0</v>
      </c>
      <c r="S26" s="130">
        <f>Sheet1!$AM$6</f>
        <v>0</v>
      </c>
      <c r="T26" s="129">
        <f>Sheet1!$AN$6</f>
        <v>0</v>
      </c>
      <c r="U26" s="130">
        <f>Sheet1!$AM$7</f>
        <v>0</v>
      </c>
      <c r="V26" s="129">
        <f>Sheet1!$AN$7</f>
        <v>0</v>
      </c>
      <c r="W26" s="130">
        <f>Sheet1!$AM$8</f>
        <v>0</v>
      </c>
      <c r="X26" s="129">
        <f>Sheet1!$AN$8</f>
        <v>0</v>
      </c>
      <c r="Y26" s="130">
        <f>Sheet1!$AM$9</f>
        <v>0</v>
      </c>
      <c r="Z26" s="129">
        <f>Sheet1!$AN$9</f>
        <v>0</v>
      </c>
      <c r="AA26" s="130">
        <f>Sheet1!$AM$10</f>
        <v>0</v>
      </c>
      <c r="AB26" s="129">
        <f>Sheet1!$AN$10</f>
        <v>0</v>
      </c>
      <c r="AC26" s="130">
        <f>Sheet1!$AM$11</f>
        <v>0</v>
      </c>
      <c r="AD26" s="129">
        <f>Sheet1!$AN$11</f>
        <v>0</v>
      </c>
      <c r="AE26" s="130">
        <f>Sheet1!$AM$12</f>
        <v>0</v>
      </c>
      <c r="AF26" s="129">
        <f>Sheet1!$AN$12</f>
        <v>0</v>
      </c>
      <c r="AG26" s="130">
        <f>Sheet1!$AM$13</f>
        <v>0</v>
      </c>
      <c r="AH26" s="129">
        <f>Sheet1!$AN$13</f>
        <v>0</v>
      </c>
      <c r="AI26" s="130">
        <f>Sheet1!$AM$14</f>
        <v>0</v>
      </c>
      <c r="AJ26" s="129">
        <f>Sheet1!$AN$14</f>
        <v>0</v>
      </c>
      <c r="AK26" s="130">
        <f>Sheet1!$AM$15</f>
        <v>0</v>
      </c>
      <c r="AL26" s="129">
        <f>Sheet1!$AN$15</f>
        <v>0</v>
      </c>
      <c r="AM26" s="130">
        <f>Sheet1!$AM$16</f>
        <v>0</v>
      </c>
      <c r="AN26" s="129">
        <f>Sheet1!$AN$16</f>
        <v>0</v>
      </c>
      <c r="AO26" s="130">
        <f>Sheet1!$AM$17</f>
        <v>0</v>
      </c>
      <c r="AP26" s="129">
        <f>Sheet1!$AN$17</f>
        <v>0</v>
      </c>
      <c r="AQ26" s="150" t="str">
        <f>IF(COUNTA(Sheet1!$AM$3:$AM$18)&gt;=16,"塩基/修飾の自動カウントは15種類までとなります。","")</f>
        <v/>
      </c>
    </row>
    <row r="27" spans="1:43" ht="96" customHeight="1">
      <c r="A27" s="124">
        <v>21</v>
      </c>
      <c r="B27" s="134"/>
      <c r="C27" s="137"/>
      <c r="D27" s="123"/>
      <c r="E27" s="137"/>
      <c r="F27" s="137"/>
      <c r="G27" s="137"/>
      <c r="H27" s="137"/>
      <c r="I27" s="137"/>
      <c r="J27" s="137"/>
      <c r="K27" s="123"/>
      <c r="L27" s="114">
        <f>SUM(Sheet2!$CK$3:$CK$71)</f>
        <v>0</v>
      </c>
      <c r="M27" s="128" t="str">
        <f>Sheet1!$AO$3</f>
        <v/>
      </c>
      <c r="N27" s="129">
        <f>Sheet1!$AP$3</f>
        <v>0</v>
      </c>
      <c r="O27" s="130">
        <f>Sheet1!$AO$4</f>
        <v>0</v>
      </c>
      <c r="P27" s="129">
        <f>Sheet1!$AP$4</f>
        <v>0</v>
      </c>
      <c r="Q27" s="130">
        <f>Sheet1!$AO$5</f>
        <v>0</v>
      </c>
      <c r="R27" s="129">
        <f>Sheet1!$AP$5</f>
        <v>0</v>
      </c>
      <c r="S27" s="130">
        <f>Sheet1!$AO$6</f>
        <v>0</v>
      </c>
      <c r="T27" s="129">
        <f>Sheet1!$AP$6</f>
        <v>0</v>
      </c>
      <c r="U27" s="130">
        <f>Sheet1!$AO$7</f>
        <v>0</v>
      </c>
      <c r="V27" s="129">
        <f>Sheet1!$AP$7</f>
        <v>0</v>
      </c>
      <c r="W27" s="130">
        <f>Sheet1!$AO$8</f>
        <v>0</v>
      </c>
      <c r="X27" s="129">
        <f>Sheet1!$AP$8</f>
        <v>0</v>
      </c>
      <c r="Y27" s="130">
        <f>Sheet1!$AO$9</f>
        <v>0</v>
      </c>
      <c r="Z27" s="129">
        <f>Sheet1!$AP$9</f>
        <v>0</v>
      </c>
      <c r="AA27" s="130">
        <f>Sheet1!$AO$10</f>
        <v>0</v>
      </c>
      <c r="AB27" s="129">
        <f>Sheet1!$AP$10</f>
        <v>0</v>
      </c>
      <c r="AC27" s="130">
        <f>Sheet1!$AO$11</f>
        <v>0</v>
      </c>
      <c r="AD27" s="129">
        <f>Sheet1!$AP$11</f>
        <v>0</v>
      </c>
      <c r="AE27" s="130">
        <f>Sheet1!$AO$12</f>
        <v>0</v>
      </c>
      <c r="AF27" s="129">
        <f>Sheet1!$AP$12</f>
        <v>0</v>
      </c>
      <c r="AG27" s="130">
        <f>Sheet1!$AO$13</f>
        <v>0</v>
      </c>
      <c r="AH27" s="129">
        <f>Sheet1!$AP$13</f>
        <v>0</v>
      </c>
      <c r="AI27" s="130">
        <f>Sheet1!$AO$14</f>
        <v>0</v>
      </c>
      <c r="AJ27" s="129">
        <f>Sheet1!$AP$14</f>
        <v>0</v>
      </c>
      <c r="AK27" s="130">
        <f>Sheet1!$AO$15</f>
        <v>0</v>
      </c>
      <c r="AL27" s="129">
        <f>Sheet1!$AP$15</f>
        <v>0</v>
      </c>
      <c r="AM27" s="130">
        <f>Sheet1!$AO$16</f>
        <v>0</v>
      </c>
      <c r="AN27" s="129">
        <f>Sheet1!$AP$16</f>
        <v>0</v>
      </c>
      <c r="AO27" s="130">
        <f>Sheet1!$AO$17</f>
        <v>0</v>
      </c>
      <c r="AP27" s="129">
        <f>Sheet1!$AP$17</f>
        <v>0</v>
      </c>
      <c r="AQ27" s="150" t="str">
        <f>IF(COUNTA(Sheet1!$AO$3:$AO$18)&gt;=16,"塩基/修飾の自動カウントは15種類までとなります。","")</f>
        <v/>
      </c>
    </row>
    <row r="28" spans="1:43" ht="96" customHeight="1">
      <c r="A28" s="124">
        <v>22</v>
      </c>
      <c r="B28" s="134"/>
      <c r="C28" s="137"/>
      <c r="D28" s="123"/>
      <c r="E28" s="137"/>
      <c r="F28" s="137"/>
      <c r="G28" s="137"/>
      <c r="H28" s="137"/>
      <c r="I28" s="137"/>
      <c r="J28" s="137"/>
      <c r="K28" s="123"/>
      <c r="L28" s="114">
        <f>SUM(Sheet2!$CO$3:$CO$71)</f>
        <v>0</v>
      </c>
      <c r="M28" s="128" t="str">
        <f>Sheet1!$AQ$3</f>
        <v/>
      </c>
      <c r="N28" s="129">
        <f>Sheet1!$AR$3</f>
        <v>0</v>
      </c>
      <c r="O28" s="130">
        <f>Sheet1!$AQ$4</f>
        <v>0</v>
      </c>
      <c r="P28" s="129">
        <f>Sheet1!$AR$4</f>
        <v>0</v>
      </c>
      <c r="Q28" s="130">
        <f>Sheet1!$AQ$5</f>
        <v>0</v>
      </c>
      <c r="R28" s="129">
        <f>Sheet1!$AR$5</f>
        <v>0</v>
      </c>
      <c r="S28" s="130">
        <f>Sheet1!$AQ$6</f>
        <v>0</v>
      </c>
      <c r="T28" s="129">
        <f>Sheet1!$AR$6</f>
        <v>0</v>
      </c>
      <c r="U28" s="130">
        <f>Sheet1!$AQ$7</f>
        <v>0</v>
      </c>
      <c r="V28" s="129">
        <f>Sheet1!$AR$7</f>
        <v>0</v>
      </c>
      <c r="W28" s="130">
        <f>Sheet1!$AQ$8</f>
        <v>0</v>
      </c>
      <c r="X28" s="129">
        <f>Sheet1!$AR$8</f>
        <v>0</v>
      </c>
      <c r="Y28" s="130">
        <f>Sheet1!$AQ$9</f>
        <v>0</v>
      </c>
      <c r="Z28" s="129">
        <f>Sheet1!$AR$9</f>
        <v>0</v>
      </c>
      <c r="AA28" s="130">
        <f>Sheet1!$AQ$10</f>
        <v>0</v>
      </c>
      <c r="AB28" s="129">
        <f>Sheet1!$AR$10</f>
        <v>0</v>
      </c>
      <c r="AC28" s="130">
        <f>Sheet1!$AQ$11</f>
        <v>0</v>
      </c>
      <c r="AD28" s="129">
        <f>Sheet1!$AR$11</f>
        <v>0</v>
      </c>
      <c r="AE28" s="130">
        <f>Sheet1!$AQ$12</f>
        <v>0</v>
      </c>
      <c r="AF28" s="129">
        <f>Sheet1!$AR$12</f>
        <v>0</v>
      </c>
      <c r="AG28" s="130">
        <f>Sheet1!$AQ$13</f>
        <v>0</v>
      </c>
      <c r="AH28" s="129">
        <f>Sheet1!$AR$13</f>
        <v>0</v>
      </c>
      <c r="AI28" s="130">
        <f>Sheet1!$AQ$14</f>
        <v>0</v>
      </c>
      <c r="AJ28" s="129">
        <f>Sheet1!$AR$14</f>
        <v>0</v>
      </c>
      <c r="AK28" s="130">
        <f>Sheet1!$AQ$15</f>
        <v>0</v>
      </c>
      <c r="AL28" s="129">
        <f>Sheet1!$AR$15</f>
        <v>0</v>
      </c>
      <c r="AM28" s="130">
        <f>Sheet1!$AQ$16</f>
        <v>0</v>
      </c>
      <c r="AN28" s="129">
        <f>Sheet1!$AR$16</f>
        <v>0</v>
      </c>
      <c r="AO28" s="130">
        <f>Sheet1!$AQ$17</f>
        <v>0</v>
      </c>
      <c r="AP28" s="129">
        <f>Sheet1!$AR$17</f>
        <v>0</v>
      </c>
      <c r="AQ28" s="150" t="str">
        <f>IF(COUNTA(Sheet1!$AQ$3:$AQ$18)&gt;=16,"塩基/修飾の自動カウントは15種類までとなります。","")</f>
        <v/>
      </c>
    </row>
    <row r="29" spans="1:43" ht="96" customHeight="1">
      <c r="A29" s="124">
        <v>23</v>
      </c>
      <c r="B29" s="134"/>
      <c r="C29" s="137"/>
      <c r="D29" s="123"/>
      <c r="E29" s="137"/>
      <c r="F29" s="137"/>
      <c r="G29" s="137"/>
      <c r="H29" s="137"/>
      <c r="I29" s="137"/>
      <c r="J29" s="137"/>
      <c r="K29" s="123"/>
      <c r="L29" s="114">
        <f>SUM(Sheet2!$CS$3:$CS$71)</f>
        <v>0</v>
      </c>
      <c r="M29" s="128" t="str">
        <f>Sheet1!$AS$3</f>
        <v/>
      </c>
      <c r="N29" s="129">
        <f>Sheet1!$AT$3</f>
        <v>0</v>
      </c>
      <c r="O29" s="130">
        <f>Sheet1!$AS$4</f>
        <v>0</v>
      </c>
      <c r="P29" s="129">
        <f>Sheet1!$AT$4</f>
        <v>0</v>
      </c>
      <c r="Q29" s="130">
        <f>Sheet1!$AS$5</f>
        <v>0</v>
      </c>
      <c r="R29" s="129">
        <f>Sheet1!$AT$5</f>
        <v>0</v>
      </c>
      <c r="S29" s="130">
        <f>Sheet1!$AS$6</f>
        <v>0</v>
      </c>
      <c r="T29" s="129">
        <f>Sheet1!$AT$6</f>
        <v>0</v>
      </c>
      <c r="U29" s="130">
        <f>Sheet1!$AS$7</f>
        <v>0</v>
      </c>
      <c r="V29" s="129">
        <f>Sheet1!$AT$7</f>
        <v>0</v>
      </c>
      <c r="W29" s="130">
        <f>Sheet1!$AS$8</f>
        <v>0</v>
      </c>
      <c r="X29" s="129">
        <f>Sheet1!$AT$8</f>
        <v>0</v>
      </c>
      <c r="Y29" s="130">
        <f>Sheet1!$AS$9</f>
        <v>0</v>
      </c>
      <c r="Z29" s="129">
        <f>Sheet1!$AT$9</f>
        <v>0</v>
      </c>
      <c r="AA29" s="130">
        <f>Sheet1!$AS$10</f>
        <v>0</v>
      </c>
      <c r="AB29" s="129">
        <f>Sheet1!$AT$10</f>
        <v>0</v>
      </c>
      <c r="AC29" s="130">
        <f>Sheet1!$AS$11</f>
        <v>0</v>
      </c>
      <c r="AD29" s="129">
        <f>Sheet1!$AT$11</f>
        <v>0</v>
      </c>
      <c r="AE29" s="130">
        <f>Sheet1!$AS$12</f>
        <v>0</v>
      </c>
      <c r="AF29" s="129">
        <f>Sheet1!$AT$12</f>
        <v>0</v>
      </c>
      <c r="AG29" s="130">
        <f>Sheet1!$AS$13</f>
        <v>0</v>
      </c>
      <c r="AH29" s="129">
        <f>Sheet1!$AT$13</f>
        <v>0</v>
      </c>
      <c r="AI29" s="130">
        <f>Sheet1!$AS$14</f>
        <v>0</v>
      </c>
      <c r="AJ29" s="129">
        <f>Sheet1!$AT$14</f>
        <v>0</v>
      </c>
      <c r="AK29" s="130">
        <f>Sheet1!$AS$15</f>
        <v>0</v>
      </c>
      <c r="AL29" s="129">
        <f>Sheet1!$AT$15</f>
        <v>0</v>
      </c>
      <c r="AM29" s="130">
        <f>Sheet1!$AS$16</f>
        <v>0</v>
      </c>
      <c r="AN29" s="129">
        <f>Sheet1!$AT$16</f>
        <v>0</v>
      </c>
      <c r="AO29" s="130">
        <f>Sheet1!$AS$17</f>
        <v>0</v>
      </c>
      <c r="AP29" s="129">
        <f>Sheet1!$AT$17</f>
        <v>0</v>
      </c>
      <c r="AQ29" s="150" t="str">
        <f>IF(COUNTA(Sheet1!$AS$3:$AS$18)&gt;=16,"塩基/修飾の自動カウントは15種類までとなります。","")</f>
        <v/>
      </c>
    </row>
    <row r="30" spans="1:43" ht="96" customHeight="1">
      <c r="A30" s="124">
        <v>24</v>
      </c>
      <c r="B30" s="134"/>
      <c r="C30" s="137"/>
      <c r="D30" s="123"/>
      <c r="E30" s="137"/>
      <c r="F30" s="137"/>
      <c r="G30" s="137"/>
      <c r="H30" s="137"/>
      <c r="I30" s="137"/>
      <c r="J30" s="137"/>
      <c r="K30" s="123"/>
      <c r="L30" s="114">
        <f>SUM(Sheet2!$CW$3:$CW$71)</f>
        <v>0</v>
      </c>
      <c r="M30" s="128" t="str">
        <f>Sheet1!$AU$3</f>
        <v/>
      </c>
      <c r="N30" s="129">
        <f>Sheet1!$AV$3</f>
        <v>0</v>
      </c>
      <c r="O30" s="130">
        <f>Sheet1!$AU$4</f>
        <v>0</v>
      </c>
      <c r="P30" s="129">
        <f>Sheet1!$AV$4</f>
        <v>0</v>
      </c>
      <c r="Q30" s="130">
        <f>Sheet1!$AU$5</f>
        <v>0</v>
      </c>
      <c r="R30" s="129">
        <f>Sheet1!$AV$5</f>
        <v>0</v>
      </c>
      <c r="S30" s="130">
        <f>Sheet1!$AU$6</f>
        <v>0</v>
      </c>
      <c r="T30" s="129">
        <f>Sheet1!$AV$6</f>
        <v>0</v>
      </c>
      <c r="U30" s="130">
        <f>Sheet1!$AU$7</f>
        <v>0</v>
      </c>
      <c r="V30" s="129">
        <f>Sheet1!$AV$7</f>
        <v>0</v>
      </c>
      <c r="W30" s="130">
        <f>Sheet1!$AU$8</f>
        <v>0</v>
      </c>
      <c r="X30" s="129">
        <f>Sheet1!$AV$8</f>
        <v>0</v>
      </c>
      <c r="Y30" s="130">
        <f>Sheet1!$AU$9</f>
        <v>0</v>
      </c>
      <c r="Z30" s="129">
        <f>Sheet1!$AV$9</f>
        <v>0</v>
      </c>
      <c r="AA30" s="130">
        <f>Sheet1!$AU$10</f>
        <v>0</v>
      </c>
      <c r="AB30" s="129">
        <f>Sheet1!$AV$10</f>
        <v>0</v>
      </c>
      <c r="AC30" s="130">
        <f>Sheet1!$AU$11</f>
        <v>0</v>
      </c>
      <c r="AD30" s="129">
        <f>Sheet1!$AV$11</f>
        <v>0</v>
      </c>
      <c r="AE30" s="130">
        <f>Sheet1!$AU$12</f>
        <v>0</v>
      </c>
      <c r="AF30" s="129">
        <f>Sheet1!$AV$12</f>
        <v>0</v>
      </c>
      <c r="AG30" s="130">
        <f>Sheet1!$AU$13</f>
        <v>0</v>
      </c>
      <c r="AH30" s="129">
        <f>Sheet1!$AV$13</f>
        <v>0</v>
      </c>
      <c r="AI30" s="130">
        <f>Sheet1!$AU$14</f>
        <v>0</v>
      </c>
      <c r="AJ30" s="129">
        <f>Sheet1!$AV$14</f>
        <v>0</v>
      </c>
      <c r="AK30" s="130">
        <f>Sheet1!$AU$15</f>
        <v>0</v>
      </c>
      <c r="AL30" s="129">
        <f>Sheet1!$AV$15</f>
        <v>0</v>
      </c>
      <c r="AM30" s="130">
        <f>Sheet1!$AU$16</f>
        <v>0</v>
      </c>
      <c r="AN30" s="129">
        <f>Sheet1!$AV$16</f>
        <v>0</v>
      </c>
      <c r="AO30" s="130">
        <f>Sheet1!$AU$17</f>
        <v>0</v>
      </c>
      <c r="AP30" s="129">
        <f>Sheet1!$AV$17</f>
        <v>0</v>
      </c>
      <c r="AQ30" s="150" t="str">
        <f>IF(COUNTA(Sheet1!$AU$3:$AU$18)&gt;=16,"塩基/修飾の自動カウントは15種類までとなります。","")</f>
        <v/>
      </c>
    </row>
    <row r="31" spans="1:43" ht="96" customHeight="1">
      <c r="A31" s="124">
        <v>25</v>
      </c>
      <c r="B31" s="134"/>
      <c r="C31" s="137"/>
      <c r="D31" s="123"/>
      <c r="E31" s="137"/>
      <c r="F31" s="137"/>
      <c r="G31" s="137"/>
      <c r="H31" s="137"/>
      <c r="I31" s="137"/>
      <c r="J31" s="137"/>
      <c r="K31" s="123"/>
      <c r="L31" s="114">
        <f>SUM(Sheet2!$DA$3:$DA$71)</f>
        <v>0</v>
      </c>
      <c r="M31" s="128" t="str">
        <f>Sheet1!$AW$3</f>
        <v/>
      </c>
      <c r="N31" s="129">
        <f>Sheet1!$AX$3</f>
        <v>0</v>
      </c>
      <c r="O31" s="130">
        <f>Sheet1!$AW$4</f>
        <v>0</v>
      </c>
      <c r="P31" s="129">
        <f>Sheet1!$AX$4</f>
        <v>0</v>
      </c>
      <c r="Q31" s="130">
        <f>Sheet1!$AW$5</f>
        <v>0</v>
      </c>
      <c r="R31" s="129">
        <f>Sheet1!$AX$5</f>
        <v>0</v>
      </c>
      <c r="S31" s="130">
        <f>Sheet1!$AW$6</f>
        <v>0</v>
      </c>
      <c r="T31" s="129">
        <f>Sheet1!$AX$6</f>
        <v>0</v>
      </c>
      <c r="U31" s="130">
        <f>Sheet1!$AW$7</f>
        <v>0</v>
      </c>
      <c r="V31" s="129">
        <f>Sheet1!$AX$7</f>
        <v>0</v>
      </c>
      <c r="W31" s="130">
        <f>Sheet1!$AW$8</f>
        <v>0</v>
      </c>
      <c r="X31" s="129">
        <f>Sheet1!$AX$8</f>
        <v>0</v>
      </c>
      <c r="Y31" s="130">
        <f>Sheet1!$AW$9</f>
        <v>0</v>
      </c>
      <c r="Z31" s="129">
        <f>Sheet1!$AX$9</f>
        <v>0</v>
      </c>
      <c r="AA31" s="130">
        <f>Sheet1!$AW$10</f>
        <v>0</v>
      </c>
      <c r="AB31" s="129">
        <f>Sheet1!$AX$10</f>
        <v>0</v>
      </c>
      <c r="AC31" s="130">
        <f>Sheet1!$AW$11</f>
        <v>0</v>
      </c>
      <c r="AD31" s="129">
        <f>Sheet1!$AX$11</f>
        <v>0</v>
      </c>
      <c r="AE31" s="130">
        <f>Sheet1!$AW$12</f>
        <v>0</v>
      </c>
      <c r="AF31" s="129">
        <f>Sheet1!$AX$12</f>
        <v>0</v>
      </c>
      <c r="AG31" s="130">
        <f>Sheet1!$AW$13</f>
        <v>0</v>
      </c>
      <c r="AH31" s="129">
        <f>Sheet1!$AX$13</f>
        <v>0</v>
      </c>
      <c r="AI31" s="130">
        <f>Sheet1!$AW$14</f>
        <v>0</v>
      </c>
      <c r="AJ31" s="129">
        <f>Sheet1!$AX$14</f>
        <v>0</v>
      </c>
      <c r="AK31" s="130">
        <f>Sheet1!$AW$15</f>
        <v>0</v>
      </c>
      <c r="AL31" s="129">
        <f>Sheet1!$AX$15</f>
        <v>0</v>
      </c>
      <c r="AM31" s="130">
        <f>Sheet1!$AW$16</f>
        <v>0</v>
      </c>
      <c r="AN31" s="129">
        <f>Sheet1!$AX$16</f>
        <v>0</v>
      </c>
      <c r="AO31" s="130">
        <f>Sheet1!$AW$17</f>
        <v>0</v>
      </c>
      <c r="AP31" s="129">
        <f>Sheet1!$AX$17</f>
        <v>0</v>
      </c>
      <c r="AQ31" s="150" t="str">
        <f>IF(COUNTA(Sheet1!$AW$3:$AW$18)&gt;=16,"塩基/修飾の自動カウントは15種類までとなります。","")</f>
        <v/>
      </c>
    </row>
    <row r="32" spans="1:43" ht="96" customHeight="1">
      <c r="A32" s="124">
        <v>26</v>
      </c>
      <c r="B32" s="134"/>
      <c r="C32" s="137"/>
      <c r="D32" s="123"/>
      <c r="E32" s="137"/>
      <c r="F32" s="137"/>
      <c r="G32" s="137"/>
      <c r="H32" s="137"/>
      <c r="I32" s="137"/>
      <c r="J32" s="137"/>
      <c r="K32" s="123"/>
      <c r="L32" s="114">
        <f>SUM(Sheet2!$DE$3:$DE$71)</f>
        <v>0</v>
      </c>
      <c r="M32" s="128" t="str">
        <f>Sheet1!$AY$3</f>
        <v/>
      </c>
      <c r="N32" s="129">
        <f>Sheet1!$AZ$3</f>
        <v>0</v>
      </c>
      <c r="O32" s="130">
        <f>Sheet1!$AY$4</f>
        <v>0</v>
      </c>
      <c r="P32" s="129">
        <f>Sheet1!$AZ$4</f>
        <v>0</v>
      </c>
      <c r="Q32" s="130">
        <f>Sheet1!$AY$5</f>
        <v>0</v>
      </c>
      <c r="R32" s="129">
        <f>Sheet1!$AZ$5</f>
        <v>0</v>
      </c>
      <c r="S32" s="130">
        <f>Sheet1!$AY$6</f>
        <v>0</v>
      </c>
      <c r="T32" s="129">
        <f>Sheet1!$AZ$6</f>
        <v>0</v>
      </c>
      <c r="U32" s="130">
        <f>Sheet1!$AY$7</f>
        <v>0</v>
      </c>
      <c r="V32" s="129">
        <f>Sheet1!$AZ$7</f>
        <v>0</v>
      </c>
      <c r="W32" s="130">
        <f>Sheet1!$AY$8</f>
        <v>0</v>
      </c>
      <c r="X32" s="129">
        <f>Sheet1!$AZ$8</f>
        <v>0</v>
      </c>
      <c r="Y32" s="130">
        <f>Sheet1!$AY$9</f>
        <v>0</v>
      </c>
      <c r="Z32" s="129">
        <f>Sheet1!$AZ$9</f>
        <v>0</v>
      </c>
      <c r="AA32" s="130">
        <f>Sheet1!$AY$10</f>
        <v>0</v>
      </c>
      <c r="AB32" s="129">
        <f>Sheet1!$AZ$10</f>
        <v>0</v>
      </c>
      <c r="AC32" s="130">
        <f>Sheet1!$AY$11</f>
        <v>0</v>
      </c>
      <c r="AD32" s="129">
        <f>Sheet1!$AZ$11</f>
        <v>0</v>
      </c>
      <c r="AE32" s="130">
        <f>Sheet1!$AY$12</f>
        <v>0</v>
      </c>
      <c r="AF32" s="129">
        <f>Sheet1!$AZ$12</f>
        <v>0</v>
      </c>
      <c r="AG32" s="130">
        <f>Sheet1!$AY$13</f>
        <v>0</v>
      </c>
      <c r="AH32" s="129">
        <f>Sheet1!$AZ$13</f>
        <v>0</v>
      </c>
      <c r="AI32" s="130">
        <f>Sheet1!$AY$14</f>
        <v>0</v>
      </c>
      <c r="AJ32" s="129">
        <f>Sheet1!$AZ$14</f>
        <v>0</v>
      </c>
      <c r="AK32" s="130">
        <f>Sheet1!$AY$15</f>
        <v>0</v>
      </c>
      <c r="AL32" s="129">
        <f>Sheet1!$AZ$15</f>
        <v>0</v>
      </c>
      <c r="AM32" s="130">
        <f>Sheet1!$AY$16</f>
        <v>0</v>
      </c>
      <c r="AN32" s="129">
        <f>Sheet1!$AZ$16</f>
        <v>0</v>
      </c>
      <c r="AO32" s="130">
        <f>Sheet1!$AY$17</f>
        <v>0</v>
      </c>
      <c r="AP32" s="129">
        <f>Sheet1!$AZ$17</f>
        <v>0</v>
      </c>
      <c r="AQ32" s="150" t="str">
        <f>IF(COUNTA(Sheet1!$AY$3:$AY$18)&gt;=16,"塩基/修飾の自動カウントは15種類までとなります。","")</f>
        <v/>
      </c>
    </row>
    <row r="33" spans="1:43" ht="96" customHeight="1">
      <c r="A33" s="124">
        <v>27</v>
      </c>
      <c r="B33" s="134"/>
      <c r="C33" s="137"/>
      <c r="D33" s="123"/>
      <c r="E33" s="137"/>
      <c r="F33" s="137"/>
      <c r="G33" s="137"/>
      <c r="H33" s="137"/>
      <c r="I33" s="137"/>
      <c r="J33" s="137"/>
      <c r="K33" s="123"/>
      <c r="L33" s="114">
        <f>SUM(Sheet2!$DI$3:$DI$71)</f>
        <v>0</v>
      </c>
      <c r="M33" s="128" t="str">
        <f>Sheet1!$BA$3</f>
        <v/>
      </c>
      <c r="N33" s="129">
        <f>Sheet1!$BB$3</f>
        <v>0</v>
      </c>
      <c r="O33" s="130">
        <f>Sheet1!$BA$4</f>
        <v>0</v>
      </c>
      <c r="P33" s="129">
        <f>Sheet1!$BB$4</f>
        <v>0</v>
      </c>
      <c r="Q33" s="130">
        <f>Sheet1!$BA$5</f>
        <v>0</v>
      </c>
      <c r="R33" s="129">
        <f>Sheet1!$BB$5</f>
        <v>0</v>
      </c>
      <c r="S33" s="130">
        <f>Sheet1!$BA$6</f>
        <v>0</v>
      </c>
      <c r="T33" s="129">
        <f>Sheet1!$BB$6</f>
        <v>0</v>
      </c>
      <c r="U33" s="130">
        <f>Sheet1!$BA$7</f>
        <v>0</v>
      </c>
      <c r="V33" s="129">
        <f>Sheet1!$BB$7</f>
        <v>0</v>
      </c>
      <c r="W33" s="130">
        <f>Sheet1!$BA$8</f>
        <v>0</v>
      </c>
      <c r="X33" s="129">
        <f>Sheet1!$BB$8</f>
        <v>0</v>
      </c>
      <c r="Y33" s="130">
        <f>Sheet1!$BA$9</f>
        <v>0</v>
      </c>
      <c r="Z33" s="129">
        <f>Sheet1!$BB$9</f>
        <v>0</v>
      </c>
      <c r="AA33" s="130">
        <f>Sheet1!$BA$10</f>
        <v>0</v>
      </c>
      <c r="AB33" s="129">
        <f>Sheet1!$BB$10</f>
        <v>0</v>
      </c>
      <c r="AC33" s="130">
        <f>Sheet1!$BA$11</f>
        <v>0</v>
      </c>
      <c r="AD33" s="129">
        <f>Sheet1!$BB$11</f>
        <v>0</v>
      </c>
      <c r="AE33" s="130">
        <f>Sheet1!$BA$12</f>
        <v>0</v>
      </c>
      <c r="AF33" s="129">
        <f>Sheet1!$BB$12</f>
        <v>0</v>
      </c>
      <c r="AG33" s="130">
        <f>Sheet1!$BA$13</f>
        <v>0</v>
      </c>
      <c r="AH33" s="129">
        <f>Sheet1!$BB$13</f>
        <v>0</v>
      </c>
      <c r="AI33" s="130">
        <f>Sheet1!$BA$14</f>
        <v>0</v>
      </c>
      <c r="AJ33" s="129">
        <f>Sheet1!$BB$14</f>
        <v>0</v>
      </c>
      <c r="AK33" s="130">
        <f>Sheet1!$BBA$15</f>
        <v>0</v>
      </c>
      <c r="AL33" s="129">
        <f>Sheet1!$BBB$15</f>
        <v>0</v>
      </c>
      <c r="AM33" s="130">
        <f>Sheet1!$BBA$16</f>
        <v>0</v>
      </c>
      <c r="AN33" s="129">
        <f>Sheet1!$BBB$16</f>
        <v>0</v>
      </c>
      <c r="AO33" s="130">
        <f>Sheet1!$BBA$17</f>
        <v>0</v>
      </c>
      <c r="AP33" s="129">
        <f>Sheet1!$BBB$17</f>
        <v>0</v>
      </c>
      <c r="AQ33" s="150" t="str">
        <f>IF(COUNTA(Sheet1!$BA$3:$BA$18)&gt;=16,"塩基/修飾の自動カウントは15種類までとなります。","")</f>
        <v/>
      </c>
    </row>
    <row r="34" spans="1:43" ht="96" customHeight="1">
      <c r="A34" s="124">
        <v>28</v>
      </c>
      <c r="B34" s="134"/>
      <c r="C34" s="137"/>
      <c r="D34" s="123"/>
      <c r="E34" s="137"/>
      <c r="F34" s="137"/>
      <c r="G34" s="137"/>
      <c r="H34" s="137"/>
      <c r="I34" s="137"/>
      <c r="J34" s="137"/>
      <c r="K34" s="123"/>
      <c r="L34" s="114">
        <f>SUM(Sheet2!$DM$3:$DM$71)</f>
        <v>0</v>
      </c>
      <c r="M34" s="128" t="str">
        <f>Sheet1!$BC$3</f>
        <v/>
      </c>
      <c r="N34" s="129">
        <f>Sheet1!$BD$3</f>
        <v>0</v>
      </c>
      <c r="O34" s="130">
        <f>Sheet1!$BC$4</f>
        <v>0</v>
      </c>
      <c r="P34" s="129">
        <f>Sheet1!$BD$4</f>
        <v>0</v>
      </c>
      <c r="Q34" s="130">
        <f>Sheet1!$BC$5</f>
        <v>0</v>
      </c>
      <c r="R34" s="129">
        <f>Sheet1!$BD$5</f>
        <v>0</v>
      </c>
      <c r="S34" s="130">
        <f>Sheet1!$BC$6</f>
        <v>0</v>
      </c>
      <c r="T34" s="129">
        <f>Sheet1!$BD$6</f>
        <v>0</v>
      </c>
      <c r="U34" s="130">
        <f>Sheet1!$BC$7</f>
        <v>0</v>
      </c>
      <c r="V34" s="129">
        <f>Sheet1!$BD$7</f>
        <v>0</v>
      </c>
      <c r="W34" s="130">
        <f>Sheet1!$BC$8</f>
        <v>0</v>
      </c>
      <c r="X34" s="129">
        <f>Sheet1!$BD$8</f>
        <v>0</v>
      </c>
      <c r="Y34" s="130">
        <f>Sheet1!$BC$9</f>
        <v>0</v>
      </c>
      <c r="Z34" s="129">
        <f>Sheet1!$BD$9</f>
        <v>0</v>
      </c>
      <c r="AA34" s="130">
        <f>Sheet1!$BC$10</f>
        <v>0</v>
      </c>
      <c r="AB34" s="129">
        <f>Sheet1!$BD$10</f>
        <v>0</v>
      </c>
      <c r="AC34" s="130">
        <f>Sheet1!$BC$11</f>
        <v>0</v>
      </c>
      <c r="AD34" s="129">
        <f>Sheet1!$BD$11</f>
        <v>0</v>
      </c>
      <c r="AE34" s="130">
        <f>Sheet1!$BC$12</f>
        <v>0</v>
      </c>
      <c r="AF34" s="129">
        <f>Sheet1!$BD$12</f>
        <v>0</v>
      </c>
      <c r="AG34" s="130">
        <f>Sheet1!$BC$13</f>
        <v>0</v>
      </c>
      <c r="AH34" s="129">
        <f>Sheet1!$BD$13</f>
        <v>0</v>
      </c>
      <c r="AI34" s="130">
        <f>Sheet1!$BC$14</f>
        <v>0</v>
      </c>
      <c r="AJ34" s="129">
        <f>Sheet1!$BD$14</f>
        <v>0</v>
      </c>
      <c r="AK34" s="130">
        <f>Sheet1!$BC$15</f>
        <v>0</v>
      </c>
      <c r="AL34" s="129">
        <f>Sheet1!$BD$15</f>
        <v>0</v>
      </c>
      <c r="AM34" s="130">
        <f>Sheet1!$BC$16</f>
        <v>0</v>
      </c>
      <c r="AN34" s="129">
        <f>Sheet1!$BD$16</f>
        <v>0</v>
      </c>
      <c r="AO34" s="130">
        <f>Sheet1!$BC$17</f>
        <v>0</v>
      </c>
      <c r="AP34" s="129">
        <f>Sheet1!$BD$17</f>
        <v>0</v>
      </c>
      <c r="AQ34" s="150" t="str">
        <f>IF(COUNTA(Sheet1!$BC$3:$BC$18)&gt;=16,"塩基/修飾の自動カウントは15種類までとなります。","")</f>
        <v/>
      </c>
    </row>
    <row r="35" spans="1:43" ht="96" customHeight="1">
      <c r="A35" s="124">
        <v>29</v>
      </c>
      <c r="B35" s="134"/>
      <c r="C35" s="137"/>
      <c r="D35" s="123"/>
      <c r="E35" s="137"/>
      <c r="F35" s="137"/>
      <c r="G35" s="137"/>
      <c r="H35" s="137"/>
      <c r="I35" s="137"/>
      <c r="J35" s="137"/>
      <c r="K35" s="123"/>
      <c r="L35" s="114">
        <f>SUM(Sheet2!$DQ$3:$DQ$71)</f>
        <v>0</v>
      </c>
      <c r="M35" s="128" t="str">
        <f>Sheet1!$BE$3</f>
        <v/>
      </c>
      <c r="N35" s="129">
        <f>Sheet1!$BF$3</f>
        <v>0</v>
      </c>
      <c r="O35" s="130">
        <f>Sheet1!$BE$4</f>
        <v>0</v>
      </c>
      <c r="P35" s="129">
        <f>Sheet1!$BF$4</f>
        <v>0</v>
      </c>
      <c r="Q35" s="130">
        <f>Sheet1!$BE$5</f>
        <v>0</v>
      </c>
      <c r="R35" s="129">
        <f>Sheet1!$BF$5</f>
        <v>0</v>
      </c>
      <c r="S35" s="130">
        <f>Sheet1!$BE$6</f>
        <v>0</v>
      </c>
      <c r="T35" s="129">
        <f>Sheet1!$BF$6</f>
        <v>0</v>
      </c>
      <c r="U35" s="130">
        <f>Sheet1!$BE$7</f>
        <v>0</v>
      </c>
      <c r="V35" s="129">
        <f>Sheet1!$BF$7</f>
        <v>0</v>
      </c>
      <c r="W35" s="130">
        <f>Sheet1!$BE$8</f>
        <v>0</v>
      </c>
      <c r="X35" s="129">
        <f>Sheet1!$BF$8</f>
        <v>0</v>
      </c>
      <c r="Y35" s="130">
        <f>Sheet1!$BE$9</f>
        <v>0</v>
      </c>
      <c r="Z35" s="129">
        <f>Sheet1!$BF$9</f>
        <v>0</v>
      </c>
      <c r="AA35" s="130">
        <f>Sheet1!$BE$10</f>
        <v>0</v>
      </c>
      <c r="AB35" s="129">
        <f>Sheet1!$BF$10</f>
        <v>0</v>
      </c>
      <c r="AC35" s="130">
        <f>Sheet1!$BE$11</f>
        <v>0</v>
      </c>
      <c r="AD35" s="129">
        <f>Sheet1!$BF$11</f>
        <v>0</v>
      </c>
      <c r="AE35" s="130">
        <f>Sheet1!$BE$12</f>
        <v>0</v>
      </c>
      <c r="AF35" s="129">
        <f>Sheet1!$BF$12</f>
        <v>0</v>
      </c>
      <c r="AG35" s="130">
        <f>Sheet1!$BE$13</f>
        <v>0</v>
      </c>
      <c r="AH35" s="129">
        <f>Sheet1!$BF$13</f>
        <v>0</v>
      </c>
      <c r="AI35" s="130">
        <f>Sheet1!$BE$14</f>
        <v>0</v>
      </c>
      <c r="AJ35" s="129">
        <f>Sheet1!$BF$14</f>
        <v>0</v>
      </c>
      <c r="AK35" s="130">
        <f>Sheet1!$BE$15</f>
        <v>0</v>
      </c>
      <c r="AL35" s="129">
        <f>Sheet1!$BF$15</f>
        <v>0</v>
      </c>
      <c r="AM35" s="130">
        <f>Sheet1!$BE$16</f>
        <v>0</v>
      </c>
      <c r="AN35" s="129">
        <f>Sheet1!$BF$16</f>
        <v>0</v>
      </c>
      <c r="AO35" s="130">
        <f>Sheet1!$BE$17</f>
        <v>0</v>
      </c>
      <c r="AP35" s="129">
        <f>Sheet1!$BF$17</f>
        <v>0</v>
      </c>
      <c r="AQ35" s="150" t="str">
        <f>IF(COUNTA(Sheet1!$BE$3:$BE$18)&gt;=16,"塩基/修飾の自動カウントは15種類までとなります。","")</f>
        <v/>
      </c>
    </row>
    <row r="36" spans="1:43" ht="96" customHeight="1">
      <c r="A36" s="124">
        <v>30</v>
      </c>
      <c r="B36" s="134"/>
      <c r="C36" s="137"/>
      <c r="D36" s="123"/>
      <c r="E36" s="137"/>
      <c r="F36" s="137"/>
      <c r="G36" s="137"/>
      <c r="H36" s="137"/>
      <c r="I36" s="137"/>
      <c r="J36" s="137"/>
      <c r="K36" s="123"/>
      <c r="L36" s="114">
        <f>SUM(Sheet2!$DU$3:$DU$71)</f>
        <v>0</v>
      </c>
      <c r="M36" s="128" t="str">
        <f>Sheet1!$BG$3</f>
        <v/>
      </c>
      <c r="N36" s="129">
        <f>Sheet1!$BH$3</f>
        <v>0</v>
      </c>
      <c r="O36" s="130">
        <f>Sheet1!$BG$4</f>
        <v>0</v>
      </c>
      <c r="P36" s="129">
        <f>Sheet1!$BH$4</f>
        <v>0</v>
      </c>
      <c r="Q36" s="130">
        <f>Sheet1!$BG$5</f>
        <v>0</v>
      </c>
      <c r="R36" s="129">
        <f>Sheet1!$BH$5</f>
        <v>0</v>
      </c>
      <c r="S36" s="130">
        <f>Sheet1!$BG$6</f>
        <v>0</v>
      </c>
      <c r="T36" s="129">
        <f>Sheet1!$BH$6</f>
        <v>0</v>
      </c>
      <c r="U36" s="130">
        <f>Sheet1!$BG$7</f>
        <v>0</v>
      </c>
      <c r="V36" s="129">
        <f>Sheet1!$BH$7</f>
        <v>0</v>
      </c>
      <c r="W36" s="130">
        <f>Sheet1!$BG$8</f>
        <v>0</v>
      </c>
      <c r="X36" s="129">
        <f>Sheet1!$BH$8</f>
        <v>0</v>
      </c>
      <c r="Y36" s="130">
        <f>Sheet1!$BG$9</f>
        <v>0</v>
      </c>
      <c r="Z36" s="129">
        <f>Sheet1!$BH$9</f>
        <v>0</v>
      </c>
      <c r="AA36" s="130">
        <f>Sheet1!$BG$10</f>
        <v>0</v>
      </c>
      <c r="AB36" s="129">
        <f>Sheet1!$BH$10</f>
        <v>0</v>
      </c>
      <c r="AC36" s="130">
        <f>Sheet1!$BG$11</f>
        <v>0</v>
      </c>
      <c r="AD36" s="129">
        <f>Sheet1!$BH$11</f>
        <v>0</v>
      </c>
      <c r="AE36" s="130">
        <f>Sheet1!$BG$12</f>
        <v>0</v>
      </c>
      <c r="AF36" s="129">
        <f>Sheet1!$BH$12</f>
        <v>0</v>
      </c>
      <c r="AG36" s="130">
        <f>Sheet1!$BG$13</f>
        <v>0</v>
      </c>
      <c r="AH36" s="129">
        <f>Sheet1!$BH$13</f>
        <v>0</v>
      </c>
      <c r="AI36" s="130">
        <f>Sheet1!$BG$14</f>
        <v>0</v>
      </c>
      <c r="AJ36" s="129">
        <f>Sheet1!$BH$14</f>
        <v>0</v>
      </c>
      <c r="AK36" s="130">
        <f>Sheet1!$BG$15</f>
        <v>0</v>
      </c>
      <c r="AL36" s="129">
        <f>Sheet1!$BH$15</f>
        <v>0</v>
      </c>
      <c r="AM36" s="130">
        <f>Sheet1!$BG$16</f>
        <v>0</v>
      </c>
      <c r="AN36" s="129">
        <f>Sheet1!$BH$16</f>
        <v>0</v>
      </c>
      <c r="AO36" s="130">
        <f>Sheet1!$BG$17</f>
        <v>0</v>
      </c>
      <c r="AP36" s="129">
        <f>Sheet1!$BH$17</f>
        <v>0</v>
      </c>
      <c r="AQ36" s="150" t="str">
        <f>IF(COUNTA(Sheet1!$BG$3:$BG$18)&gt;=16,"塩基/修飾の自動カウントは15種類までとなります。","")</f>
        <v/>
      </c>
    </row>
    <row r="37" spans="1:43" ht="96" customHeight="1">
      <c r="A37" s="124">
        <v>31</v>
      </c>
      <c r="B37" s="134"/>
      <c r="C37" s="137"/>
      <c r="D37" s="123"/>
      <c r="E37" s="137"/>
      <c r="F37" s="137"/>
      <c r="G37" s="137"/>
      <c r="H37" s="137"/>
      <c r="I37" s="137"/>
      <c r="J37" s="137"/>
      <c r="K37" s="123"/>
      <c r="L37" s="114">
        <f>SUM(Sheet2!$DY$3:$DY$71)</f>
        <v>0</v>
      </c>
      <c r="M37" s="128" t="str">
        <f>Sheet1!$BI$3</f>
        <v/>
      </c>
      <c r="N37" s="129">
        <f>Sheet1!$BJ$3</f>
        <v>0</v>
      </c>
      <c r="O37" s="130">
        <f>Sheet1!$BI$4</f>
        <v>0</v>
      </c>
      <c r="P37" s="129">
        <f>Sheet1!$BJ$4</f>
        <v>0</v>
      </c>
      <c r="Q37" s="130">
        <f>Sheet1!$BI$5</f>
        <v>0</v>
      </c>
      <c r="R37" s="129">
        <f>Sheet1!$BJ$5</f>
        <v>0</v>
      </c>
      <c r="S37" s="130">
        <f>Sheet1!$BI$6</f>
        <v>0</v>
      </c>
      <c r="T37" s="129">
        <f>Sheet1!$BJ$6</f>
        <v>0</v>
      </c>
      <c r="U37" s="130">
        <f>Sheet1!$BI$7</f>
        <v>0</v>
      </c>
      <c r="V37" s="129">
        <f>Sheet1!$BJ$7</f>
        <v>0</v>
      </c>
      <c r="W37" s="130">
        <f>Sheet1!$BI$8</f>
        <v>0</v>
      </c>
      <c r="X37" s="129">
        <f>Sheet1!$BJ$8</f>
        <v>0</v>
      </c>
      <c r="Y37" s="130">
        <f>Sheet1!$BI$9</f>
        <v>0</v>
      </c>
      <c r="Z37" s="129">
        <f>Sheet1!$BJ$9</f>
        <v>0</v>
      </c>
      <c r="AA37" s="130">
        <f>Sheet1!$BI$10</f>
        <v>0</v>
      </c>
      <c r="AB37" s="129">
        <f>Sheet1!$BJ$10</f>
        <v>0</v>
      </c>
      <c r="AC37" s="130">
        <f>Sheet1!$BI$11</f>
        <v>0</v>
      </c>
      <c r="AD37" s="129">
        <f>Sheet1!$BJ$11</f>
        <v>0</v>
      </c>
      <c r="AE37" s="130">
        <f>Sheet1!$BI$12</f>
        <v>0</v>
      </c>
      <c r="AF37" s="129">
        <f>Sheet1!$BJ$12</f>
        <v>0</v>
      </c>
      <c r="AG37" s="130">
        <f>Sheet1!$BI$13</f>
        <v>0</v>
      </c>
      <c r="AH37" s="129">
        <f>Sheet1!$BJ$13</f>
        <v>0</v>
      </c>
      <c r="AI37" s="130">
        <f>Sheet1!$BI$14</f>
        <v>0</v>
      </c>
      <c r="AJ37" s="129">
        <f>Sheet1!$BJ$14</f>
        <v>0</v>
      </c>
      <c r="AK37" s="130">
        <f>Sheet1!$BI$15</f>
        <v>0</v>
      </c>
      <c r="AL37" s="129">
        <f>Sheet1!$BJ$15</f>
        <v>0</v>
      </c>
      <c r="AM37" s="130">
        <f>Sheet1!$BI$16</f>
        <v>0</v>
      </c>
      <c r="AN37" s="129">
        <f>Sheet1!$BJ$16</f>
        <v>0</v>
      </c>
      <c r="AO37" s="130">
        <f>Sheet1!$BI$17</f>
        <v>0</v>
      </c>
      <c r="AP37" s="129">
        <f>Sheet1!$BJ$17</f>
        <v>0</v>
      </c>
      <c r="AQ37" s="150" t="str">
        <f>IF(COUNTA(Sheet1!$BI$3:$BI$18)&gt;=16,"塩基/修飾の自動カウントは15種類までとなります。","")</f>
        <v/>
      </c>
    </row>
    <row r="38" spans="1:43" ht="96" customHeight="1">
      <c r="A38" s="124">
        <v>32</v>
      </c>
      <c r="B38" s="134"/>
      <c r="C38" s="137"/>
      <c r="D38" s="123"/>
      <c r="E38" s="137"/>
      <c r="F38" s="137"/>
      <c r="G38" s="137"/>
      <c r="H38" s="137"/>
      <c r="I38" s="137"/>
      <c r="J38" s="137"/>
      <c r="K38" s="123"/>
      <c r="L38" s="114">
        <f>SUM(Sheet2!$EC$3:$EC$71)</f>
        <v>0</v>
      </c>
      <c r="M38" s="128" t="str">
        <f>Sheet1!$BK$3</f>
        <v/>
      </c>
      <c r="N38" s="129">
        <f>Sheet1!$BL$3</f>
        <v>0</v>
      </c>
      <c r="O38" s="130">
        <f>Sheet1!$BK$4</f>
        <v>0</v>
      </c>
      <c r="P38" s="129">
        <f>Sheet1!$BL$4</f>
        <v>0</v>
      </c>
      <c r="Q38" s="130">
        <f>Sheet1!$BK$5</f>
        <v>0</v>
      </c>
      <c r="R38" s="129">
        <f>Sheet1!$BL$5</f>
        <v>0</v>
      </c>
      <c r="S38" s="130">
        <f>Sheet1!$BK$6</f>
        <v>0</v>
      </c>
      <c r="T38" s="129">
        <f>Sheet1!$BL$6</f>
        <v>0</v>
      </c>
      <c r="U38" s="130">
        <f>Sheet1!$BK$7</f>
        <v>0</v>
      </c>
      <c r="V38" s="129">
        <f>Sheet1!$BL$7</f>
        <v>0</v>
      </c>
      <c r="W38" s="130">
        <f>Sheet1!$BK$8</f>
        <v>0</v>
      </c>
      <c r="X38" s="129">
        <f>Sheet1!$BL$8</f>
        <v>0</v>
      </c>
      <c r="Y38" s="130">
        <f>Sheet1!$BK$9</f>
        <v>0</v>
      </c>
      <c r="Z38" s="129">
        <f>Sheet1!$BL$9</f>
        <v>0</v>
      </c>
      <c r="AA38" s="130">
        <f>Sheet1!$BK$10</f>
        <v>0</v>
      </c>
      <c r="AB38" s="129">
        <f>Sheet1!$BL$10</f>
        <v>0</v>
      </c>
      <c r="AC38" s="130">
        <f>Sheet1!$BK$11</f>
        <v>0</v>
      </c>
      <c r="AD38" s="129">
        <f>Sheet1!$BL$11</f>
        <v>0</v>
      </c>
      <c r="AE38" s="130">
        <f>Sheet1!$BK$12</f>
        <v>0</v>
      </c>
      <c r="AF38" s="129">
        <f>Sheet1!$BL$12</f>
        <v>0</v>
      </c>
      <c r="AG38" s="130">
        <f>Sheet1!$BK$13</f>
        <v>0</v>
      </c>
      <c r="AH38" s="129">
        <f>Sheet1!$BL$13</f>
        <v>0</v>
      </c>
      <c r="AI38" s="130">
        <f>Sheet1!$BK$14</f>
        <v>0</v>
      </c>
      <c r="AJ38" s="129">
        <f>Sheet1!$BL$14</f>
        <v>0</v>
      </c>
      <c r="AK38" s="130">
        <f>Sheet1!$BK$15</f>
        <v>0</v>
      </c>
      <c r="AL38" s="129">
        <f>Sheet1!$BL$15</f>
        <v>0</v>
      </c>
      <c r="AM38" s="130">
        <f>Sheet1!$BK$16</f>
        <v>0</v>
      </c>
      <c r="AN38" s="129">
        <f>Sheet1!$BL$16</f>
        <v>0</v>
      </c>
      <c r="AO38" s="130">
        <f>Sheet1!$BK$17</f>
        <v>0</v>
      </c>
      <c r="AP38" s="129">
        <f>Sheet1!$BL$17</f>
        <v>0</v>
      </c>
      <c r="AQ38" s="150" t="str">
        <f>IF(COUNTA(Sheet1!$BK$3:$BK$18)&gt;=16,"塩基/修飾の自動カウントは15種類までとなります。","")</f>
        <v/>
      </c>
    </row>
    <row r="39" spans="1:43" ht="96" customHeight="1">
      <c r="A39" s="124">
        <v>33</v>
      </c>
      <c r="B39" s="134"/>
      <c r="C39" s="137"/>
      <c r="D39" s="123"/>
      <c r="E39" s="137"/>
      <c r="F39" s="137"/>
      <c r="G39" s="137"/>
      <c r="H39" s="137"/>
      <c r="I39" s="137"/>
      <c r="J39" s="137"/>
      <c r="K39" s="123"/>
      <c r="L39" s="114">
        <f>SUM(Sheet2!$EG$3:$EG$71)</f>
        <v>0</v>
      </c>
      <c r="M39" s="128" t="str">
        <f>Sheet1!$BM$3</f>
        <v/>
      </c>
      <c r="N39" s="129">
        <f>Sheet1!$BN$3</f>
        <v>0</v>
      </c>
      <c r="O39" s="130">
        <f>Sheet1!$BM$4</f>
        <v>0</v>
      </c>
      <c r="P39" s="129">
        <f>Sheet1!$BN$4</f>
        <v>0</v>
      </c>
      <c r="Q39" s="130">
        <f>Sheet1!$BM$5</f>
        <v>0</v>
      </c>
      <c r="R39" s="129">
        <f>Sheet1!$BN$5</f>
        <v>0</v>
      </c>
      <c r="S39" s="130">
        <f>Sheet1!$BM$6</f>
        <v>0</v>
      </c>
      <c r="T39" s="129">
        <f>Sheet1!$BN$6</f>
        <v>0</v>
      </c>
      <c r="U39" s="130">
        <f>Sheet1!$BM$7</f>
        <v>0</v>
      </c>
      <c r="V39" s="129">
        <f>Sheet1!$BN$7</f>
        <v>0</v>
      </c>
      <c r="W39" s="130">
        <f>Sheet1!$BM$8</f>
        <v>0</v>
      </c>
      <c r="X39" s="129">
        <f>Sheet1!$BN$8</f>
        <v>0</v>
      </c>
      <c r="Y39" s="130">
        <f>Sheet1!$BM$9</f>
        <v>0</v>
      </c>
      <c r="Z39" s="129">
        <f>Sheet1!$BN$9</f>
        <v>0</v>
      </c>
      <c r="AA39" s="130">
        <f>Sheet1!$BM$10</f>
        <v>0</v>
      </c>
      <c r="AB39" s="129">
        <f>Sheet1!$BN$10</f>
        <v>0</v>
      </c>
      <c r="AC39" s="130">
        <f>Sheet1!$BM$11</f>
        <v>0</v>
      </c>
      <c r="AD39" s="129">
        <f>Sheet1!$BN$11</f>
        <v>0</v>
      </c>
      <c r="AE39" s="130">
        <f>Sheet1!$BM$12</f>
        <v>0</v>
      </c>
      <c r="AF39" s="129">
        <f>Sheet1!$BN$12</f>
        <v>0</v>
      </c>
      <c r="AG39" s="130">
        <f>Sheet1!$BM$13</f>
        <v>0</v>
      </c>
      <c r="AH39" s="129">
        <f>Sheet1!$BN$13</f>
        <v>0</v>
      </c>
      <c r="AI39" s="130">
        <f>Sheet1!$BM$14</f>
        <v>0</v>
      </c>
      <c r="AJ39" s="129">
        <f>Sheet1!$BN$14</f>
        <v>0</v>
      </c>
      <c r="AK39" s="130">
        <f>Sheet1!$BM$15</f>
        <v>0</v>
      </c>
      <c r="AL39" s="129">
        <f>Sheet1!$BN$15</f>
        <v>0</v>
      </c>
      <c r="AM39" s="130">
        <f>Sheet1!$BM$16</f>
        <v>0</v>
      </c>
      <c r="AN39" s="129">
        <f>Sheet1!$BN$16</f>
        <v>0</v>
      </c>
      <c r="AO39" s="130">
        <f>Sheet1!$BM$17</f>
        <v>0</v>
      </c>
      <c r="AP39" s="129">
        <f>Sheet1!$BN$17</f>
        <v>0</v>
      </c>
      <c r="AQ39" s="150" t="str">
        <f>IF(COUNTA(Sheet1!$BM$3:$BM$18)&gt;=16,"塩基/修飾の自動カウントは15種類までとなります。","")</f>
        <v/>
      </c>
    </row>
    <row r="40" spans="1:43" ht="96" customHeight="1">
      <c r="A40" s="124">
        <v>34</v>
      </c>
      <c r="B40" s="134"/>
      <c r="C40" s="137"/>
      <c r="D40" s="123"/>
      <c r="E40" s="137"/>
      <c r="F40" s="137"/>
      <c r="G40" s="137"/>
      <c r="H40" s="137"/>
      <c r="I40" s="137"/>
      <c r="J40" s="137"/>
      <c r="K40" s="123"/>
      <c r="L40" s="114">
        <f>SUM(Sheet2!$EK$3:$EK$71)</f>
        <v>0</v>
      </c>
      <c r="M40" s="128" t="str">
        <f>Sheet1!$BO$3</f>
        <v/>
      </c>
      <c r="N40" s="129">
        <f>Sheet1!$BP$3</f>
        <v>0</v>
      </c>
      <c r="O40" s="130">
        <f>Sheet1!$BO$4</f>
        <v>0</v>
      </c>
      <c r="P40" s="129">
        <f>Sheet1!$BP$4</f>
        <v>0</v>
      </c>
      <c r="Q40" s="130">
        <f>Sheet1!$BO$5</f>
        <v>0</v>
      </c>
      <c r="R40" s="129">
        <f>Sheet1!$BP$5</f>
        <v>0</v>
      </c>
      <c r="S40" s="130">
        <f>Sheet1!$BO$6</f>
        <v>0</v>
      </c>
      <c r="T40" s="129">
        <f>Sheet1!$BP$6</f>
        <v>0</v>
      </c>
      <c r="U40" s="130">
        <f>Sheet1!$BO$7</f>
        <v>0</v>
      </c>
      <c r="V40" s="129">
        <f>Sheet1!$BP$7</f>
        <v>0</v>
      </c>
      <c r="W40" s="130">
        <f>Sheet1!$BO$8</f>
        <v>0</v>
      </c>
      <c r="X40" s="129">
        <f>Sheet1!$BP$8</f>
        <v>0</v>
      </c>
      <c r="Y40" s="130">
        <f>Sheet1!$BO$9</f>
        <v>0</v>
      </c>
      <c r="Z40" s="129">
        <f>Sheet1!$BP$9</f>
        <v>0</v>
      </c>
      <c r="AA40" s="130">
        <f>Sheet1!$BO$10</f>
        <v>0</v>
      </c>
      <c r="AB40" s="129">
        <f>Sheet1!$BP$10</f>
        <v>0</v>
      </c>
      <c r="AC40" s="130">
        <f>Sheet1!$BO$11</f>
        <v>0</v>
      </c>
      <c r="AD40" s="129">
        <f>Sheet1!$BP$11</f>
        <v>0</v>
      </c>
      <c r="AE40" s="130">
        <f>Sheet1!$BO$12</f>
        <v>0</v>
      </c>
      <c r="AF40" s="129">
        <f>Sheet1!$BP$12</f>
        <v>0</v>
      </c>
      <c r="AG40" s="130">
        <f>Sheet1!$BO$13</f>
        <v>0</v>
      </c>
      <c r="AH40" s="129">
        <f>Sheet1!$BP$13</f>
        <v>0</v>
      </c>
      <c r="AI40" s="130">
        <f>Sheet1!$BO$14</f>
        <v>0</v>
      </c>
      <c r="AJ40" s="129">
        <f>Sheet1!$BP$14</f>
        <v>0</v>
      </c>
      <c r="AK40" s="130">
        <f>Sheet1!$BO$15</f>
        <v>0</v>
      </c>
      <c r="AL40" s="129">
        <f>Sheet1!$BP$15</f>
        <v>0</v>
      </c>
      <c r="AM40" s="130">
        <f>Sheet1!$BO$16</f>
        <v>0</v>
      </c>
      <c r="AN40" s="129">
        <f>Sheet1!$BP$16</f>
        <v>0</v>
      </c>
      <c r="AO40" s="130">
        <f>Sheet1!$BO$17</f>
        <v>0</v>
      </c>
      <c r="AP40" s="129">
        <f>Sheet1!$BP$17</f>
        <v>0</v>
      </c>
      <c r="AQ40" s="150" t="str">
        <f>IF(COUNTA(Sheet1!$BO$3:$BO$18)&gt;=16,"塩基/修飾の自動カウントは15種類までとなります。","")</f>
        <v/>
      </c>
    </row>
    <row r="41" spans="1:43" ht="96" customHeight="1">
      <c r="A41" s="124">
        <v>35</v>
      </c>
      <c r="B41" s="134"/>
      <c r="C41" s="137"/>
      <c r="D41" s="123"/>
      <c r="E41" s="137"/>
      <c r="F41" s="137"/>
      <c r="G41" s="137"/>
      <c r="H41" s="137"/>
      <c r="I41" s="137"/>
      <c r="J41" s="137"/>
      <c r="K41" s="123"/>
      <c r="L41" s="114">
        <f>SUM(Sheet2!$EO$3:$EO$71)</f>
        <v>0</v>
      </c>
      <c r="M41" s="128" t="str">
        <f>Sheet1!$BQ$3</f>
        <v/>
      </c>
      <c r="N41" s="129">
        <f>Sheet1!$BR$3</f>
        <v>0</v>
      </c>
      <c r="O41" s="130">
        <f>Sheet1!$BQ$4</f>
        <v>0</v>
      </c>
      <c r="P41" s="129">
        <f>Sheet1!$BR$4</f>
        <v>0</v>
      </c>
      <c r="Q41" s="130">
        <f>Sheet1!$BQ$5</f>
        <v>0</v>
      </c>
      <c r="R41" s="129">
        <f>Sheet1!$BR$5</f>
        <v>0</v>
      </c>
      <c r="S41" s="130">
        <f>Sheet1!$BQ$6</f>
        <v>0</v>
      </c>
      <c r="T41" s="129">
        <f>Sheet1!$BR$6</f>
        <v>0</v>
      </c>
      <c r="U41" s="130">
        <f>Sheet1!$BQ$7</f>
        <v>0</v>
      </c>
      <c r="V41" s="129">
        <f>Sheet1!$BR$7</f>
        <v>0</v>
      </c>
      <c r="W41" s="130">
        <f>Sheet1!$BQ$8</f>
        <v>0</v>
      </c>
      <c r="X41" s="129">
        <f>Sheet1!$BR$8</f>
        <v>0</v>
      </c>
      <c r="Y41" s="130">
        <f>Sheet1!$BQ$9</f>
        <v>0</v>
      </c>
      <c r="Z41" s="129">
        <f>Sheet1!$BR$9</f>
        <v>0</v>
      </c>
      <c r="AA41" s="130">
        <f>Sheet1!$BQ$10</f>
        <v>0</v>
      </c>
      <c r="AB41" s="129">
        <f>Sheet1!$BR$10</f>
        <v>0</v>
      </c>
      <c r="AC41" s="130">
        <f>Sheet1!$BQ$11</f>
        <v>0</v>
      </c>
      <c r="AD41" s="129">
        <f>Sheet1!$BR$11</f>
        <v>0</v>
      </c>
      <c r="AE41" s="130">
        <f>Sheet1!$BQ$12</f>
        <v>0</v>
      </c>
      <c r="AF41" s="129">
        <f>Sheet1!$BR$12</f>
        <v>0</v>
      </c>
      <c r="AG41" s="130">
        <f>Sheet1!$BQ$13</f>
        <v>0</v>
      </c>
      <c r="AH41" s="129">
        <f>Sheet1!$BR$13</f>
        <v>0</v>
      </c>
      <c r="AI41" s="130">
        <f>Sheet1!$BQ$14</f>
        <v>0</v>
      </c>
      <c r="AJ41" s="129">
        <f>Sheet1!$BR$14</f>
        <v>0</v>
      </c>
      <c r="AK41" s="130">
        <f>Sheet1!$BQ$15</f>
        <v>0</v>
      </c>
      <c r="AL41" s="129">
        <f>Sheet1!$BR$15</f>
        <v>0</v>
      </c>
      <c r="AM41" s="130">
        <f>Sheet1!$BQ$16</f>
        <v>0</v>
      </c>
      <c r="AN41" s="129">
        <f>Sheet1!$BR$16</f>
        <v>0</v>
      </c>
      <c r="AO41" s="130">
        <f>Sheet1!$BQ$17</f>
        <v>0</v>
      </c>
      <c r="AP41" s="129">
        <f>Sheet1!$BR$17</f>
        <v>0</v>
      </c>
      <c r="AQ41" s="150" t="str">
        <f>IF(COUNTA(Sheet1!$BQ$3:$BQ$18)&gt;=16,"塩基/修飾の自動カウントは15種類までとなります。","")</f>
        <v/>
      </c>
    </row>
    <row r="42" spans="1:43" ht="96" customHeight="1">
      <c r="A42" s="124">
        <v>36</v>
      </c>
      <c r="B42" s="134"/>
      <c r="C42" s="137"/>
      <c r="D42" s="123"/>
      <c r="E42" s="137"/>
      <c r="F42" s="137"/>
      <c r="G42" s="137"/>
      <c r="H42" s="137"/>
      <c r="I42" s="137"/>
      <c r="J42" s="137"/>
      <c r="K42" s="123"/>
      <c r="L42" s="114">
        <f>SUM(Sheet2!$ES$3:$ES$71)</f>
        <v>0</v>
      </c>
      <c r="M42" s="128" t="str">
        <f>Sheet1!$BS$3</f>
        <v/>
      </c>
      <c r="N42" s="129">
        <f>Sheet1!$BT$3</f>
        <v>0</v>
      </c>
      <c r="O42" s="130">
        <f>Sheet1!$BS$4</f>
        <v>0</v>
      </c>
      <c r="P42" s="129">
        <f>Sheet1!$BT$4</f>
        <v>0</v>
      </c>
      <c r="Q42" s="130">
        <f>Sheet1!$BS$5</f>
        <v>0</v>
      </c>
      <c r="R42" s="129">
        <f>Sheet1!$BT$5</f>
        <v>0</v>
      </c>
      <c r="S42" s="130">
        <f>Sheet1!$BS$6</f>
        <v>0</v>
      </c>
      <c r="T42" s="129">
        <f>Sheet1!$BT$6</f>
        <v>0</v>
      </c>
      <c r="U42" s="130">
        <f>Sheet1!$BS$7</f>
        <v>0</v>
      </c>
      <c r="V42" s="129">
        <f>Sheet1!$BT$7</f>
        <v>0</v>
      </c>
      <c r="W42" s="130">
        <f>Sheet1!$BS$8</f>
        <v>0</v>
      </c>
      <c r="X42" s="129">
        <f>Sheet1!$BT$8</f>
        <v>0</v>
      </c>
      <c r="Y42" s="130">
        <f>Sheet1!$BS$9</f>
        <v>0</v>
      </c>
      <c r="Z42" s="129">
        <f>Sheet1!$BT$9</f>
        <v>0</v>
      </c>
      <c r="AA42" s="130">
        <f>Sheet1!$BS$10</f>
        <v>0</v>
      </c>
      <c r="AB42" s="129">
        <f>Sheet1!$BT$10</f>
        <v>0</v>
      </c>
      <c r="AC42" s="130">
        <f>Sheet1!$BS$11</f>
        <v>0</v>
      </c>
      <c r="AD42" s="129">
        <f>Sheet1!$BT$11</f>
        <v>0</v>
      </c>
      <c r="AE42" s="130">
        <f>Sheet1!$BS$12</f>
        <v>0</v>
      </c>
      <c r="AF42" s="129">
        <f>Sheet1!$BT$12</f>
        <v>0</v>
      </c>
      <c r="AG42" s="130">
        <f>Sheet1!$BS$13</f>
        <v>0</v>
      </c>
      <c r="AH42" s="129">
        <f>Sheet1!$BT$13</f>
        <v>0</v>
      </c>
      <c r="AI42" s="130">
        <f>Sheet1!$BS$14</f>
        <v>0</v>
      </c>
      <c r="AJ42" s="129">
        <f>Sheet1!$BT$14</f>
        <v>0</v>
      </c>
      <c r="AK42" s="130">
        <f>Sheet1!$BS$15</f>
        <v>0</v>
      </c>
      <c r="AL42" s="129">
        <f>Sheet1!$BT$15</f>
        <v>0</v>
      </c>
      <c r="AM42" s="130">
        <f>Sheet1!$BS$16</f>
        <v>0</v>
      </c>
      <c r="AN42" s="129">
        <f>Sheet1!$BT$16</f>
        <v>0</v>
      </c>
      <c r="AO42" s="130">
        <f>Sheet1!$BS$17</f>
        <v>0</v>
      </c>
      <c r="AP42" s="129">
        <f>Sheet1!$BT$17</f>
        <v>0</v>
      </c>
      <c r="AQ42" s="150" t="str">
        <f>IF(COUNTA(Sheet1!$BS$3:$BS$18)&gt;=16,"塩基/修飾の自動カウントは15種類までとなります。","")</f>
        <v/>
      </c>
    </row>
    <row r="43" spans="1:43" ht="96" customHeight="1">
      <c r="A43" s="124">
        <v>37</v>
      </c>
      <c r="B43" s="134"/>
      <c r="C43" s="137"/>
      <c r="D43" s="123"/>
      <c r="E43" s="137"/>
      <c r="F43" s="137"/>
      <c r="G43" s="137"/>
      <c r="H43" s="137"/>
      <c r="I43" s="137"/>
      <c r="J43" s="137"/>
      <c r="K43" s="123"/>
      <c r="L43" s="114">
        <f>SUM(Sheet2!$EW$3:$EW$71)</f>
        <v>0</v>
      </c>
      <c r="M43" s="128" t="str">
        <f>Sheet1!$BU$3</f>
        <v/>
      </c>
      <c r="N43" s="129">
        <f>Sheet1!$BV$3</f>
        <v>0</v>
      </c>
      <c r="O43" s="130">
        <f>Sheet1!$BU$4</f>
        <v>0</v>
      </c>
      <c r="P43" s="129">
        <f>Sheet1!$BV$4</f>
        <v>0</v>
      </c>
      <c r="Q43" s="130">
        <f>Sheet1!$BU$5</f>
        <v>0</v>
      </c>
      <c r="R43" s="129">
        <f>Sheet1!$BV$5</f>
        <v>0</v>
      </c>
      <c r="S43" s="130">
        <f>Sheet1!$BU$6</f>
        <v>0</v>
      </c>
      <c r="T43" s="129">
        <f>Sheet1!$BV$6</f>
        <v>0</v>
      </c>
      <c r="U43" s="130">
        <f>Sheet1!$BU$7</f>
        <v>0</v>
      </c>
      <c r="V43" s="129">
        <f>Sheet1!$BV$7</f>
        <v>0</v>
      </c>
      <c r="W43" s="130">
        <f>Sheet1!$BU$8</f>
        <v>0</v>
      </c>
      <c r="X43" s="129">
        <f>Sheet1!$BV$8</f>
        <v>0</v>
      </c>
      <c r="Y43" s="130">
        <f>Sheet1!$BU$9</f>
        <v>0</v>
      </c>
      <c r="Z43" s="129">
        <f>Sheet1!$BV$9</f>
        <v>0</v>
      </c>
      <c r="AA43" s="130">
        <f>Sheet1!$BU$10</f>
        <v>0</v>
      </c>
      <c r="AB43" s="129">
        <f>Sheet1!$BV$10</f>
        <v>0</v>
      </c>
      <c r="AC43" s="130">
        <f>Sheet1!$BU$11</f>
        <v>0</v>
      </c>
      <c r="AD43" s="129">
        <f>Sheet1!$BV$11</f>
        <v>0</v>
      </c>
      <c r="AE43" s="130">
        <f>Sheet1!$BU$12</f>
        <v>0</v>
      </c>
      <c r="AF43" s="129">
        <f>Sheet1!$BV$12</f>
        <v>0</v>
      </c>
      <c r="AG43" s="130">
        <f>Sheet1!$BU$13</f>
        <v>0</v>
      </c>
      <c r="AH43" s="129">
        <f>Sheet1!$BV$13</f>
        <v>0</v>
      </c>
      <c r="AI43" s="130">
        <f>Sheet1!$BU$14</f>
        <v>0</v>
      </c>
      <c r="AJ43" s="129">
        <f>Sheet1!$BV$14</f>
        <v>0</v>
      </c>
      <c r="AK43" s="130">
        <f>Sheet1!$BU$15</f>
        <v>0</v>
      </c>
      <c r="AL43" s="129">
        <f>Sheet1!$BV$15</f>
        <v>0</v>
      </c>
      <c r="AM43" s="130">
        <f>Sheet1!$BU$16</f>
        <v>0</v>
      </c>
      <c r="AN43" s="129">
        <f>Sheet1!$BV$16</f>
        <v>0</v>
      </c>
      <c r="AO43" s="130">
        <f>Sheet1!$BU$17</f>
        <v>0</v>
      </c>
      <c r="AP43" s="129">
        <f>Sheet1!$BV$17</f>
        <v>0</v>
      </c>
      <c r="AQ43" s="150" t="str">
        <f>IF(COUNTA(Sheet1!$BU$3:$BU$18)&gt;=16,"塩基/修飾の自動カウントは15種類までとなります。","")</f>
        <v/>
      </c>
    </row>
    <row r="44" spans="1:43" ht="96" customHeight="1">
      <c r="A44" s="124">
        <v>38</v>
      </c>
      <c r="B44" s="134"/>
      <c r="C44" s="137"/>
      <c r="D44" s="123"/>
      <c r="E44" s="137"/>
      <c r="F44" s="137"/>
      <c r="G44" s="137"/>
      <c r="H44" s="137"/>
      <c r="I44" s="137"/>
      <c r="J44" s="137"/>
      <c r="K44" s="123"/>
      <c r="L44" s="114">
        <f>SUM(Sheet2!$FA$3:$FA$71)</f>
        <v>0</v>
      </c>
      <c r="M44" s="128" t="str">
        <f>Sheet1!$BW$3</f>
        <v/>
      </c>
      <c r="N44" s="129">
        <f>Sheet1!$BX$3</f>
        <v>0</v>
      </c>
      <c r="O44" s="130">
        <f>Sheet1!$BW$4</f>
        <v>0</v>
      </c>
      <c r="P44" s="129">
        <f>Sheet1!$BX$4</f>
        <v>0</v>
      </c>
      <c r="Q44" s="130">
        <f>Sheet1!$BW$5</f>
        <v>0</v>
      </c>
      <c r="R44" s="129">
        <f>Sheet1!$BX$5</f>
        <v>0</v>
      </c>
      <c r="S44" s="130">
        <f>Sheet1!$BW$6</f>
        <v>0</v>
      </c>
      <c r="T44" s="129">
        <f>Sheet1!$BX$6</f>
        <v>0</v>
      </c>
      <c r="U44" s="130">
        <f>Sheet1!$BW$7</f>
        <v>0</v>
      </c>
      <c r="V44" s="129">
        <f>Sheet1!$BX$7</f>
        <v>0</v>
      </c>
      <c r="W44" s="130">
        <f>Sheet1!$BW$8</f>
        <v>0</v>
      </c>
      <c r="X44" s="129">
        <f>Sheet1!$BX$8</f>
        <v>0</v>
      </c>
      <c r="Y44" s="130">
        <f>Sheet1!$BW$9</f>
        <v>0</v>
      </c>
      <c r="Z44" s="129">
        <f>Sheet1!$BX$9</f>
        <v>0</v>
      </c>
      <c r="AA44" s="130">
        <f>Sheet1!$BW$10</f>
        <v>0</v>
      </c>
      <c r="AB44" s="129">
        <f>Sheet1!$BX$10</f>
        <v>0</v>
      </c>
      <c r="AC44" s="130">
        <f>Sheet1!$BW$11</f>
        <v>0</v>
      </c>
      <c r="AD44" s="129">
        <f>Sheet1!$BX$11</f>
        <v>0</v>
      </c>
      <c r="AE44" s="130">
        <f>Sheet1!$BW$12</f>
        <v>0</v>
      </c>
      <c r="AF44" s="129">
        <f>Sheet1!$BX$12</f>
        <v>0</v>
      </c>
      <c r="AG44" s="130">
        <f>Sheet1!$BW$13</f>
        <v>0</v>
      </c>
      <c r="AH44" s="129">
        <f>Sheet1!$BX$13</f>
        <v>0</v>
      </c>
      <c r="AI44" s="130">
        <f>Sheet1!$BW$14</f>
        <v>0</v>
      </c>
      <c r="AJ44" s="129">
        <f>Sheet1!$BX$14</f>
        <v>0</v>
      </c>
      <c r="AK44" s="130">
        <f>Sheet1!$BW$15</f>
        <v>0</v>
      </c>
      <c r="AL44" s="129">
        <f>Sheet1!$BX$15</f>
        <v>0</v>
      </c>
      <c r="AM44" s="130">
        <f>Sheet1!$BW$16</f>
        <v>0</v>
      </c>
      <c r="AN44" s="129">
        <f>Sheet1!$BX$16</f>
        <v>0</v>
      </c>
      <c r="AO44" s="130">
        <f>Sheet1!$BW$17</f>
        <v>0</v>
      </c>
      <c r="AP44" s="129">
        <f>Sheet1!$BX$17</f>
        <v>0</v>
      </c>
      <c r="AQ44" s="150" t="str">
        <f>IF(COUNTA(Sheet1!$BW$3:$BW$18)&gt;=16,"塩基/修飾の自動カウントは15種類までとなります。","")</f>
        <v/>
      </c>
    </row>
    <row r="45" spans="1:43" ht="96" customHeight="1">
      <c r="A45" s="124">
        <v>39</v>
      </c>
      <c r="B45" s="134"/>
      <c r="C45" s="137"/>
      <c r="D45" s="123"/>
      <c r="E45" s="137"/>
      <c r="F45" s="137"/>
      <c r="G45" s="137"/>
      <c r="H45" s="137"/>
      <c r="I45" s="137"/>
      <c r="J45" s="137"/>
      <c r="K45" s="123"/>
      <c r="L45" s="114">
        <f>SUM(Sheet2!$FE$3:$FE$71)</f>
        <v>0</v>
      </c>
      <c r="M45" s="128" t="str">
        <f>Sheet1!$BY$3</f>
        <v/>
      </c>
      <c r="N45" s="129">
        <f>Sheet1!$BZ$3</f>
        <v>0</v>
      </c>
      <c r="O45" s="130">
        <f>Sheet1!$BY$4</f>
        <v>0</v>
      </c>
      <c r="P45" s="129">
        <f>Sheet1!$BZ$4</f>
        <v>0</v>
      </c>
      <c r="Q45" s="130">
        <f>Sheet1!$BY$5</f>
        <v>0</v>
      </c>
      <c r="R45" s="129">
        <f>Sheet1!$BZ$5</f>
        <v>0</v>
      </c>
      <c r="S45" s="130">
        <f>Sheet1!$BY$6</f>
        <v>0</v>
      </c>
      <c r="T45" s="129">
        <f>Sheet1!$BZ$6</f>
        <v>0</v>
      </c>
      <c r="U45" s="130">
        <f>Sheet1!$BY$7</f>
        <v>0</v>
      </c>
      <c r="V45" s="129">
        <f>Sheet1!$BZ$7</f>
        <v>0</v>
      </c>
      <c r="W45" s="130">
        <f>Sheet1!$BY$8</f>
        <v>0</v>
      </c>
      <c r="X45" s="129">
        <f>Sheet1!$BZ$8</f>
        <v>0</v>
      </c>
      <c r="Y45" s="130">
        <f>Sheet1!$BY$9</f>
        <v>0</v>
      </c>
      <c r="Z45" s="129">
        <f>Sheet1!$BZ$9</f>
        <v>0</v>
      </c>
      <c r="AA45" s="130">
        <f>Sheet1!$BY$10</f>
        <v>0</v>
      </c>
      <c r="AB45" s="129">
        <f>Sheet1!$BZ$10</f>
        <v>0</v>
      </c>
      <c r="AC45" s="130">
        <f>Sheet1!$BY$11</f>
        <v>0</v>
      </c>
      <c r="AD45" s="129">
        <f>Sheet1!$BZ$11</f>
        <v>0</v>
      </c>
      <c r="AE45" s="130">
        <f>Sheet1!$BY$12</f>
        <v>0</v>
      </c>
      <c r="AF45" s="129">
        <f>Sheet1!$BZ$12</f>
        <v>0</v>
      </c>
      <c r="AG45" s="130">
        <f>Sheet1!$BY$13</f>
        <v>0</v>
      </c>
      <c r="AH45" s="129">
        <f>Sheet1!$BZ$13</f>
        <v>0</v>
      </c>
      <c r="AI45" s="130">
        <f>Sheet1!$BY$14</f>
        <v>0</v>
      </c>
      <c r="AJ45" s="129">
        <f>Sheet1!$BZ$14</f>
        <v>0</v>
      </c>
      <c r="AK45" s="130">
        <f>Sheet1!$BY$15</f>
        <v>0</v>
      </c>
      <c r="AL45" s="129">
        <f>Sheet1!$BZ$15</f>
        <v>0</v>
      </c>
      <c r="AM45" s="130">
        <f>Sheet1!$BY$16</f>
        <v>0</v>
      </c>
      <c r="AN45" s="129">
        <f>Sheet1!$BZ$16</f>
        <v>0</v>
      </c>
      <c r="AO45" s="130">
        <f>Sheet1!$BY$17</f>
        <v>0</v>
      </c>
      <c r="AP45" s="129">
        <f>Sheet1!$BZ$17</f>
        <v>0</v>
      </c>
      <c r="AQ45" s="150" t="str">
        <f>IF(COUNTA(Sheet1!$BY$3:$BY$18)&gt;=16,"塩基/修飾の自動カウントは15種類までとなります。","")</f>
        <v/>
      </c>
    </row>
    <row r="46" spans="1:43" ht="96" customHeight="1">
      <c r="A46" s="124">
        <v>40</v>
      </c>
      <c r="B46" s="134"/>
      <c r="C46" s="137"/>
      <c r="D46" s="123"/>
      <c r="E46" s="137"/>
      <c r="F46" s="137"/>
      <c r="G46" s="137"/>
      <c r="H46" s="137"/>
      <c r="I46" s="137"/>
      <c r="J46" s="137"/>
      <c r="K46" s="123"/>
      <c r="L46" s="114">
        <f>SUM(Sheet2!$FI$3:$FI$71)</f>
        <v>0</v>
      </c>
      <c r="M46" s="128" t="str">
        <f>Sheet1!$CA$3</f>
        <v/>
      </c>
      <c r="N46" s="129">
        <f>Sheet1!$CB$3</f>
        <v>0</v>
      </c>
      <c r="O46" s="130">
        <f>Sheet1!$CA$4</f>
        <v>0</v>
      </c>
      <c r="P46" s="129">
        <f>Sheet1!$CB$4</f>
        <v>0</v>
      </c>
      <c r="Q46" s="130">
        <f>Sheet1!$CA$5</f>
        <v>0</v>
      </c>
      <c r="R46" s="129">
        <f>Sheet1!$CB$5</f>
        <v>0</v>
      </c>
      <c r="S46" s="130">
        <f>Sheet1!$CA$6</f>
        <v>0</v>
      </c>
      <c r="T46" s="129">
        <f>Sheet1!$CB$6</f>
        <v>0</v>
      </c>
      <c r="U46" s="130">
        <f>Sheet1!$CA$7</f>
        <v>0</v>
      </c>
      <c r="V46" s="129">
        <f>Sheet1!$CB$7</f>
        <v>0</v>
      </c>
      <c r="W46" s="130">
        <f>Sheet1!$CA$8</f>
        <v>0</v>
      </c>
      <c r="X46" s="129">
        <f>Sheet1!$CB$8</f>
        <v>0</v>
      </c>
      <c r="Y46" s="130">
        <f>Sheet1!$CA$9</f>
        <v>0</v>
      </c>
      <c r="Z46" s="129">
        <f>Sheet1!$CB$9</f>
        <v>0</v>
      </c>
      <c r="AA46" s="130">
        <f>Sheet1!$CA$10</f>
        <v>0</v>
      </c>
      <c r="AB46" s="129">
        <f>Sheet1!$CB$10</f>
        <v>0</v>
      </c>
      <c r="AC46" s="130">
        <f>Sheet1!$CA$11</f>
        <v>0</v>
      </c>
      <c r="AD46" s="129">
        <f>Sheet1!$CB$11</f>
        <v>0</v>
      </c>
      <c r="AE46" s="130">
        <f>Sheet1!$CA$12</f>
        <v>0</v>
      </c>
      <c r="AF46" s="129">
        <f>Sheet1!$CB$12</f>
        <v>0</v>
      </c>
      <c r="AG46" s="130">
        <f>Sheet1!$CA$13</f>
        <v>0</v>
      </c>
      <c r="AH46" s="129">
        <f>Sheet1!$CB$13</f>
        <v>0</v>
      </c>
      <c r="AI46" s="130">
        <f>Sheet1!$CA$14</f>
        <v>0</v>
      </c>
      <c r="AJ46" s="129">
        <f>Sheet1!$CB$14</f>
        <v>0</v>
      </c>
      <c r="AK46" s="130">
        <f>Sheet1!$CCA$15</f>
        <v>0</v>
      </c>
      <c r="AL46" s="129">
        <f>Sheet1!$CCB$15</f>
        <v>0</v>
      </c>
      <c r="AM46" s="130">
        <f>Sheet1!$CCA$16</f>
        <v>0</v>
      </c>
      <c r="AN46" s="129">
        <f>Sheet1!$CCB$16</f>
        <v>0</v>
      </c>
      <c r="AO46" s="130">
        <f>Sheet1!$CCA$17</f>
        <v>0</v>
      </c>
      <c r="AP46" s="129">
        <f>Sheet1!$CCB$17</f>
        <v>0</v>
      </c>
      <c r="AQ46" s="150" t="str">
        <f>IF(COUNTA(Sheet1!$CA$3:$CA$18)&gt;=16,"塩基/修飾の自動カウントは15種類までとなります。","")</f>
        <v/>
      </c>
    </row>
    <row r="47" spans="1:43" ht="96" customHeight="1">
      <c r="A47" s="124">
        <v>41</v>
      </c>
      <c r="B47" s="134"/>
      <c r="C47" s="137"/>
      <c r="D47" s="123"/>
      <c r="E47" s="137"/>
      <c r="F47" s="137"/>
      <c r="G47" s="137"/>
      <c r="H47" s="137"/>
      <c r="I47" s="137"/>
      <c r="J47" s="137"/>
      <c r="K47" s="123"/>
      <c r="L47" s="114">
        <f>SUM(Sheet2!$FM$3:$FM$71)</f>
        <v>0</v>
      </c>
      <c r="M47" s="128" t="str">
        <f>Sheet1!$CC$3</f>
        <v/>
      </c>
      <c r="N47" s="129">
        <f>Sheet1!$CD$3</f>
        <v>0</v>
      </c>
      <c r="O47" s="130">
        <f>Sheet1!$CC$4</f>
        <v>0</v>
      </c>
      <c r="P47" s="129">
        <f>Sheet1!$CD$4</f>
        <v>0</v>
      </c>
      <c r="Q47" s="130">
        <f>Sheet1!$CC$5</f>
        <v>0</v>
      </c>
      <c r="R47" s="129">
        <f>Sheet1!$CD$5</f>
        <v>0</v>
      </c>
      <c r="S47" s="130">
        <f>Sheet1!$CC$6</f>
        <v>0</v>
      </c>
      <c r="T47" s="129">
        <f>Sheet1!$CD$6</f>
        <v>0</v>
      </c>
      <c r="U47" s="130">
        <f>Sheet1!$CC$7</f>
        <v>0</v>
      </c>
      <c r="V47" s="129">
        <f>Sheet1!$CD$7</f>
        <v>0</v>
      </c>
      <c r="W47" s="130">
        <f>Sheet1!$CC$8</f>
        <v>0</v>
      </c>
      <c r="X47" s="129">
        <f>Sheet1!$CD$8</f>
        <v>0</v>
      </c>
      <c r="Y47" s="130">
        <f>Sheet1!$CC$9</f>
        <v>0</v>
      </c>
      <c r="Z47" s="129">
        <f>Sheet1!$CD$9</f>
        <v>0</v>
      </c>
      <c r="AA47" s="130">
        <f>Sheet1!$CC$10</f>
        <v>0</v>
      </c>
      <c r="AB47" s="129">
        <f>Sheet1!$CD$10</f>
        <v>0</v>
      </c>
      <c r="AC47" s="130">
        <f>Sheet1!$CC$11</f>
        <v>0</v>
      </c>
      <c r="AD47" s="129">
        <f>Sheet1!$CD$11</f>
        <v>0</v>
      </c>
      <c r="AE47" s="130">
        <f>Sheet1!$CC$12</f>
        <v>0</v>
      </c>
      <c r="AF47" s="129">
        <f>Sheet1!$CD$12</f>
        <v>0</v>
      </c>
      <c r="AG47" s="130">
        <f>Sheet1!$CC$13</f>
        <v>0</v>
      </c>
      <c r="AH47" s="129">
        <f>Sheet1!$CD$13</f>
        <v>0</v>
      </c>
      <c r="AI47" s="130">
        <f>Sheet1!$CC$14</f>
        <v>0</v>
      </c>
      <c r="AJ47" s="129">
        <f>Sheet1!$CD$14</f>
        <v>0</v>
      </c>
      <c r="AK47" s="130">
        <f>Sheet1!$CC$15</f>
        <v>0</v>
      </c>
      <c r="AL47" s="129">
        <f>Sheet1!$CD$15</f>
        <v>0</v>
      </c>
      <c r="AM47" s="130">
        <f>Sheet1!$CC$16</f>
        <v>0</v>
      </c>
      <c r="AN47" s="129">
        <f>Sheet1!$CD$16</f>
        <v>0</v>
      </c>
      <c r="AO47" s="130">
        <f>Sheet1!$CC$17</f>
        <v>0</v>
      </c>
      <c r="AP47" s="129">
        <f>Sheet1!$CD$17</f>
        <v>0</v>
      </c>
      <c r="AQ47" s="150" t="str">
        <f>IF(COUNTA(Sheet1!$CC$3:$CC$18)&gt;=16,"塩基/修飾の自動カウントは15種類までとなります。","")</f>
        <v/>
      </c>
    </row>
    <row r="48" spans="1:43" ht="96" customHeight="1">
      <c r="A48" s="124">
        <v>42</v>
      </c>
      <c r="B48" s="134"/>
      <c r="C48" s="137"/>
      <c r="D48" s="123"/>
      <c r="E48" s="137"/>
      <c r="F48" s="137"/>
      <c r="G48" s="137"/>
      <c r="H48" s="137"/>
      <c r="I48" s="137"/>
      <c r="J48" s="137"/>
      <c r="K48" s="123"/>
      <c r="L48" s="114">
        <f>SUM(Sheet2!$FQ$3:$FQ$71)</f>
        <v>0</v>
      </c>
      <c r="M48" s="128" t="str">
        <f>Sheet1!$CE$3</f>
        <v/>
      </c>
      <c r="N48" s="129">
        <f>Sheet1!$CF$3</f>
        <v>0</v>
      </c>
      <c r="O48" s="130">
        <f>Sheet1!$CE$4</f>
        <v>0</v>
      </c>
      <c r="P48" s="129">
        <f>Sheet1!$CF$4</f>
        <v>0</v>
      </c>
      <c r="Q48" s="130">
        <f>Sheet1!$CE$5</f>
        <v>0</v>
      </c>
      <c r="R48" s="129">
        <f>Sheet1!$CF$5</f>
        <v>0</v>
      </c>
      <c r="S48" s="130">
        <f>Sheet1!$CE$6</f>
        <v>0</v>
      </c>
      <c r="T48" s="129">
        <f>Sheet1!$CF$6</f>
        <v>0</v>
      </c>
      <c r="U48" s="130">
        <f>Sheet1!$CE$7</f>
        <v>0</v>
      </c>
      <c r="V48" s="129">
        <f>Sheet1!$CF$7</f>
        <v>0</v>
      </c>
      <c r="W48" s="130">
        <f>Sheet1!$CE$8</f>
        <v>0</v>
      </c>
      <c r="X48" s="129">
        <f>Sheet1!$CF$8</f>
        <v>0</v>
      </c>
      <c r="Y48" s="130">
        <f>Sheet1!$CE$9</f>
        <v>0</v>
      </c>
      <c r="Z48" s="129">
        <f>Sheet1!$CF$9</f>
        <v>0</v>
      </c>
      <c r="AA48" s="130">
        <f>Sheet1!$CE$10</f>
        <v>0</v>
      </c>
      <c r="AB48" s="129">
        <f>Sheet1!$CF$10</f>
        <v>0</v>
      </c>
      <c r="AC48" s="130">
        <f>Sheet1!$CE$11</f>
        <v>0</v>
      </c>
      <c r="AD48" s="129">
        <f>Sheet1!$CF$11</f>
        <v>0</v>
      </c>
      <c r="AE48" s="130">
        <f>Sheet1!$CE$12</f>
        <v>0</v>
      </c>
      <c r="AF48" s="129">
        <f>Sheet1!$CF$12</f>
        <v>0</v>
      </c>
      <c r="AG48" s="130">
        <f>Sheet1!$CE$13</f>
        <v>0</v>
      </c>
      <c r="AH48" s="129">
        <f>Sheet1!$CF$13</f>
        <v>0</v>
      </c>
      <c r="AI48" s="130">
        <f>Sheet1!$CE$14</f>
        <v>0</v>
      </c>
      <c r="AJ48" s="129">
        <f>Sheet1!$CF$14</f>
        <v>0</v>
      </c>
      <c r="AK48" s="130">
        <f>Sheet1!$CE$15</f>
        <v>0</v>
      </c>
      <c r="AL48" s="129">
        <f>Sheet1!$CF$15</f>
        <v>0</v>
      </c>
      <c r="AM48" s="130">
        <f>Sheet1!$CE$16</f>
        <v>0</v>
      </c>
      <c r="AN48" s="129">
        <f>Sheet1!$CF$16</f>
        <v>0</v>
      </c>
      <c r="AO48" s="130">
        <f>Sheet1!$CE$17</f>
        <v>0</v>
      </c>
      <c r="AP48" s="129">
        <f>Sheet1!$CF$17</f>
        <v>0</v>
      </c>
      <c r="AQ48" s="150" t="str">
        <f>IF(COUNTA(Sheet1!$CE$3:$CE$18)&gt;=16,"塩基/修飾の自動カウントは15種類までとなります。","")</f>
        <v/>
      </c>
    </row>
    <row r="49" spans="1:43" ht="96" customHeight="1">
      <c r="A49" s="124">
        <v>43</v>
      </c>
      <c r="B49" s="134"/>
      <c r="C49" s="137"/>
      <c r="D49" s="123"/>
      <c r="E49" s="137"/>
      <c r="F49" s="137"/>
      <c r="G49" s="137"/>
      <c r="H49" s="137"/>
      <c r="I49" s="137"/>
      <c r="J49" s="137"/>
      <c r="K49" s="123"/>
      <c r="L49" s="114">
        <f>SUM(Sheet2!$FU$3:$FU$71)</f>
        <v>0</v>
      </c>
      <c r="M49" s="128" t="str">
        <f>Sheet1!$CG$3</f>
        <v/>
      </c>
      <c r="N49" s="129">
        <f>Sheet1!$CH$3</f>
        <v>0</v>
      </c>
      <c r="O49" s="130">
        <f>Sheet1!$CG$4</f>
        <v>0</v>
      </c>
      <c r="P49" s="129">
        <f>Sheet1!$CH$4</f>
        <v>0</v>
      </c>
      <c r="Q49" s="130">
        <f>Sheet1!$CG$5</f>
        <v>0</v>
      </c>
      <c r="R49" s="129">
        <f>Sheet1!$CH$5</f>
        <v>0</v>
      </c>
      <c r="S49" s="130">
        <f>Sheet1!$CG$6</f>
        <v>0</v>
      </c>
      <c r="T49" s="129">
        <f>Sheet1!$CH$6</f>
        <v>0</v>
      </c>
      <c r="U49" s="130">
        <f>Sheet1!$CG$7</f>
        <v>0</v>
      </c>
      <c r="V49" s="129">
        <f>Sheet1!$CH$7</f>
        <v>0</v>
      </c>
      <c r="W49" s="130">
        <f>Sheet1!$CG$8</f>
        <v>0</v>
      </c>
      <c r="X49" s="129">
        <f>Sheet1!$CH$8</f>
        <v>0</v>
      </c>
      <c r="Y49" s="130">
        <f>Sheet1!$CG$9</f>
        <v>0</v>
      </c>
      <c r="Z49" s="129">
        <f>Sheet1!$CH$9</f>
        <v>0</v>
      </c>
      <c r="AA49" s="130">
        <f>Sheet1!$CG$10</f>
        <v>0</v>
      </c>
      <c r="AB49" s="129">
        <f>Sheet1!$CH$10</f>
        <v>0</v>
      </c>
      <c r="AC49" s="130">
        <f>Sheet1!$CG$11</f>
        <v>0</v>
      </c>
      <c r="AD49" s="129">
        <f>Sheet1!$CH$11</f>
        <v>0</v>
      </c>
      <c r="AE49" s="130">
        <f>Sheet1!$CG$12</f>
        <v>0</v>
      </c>
      <c r="AF49" s="129">
        <f>Sheet1!$CH$12</f>
        <v>0</v>
      </c>
      <c r="AG49" s="130">
        <f>Sheet1!$CG$13</f>
        <v>0</v>
      </c>
      <c r="AH49" s="129">
        <f>Sheet1!$CH$13</f>
        <v>0</v>
      </c>
      <c r="AI49" s="130">
        <f>Sheet1!$CG$14</f>
        <v>0</v>
      </c>
      <c r="AJ49" s="129">
        <f>Sheet1!$CH$14</f>
        <v>0</v>
      </c>
      <c r="AK49" s="130">
        <f>Sheet1!$CG$15</f>
        <v>0</v>
      </c>
      <c r="AL49" s="129">
        <f>Sheet1!$CH$15</f>
        <v>0</v>
      </c>
      <c r="AM49" s="130">
        <f>Sheet1!$CG$16</f>
        <v>0</v>
      </c>
      <c r="AN49" s="129">
        <f>Sheet1!$CH$16</f>
        <v>0</v>
      </c>
      <c r="AO49" s="130">
        <f>Sheet1!$CG$17</f>
        <v>0</v>
      </c>
      <c r="AP49" s="129">
        <f>Sheet1!$CH$17</f>
        <v>0</v>
      </c>
      <c r="AQ49" s="150" t="str">
        <f>IF(COUNTA(Sheet1!$CG$3:$CG$18)&gt;=16,"塩基/修飾の自動カウントは15種類までとなります。","")</f>
        <v/>
      </c>
    </row>
    <row r="50" spans="1:43" ht="96" customHeight="1">
      <c r="A50" s="124">
        <v>44</v>
      </c>
      <c r="B50" s="134"/>
      <c r="C50" s="137"/>
      <c r="D50" s="123"/>
      <c r="E50" s="137"/>
      <c r="F50" s="137"/>
      <c r="G50" s="137"/>
      <c r="H50" s="137"/>
      <c r="I50" s="137"/>
      <c r="J50" s="137"/>
      <c r="K50" s="123"/>
      <c r="L50" s="114">
        <f>SUM(Sheet2!$FY$3:$FY$71)</f>
        <v>0</v>
      </c>
      <c r="M50" s="128" t="str">
        <f>Sheet1!$CI$3</f>
        <v/>
      </c>
      <c r="N50" s="129">
        <f>Sheet1!$CJ$3</f>
        <v>0</v>
      </c>
      <c r="O50" s="130">
        <f>Sheet1!$CI$4</f>
        <v>0</v>
      </c>
      <c r="P50" s="129">
        <f>Sheet1!$CJ$4</f>
        <v>0</v>
      </c>
      <c r="Q50" s="130">
        <f>Sheet1!$CI$5</f>
        <v>0</v>
      </c>
      <c r="R50" s="129">
        <f>Sheet1!$CJ$5</f>
        <v>0</v>
      </c>
      <c r="S50" s="130">
        <f>Sheet1!$CI$6</f>
        <v>0</v>
      </c>
      <c r="T50" s="129">
        <f>Sheet1!$CJ$6</f>
        <v>0</v>
      </c>
      <c r="U50" s="130">
        <f>Sheet1!$CI$7</f>
        <v>0</v>
      </c>
      <c r="V50" s="129">
        <f>Sheet1!$CJ$7</f>
        <v>0</v>
      </c>
      <c r="W50" s="130">
        <f>Sheet1!$CI$8</f>
        <v>0</v>
      </c>
      <c r="X50" s="129">
        <f>Sheet1!$CJ$8</f>
        <v>0</v>
      </c>
      <c r="Y50" s="130">
        <f>Sheet1!$CI$9</f>
        <v>0</v>
      </c>
      <c r="Z50" s="129">
        <f>Sheet1!$CJ$9</f>
        <v>0</v>
      </c>
      <c r="AA50" s="130">
        <f>Sheet1!$CI$10</f>
        <v>0</v>
      </c>
      <c r="AB50" s="129">
        <f>Sheet1!$CJ$10</f>
        <v>0</v>
      </c>
      <c r="AC50" s="130">
        <f>Sheet1!$CI$11</f>
        <v>0</v>
      </c>
      <c r="AD50" s="129">
        <f>Sheet1!$CJ$11</f>
        <v>0</v>
      </c>
      <c r="AE50" s="130">
        <f>Sheet1!$CI$12</f>
        <v>0</v>
      </c>
      <c r="AF50" s="129">
        <f>Sheet1!$CJ$12</f>
        <v>0</v>
      </c>
      <c r="AG50" s="130">
        <f>Sheet1!$CI$13</f>
        <v>0</v>
      </c>
      <c r="AH50" s="129">
        <f>Sheet1!$CJ$13</f>
        <v>0</v>
      </c>
      <c r="AI50" s="130">
        <f>Sheet1!$CI$14</f>
        <v>0</v>
      </c>
      <c r="AJ50" s="129">
        <f>Sheet1!$CJ$14</f>
        <v>0</v>
      </c>
      <c r="AK50" s="130">
        <f>Sheet1!$CI$15</f>
        <v>0</v>
      </c>
      <c r="AL50" s="129">
        <f>Sheet1!$CJ$15</f>
        <v>0</v>
      </c>
      <c r="AM50" s="130">
        <f>Sheet1!$CI$16</f>
        <v>0</v>
      </c>
      <c r="AN50" s="129">
        <f>Sheet1!$CJ$16</f>
        <v>0</v>
      </c>
      <c r="AO50" s="130">
        <f>Sheet1!$CI$17</f>
        <v>0</v>
      </c>
      <c r="AP50" s="129">
        <f>Sheet1!$CJ$17</f>
        <v>0</v>
      </c>
      <c r="AQ50" s="150" t="str">
        <f>IF(COUNTA(Sheet1!$CI$3:$CI$18)&gt;=16,"塩基/修飾の自動カウントは15種類までとなります。","")</f>
        <v/>
      </c>
    </row>
    <row r="51" spans="1:43" ht="96" customHeight="1">
      <c r="A51" s="124">
        <v>45</v>
      </c>
      <c r="B51" s="134"/>
      <c r="C51" s="137"/>
      <c r="D51" s="123"/>
      <c r="E51" s="137"/>
      <c r="F51" s="137"/>
      <c r="G51" s="137"/>
      <c r="H51" s="137"/>
      <c r="I51" s="137"/>
      <c r="J51" s="137"/>
      <c r="K51" s="123"/>
      <c r="L51" s="114">
        <f>SUM(Sheet2!$GC$3:$GC$71)</f>
        <v>0</v>
      </c>
      <c r="M51" s="128" t="str">
        <f>Sheet1!$CK$3</f>
        <v/>
      </c>
      <c r="N51" s="129">
        <f>Sheet1!$CL$3</f>
        <v>0</v>
      </c>
      <c r="O51" s="130">
        <f>Sheet1!$CK$4</f>
        <v>0</v>
      </c>
      <c r="P51" s="129">
        <f>Sheet1!$CL$4</f>
        <v>0</v>
      </c>
      <c r="Q51" s="130">
        <f>Sheet1!$CK$5</f>
        <v>0</v>
      </c>
      <c r="R51" s="129">
        <f>Sheet1!$CL$5</f>
        <v>0</v>
      </c>
      <c r="S51" s="130">
        <f>Sheet1!$CK$6</f>
        <v>0</v>
      </c>
      <c r="T51" s="129">
        <f>Sheet1!$CL$6</f>
        <v>0</v>
      </c>
      <c r="U51" s="130">
        <f>Sheet1!$CK$7</f>
        <v>0</v>
      </c>
      <c r="V51" s="129">
        <f>Sheet1!$CL$7</f>
        <v>0</v>
      </c>
      <c r="W51" s="130">
        <f>Sheet1!$CK$8</f>
        <v>0</v>
      </c>
      <c r="X51" s="129">
        <f>Sheet1!$CL$8</f>
        <v>0</v>
      </c>
      <c r="Y51" s="130">
        <f>Sheet1!$CK$9</f>
        <v>0</v>
      </c>
      <c r="Z51" s="129">
        <f>Sheet1!$CL$9</f>
        <v>0</v>
      </c>
      <c r="AA51" s="130">
        <f>Sheet1!$CK$10</f>
        <v>0</v>
      </c>
      <c r="AB51" s="129">
        <f>Sheet1!$CL$10</f>
        <v>0</v>
      </c>
      <c r="AC51" s="130">
        <f>Sheet1!$CK$11</f>
        <v>0</v>
      </c>
      <c r="AD51" s="129">
        <f>Sheet1!$CL$11</f>
        <v>0</v>
      </c>
      <c r="AE51" s="130">
        <f>Sheet1!$CK$12</f>
        <v>0</v>
      </c>
      <c r="AF51" s="129">
        <f>Sheet1!$CL$12</f>
        <v>0</v>
      </c>
      <c r="AG51" s="130">
        <f>Sheet1!$CK$13</f>
        <v>0</v>
      </c>
      <c r="AH51" s="129">
        <f>Sheet1!$CL$13</f>
        <v>0</v>
      </c>
      <c r="AI51" s="130">
        <f>Sheet1!$CK$14</f>
        <v>0</v>
      </c>
      <c r="AJ51" s="129">
        <f>Sheet1!$CL$14</f>
        <v>0</v>
      </c>
      <c r="AK51" s="130">
        <f>Sheet1!$CK$15</f>
        <v>0</v>
      </c>
      <c r="AL51" s="129">
        <f>Sheet1!$CL$15</f>
        <v>0</v>
      </c>
      <c r="AM51" s="130">
        <f>Sheet1!$CK$16</f>
        <v>0</v>
      </c>
      <c r="AN51" s="129">
        <f>Sheet1!$CL$16</f>
        <v>0</v>
      </c>
      <c r="AO51" s="130">
        <f>Sheet1!$CK$17</f>
        <v>0</v>
      </c>
      <c r="AP51" s="129">
        <f>Sheet1!$CL$17</f>
        <v>0</v>
      </c>
      <c r="AQ51" s="150" t="str">
        <f>IF(COUNTA(Sheet1!$CK$3:$CK$18)&gt;=16,"塩基/修飾の自動カウントは15種類までとなります。","")</f>
        <v/>
      </c>
    </row>
    <row r="52" spans="1:43" ht="96" customHeight="1">
      <c r="A52" s="124">
        <v>46</v>
      </c>
      <c r="B52" s="134"/>
      <c r="C52" s="137"/>
      <c r="D52" s="123"/>
      <c r="E52" s="137"/>
      <c r="F52" s="137"/>
      <c r="G52" s="137"/>
      <c r="H52" s="137"/>
      <c r="I52" s="137"/>
      <c r="J52" s="137"/>
      <c r="K52" s="123"/>
      <c r="L52" s="114">
        <f>SUM(Sheet2!$GG$3:$GG$71)</f>
        <v>0</v>
      </c>
      <c r="M52" s="128" t="str">
        <f>Sheet1!$CM$3</f>
        <v/>
      </c>
      <c r="N52" s="129">
        <f>Sheet1!$CN$3</f>
        <v>0</v>
      </c>
      <c r="O52" s="130">
        <f>Sheet1!$CM$4</f>
        <v>0</v>
      </c>
      <c r="P52" s="129">
        <f>Sheet1!$CN$4</f>
        <v>0</v>
      </c>
      <c r="Q52" s="130">
        <f>Sheet1!$CM$5</f>
        <v>0</v>
      </c>
      <c r="R52" s="129">
        <f>Sheet1!$CN$5</f>
        <v>0</v>
      </c>
      <c r="S52" s="130">
        <f>Sheet1!$CM$6</f>
        <v>0</v>
      </c>
      <c r="T52" s="129">
        <f>Sheet1!$CN$6</f>
        <v>0</v>
      </c>
      <c r="U52" s="130">
        <f>Sheet1!$CM$7</f>
        <v>0</v>
      </c>
      <c r="V52" s="129">
        <f>Sheet1!$CN$7</f>
        <v>0</v>
      </c>
      <c r="W52" s="130">
        <f>Sheet1!$CM$8</f>
        <v>0</v>
      </c>
      <c r="X52" s="129">
        <f>Sheet1!$CN$8</f>
        <v>0</v>
      </c>
      <c r="Y52" s="130">
        <f>Sheet1!$CM$9</f>
        <v>0</v>
      </c>
      <c r="Z52" s="129">
        <f>Sheet1!$CN$9</f>
        <v>0</v>
      </c>
      <c r="AA52" s="130">
        <f>Sheet1!$CM$10</f>
        <v>0</v>
      </c>
      <c r="AB52" s="129">
        <f>Sheet1!$CN$10</f>
        <v>0</v>
      </c>
      <c r="AC52" s="130">
        <f>Sheet1!$CM$11</f>
        <v>0</v>
      </c>
      <c r="AD52" s="129">
        <f>Sheet1!$CN$11</f>
        <v>0</v>
      </c>
      <c r="AE52" s="130">
        <f>Sheet1!$CM$12</f>
        <v>0</v>
      </c>
      <c r="AF52" s="129">
        <f>Sheet1!$CN$12</f>
        <v>0</v>
      </c>
      <c r="AG52" s="130">
        <f>Sheet1!$CM$13</f>
        <v>0</v>
      </c>
      <c r="AH52" s="129">
        <f>Sheet1!$CN$13</f>
        <v>0</v>
      </c>
      <c r="AI52" s="130">
        <f>Sheet1!$CM$14</f>
        <v>0</v>
      </c>
      <c r="AJ52" s="129">
        <f>Sheet1!$CN$14</f>
        <v>0</v>
      </c>
      <c r="AK52" s="130">
        <f>Sheet1!$CM$15</f>
        <v>0</v>
      </c>
      <c r="AL52" s="129">
        <f>Sheet1!$CN$15</f>
        <v>0</v>
      </c>
      <c r="AM52" s="130">
        <f>Sheet1!$CM$16</f>
        <v>0</v>
      </c>
      <c r="AN52" s="129">
        <f>Sheet1!$CN$16</f>
        <v>0</v>
      </c>
      <c r="AO52" s="130">
        <f>Sheet1!$CM$17</f>
        <v>0</v>
      </c>
      <c r="AP52" s="129">
        <f>Sheet1!$CN$17</f>
        <v>0</v>
      </c>
      <c r="AQ52" s="150" t="str">
        <f>IF(COUNTA(Sheet1!$CM$3:$CM$18)&gt;=16,"塩基/修飾の自動カウントは15種類までとなります。","")</f>
        <v/>
      </c>
    </row>
    <row r="53" spans="1:43" ht="96" customHeight="1">
      <c r="A53" s="124">
        <v>47</v>
      </c>
      <c r="B53" s="134"/>
      <c r="C53" s="137"/>
      <c r="D53" s="123"/>
      <c r="E53" s="137"/>
      <c r="F53" s="137"/>
      <c r="G53" s="137"/>
      <c r="H53" s="137"/>
      <c r="I53" s="137"/>
      <c r="J53" s="137"/>
      <c r="K53" s="123"/>
      <c r="L53" s="114">
        <f>SUM(Sheet2!$GK$3:$GK$71)</f>
        <v>0</v>
      </c>
      <c r="M53" s="128" t="str">
        <f>Sheet1!$CO$3</f>
        <v/>
      </c>
      <c r="N53" s="129">
        <f>Sheet1!$CP$3</f>
        <v>0</v>
      </c>
      <c r="O53" s="130">
        <f>Sheet1!$CO$4</f>
        <v>0</v>
      </c>
      <c r="P53" s="129">
        <f>Sheet1!$CP$4</f>
        <v>0</v>
      </c>
      <c r="Q53" s="130">
        <f>Sheet1!$CO$5</f>
        <v>0</v>
      </c>
      <c r="R53" s="129">
        <f>Sheet1!$CP$5</f>
        <v>0</v>
      </c>
      <c r="S53" s="130">
        <f>Sheet1!$CO$6</f>
        <v>0</v>
      </c>
      <c r="T53" s="129">
        <f>Sheet1!$CP$6</f>
        <v>0</v>
      </c>
      <c r="U53" s="130">
        <f>Sheet1!$CO$7</f>
        <v>0</v>
      </c>
      <c r="V53" s="129">
        <f>Sheet1!$CP$7</f>
        <v>0</v>
      </c>
      <c r="W53" s="130">
        <f>Sheet1!$CO$8</f>
        <v>0</v>
      </c>
      <c r="X53" s="129">
        <f>Sheet1!$CP$8</f>
        <v>0</v>
      </c>
      <c r="Y53" s="130">
        <f>Sheet1!$CO$9</f>
        <v>0</v>
      </c>
      <c r="Z53" s="129">
        <f>Sheet1!$CP$9</f>
        <v>0</v>
      </c>
      <c r="AA53" s="130">
        <f>Sheet1!$CO$10</f>
        <v>0</v>
      </c>
      <c r="AB53" s="129">
        <f>Sheet1!$CP$10</f>
        <v>0</v>
      </c>
      <c r="AC53" s="130">
        <f>Sheet1!$CO$11</f>
        <v>0</v>
      </c>
      <c r="AD53" s="129">
        <f>Sheet1!$CP$11</f>
        <v>0</v>
      </c>
      <c r="AE53" s="130">
        <f>Sheet1!$CO$12</f>
        <v>0</v>
      </c>
      <c r="AF53" s="129">
        <f>Sheet1!$CP$12</f>
        <v>0</v>
      </c>
      <c r="AG53" s="130">
        <f>Sheet1!$CO$13</f>
        <v>0</v>
      </c>
      <c r="AH53" s="129">
        <f>Sheet1!$CP$13</f>
        <v>0</v>
      </c>
      <c r="AI53" s="130">
        <f>Sheet1!$CO$14</f>
        <v>0</v>
      </c>
      <c r="AJ53" s="129">
        <f>Sheet1!$CP$14</f>
        <v>0</v>
      </c>
      <c r="AK53" s="130">
        <f>Sheet1!$CO$15</f>
        <v>0</v>
      </c>
      <c r="AL53" s="129">
        <f>Sheet1!$CP$15</f>
        <v>0</v>
      </c>
      <c r="AM53" s="130">
        <f>Sheet1!$CO$16</f>
        <v>0</v>
      </c>
      <c r="AN53" s="129">
        <f>Sheet1!$CP$16</f>
        <v>0</v>
      </c>
      <c r="AO53" s="130">
        <f>Sheet1!$CO$17</f>
        <v>0</v>
      </c>
      <c r="AP53" s="129">
        <f>Sheet1!$CP$17</f>
        <v>0</v>
      </c>
      <c r="AQ53" s="150" t="str">
        <f>IF(COUNTA(Sheet1!$CO$3:$CO$18)&gt;=16,"塩基/修飾の自動カウントは15種類までとなります。","")</f>
        <v/>
      </c>
    </row>
    <row r="54" spans="1:43" ht="96" customHeight="1">
      <c r="A54" s="124">
        <v>48</v>
      </c>
      <c r="B54" s="134"/>
      <c r="C54" s="137"/>
      <c r="D54" s="123"/>
      <c r="E54" s="137"/>
      <c r="F54" s="137"/>
      <c r="G54" s="137"/>
      <c r="H54" s="137"/>
      <c r="I54" s="137"/>
      <c r="J54" s="137"/>
      <c r="K54" s="123"/>
      <c r="L54" s="114">
        <f>SUM(Sheet2!$GO$3:$GO$71)</f>
        <v>0</v>
      </c>
      <c r="M54" s="128" t="str">
        <f>Sheet1!$CQ$3</f>
        <v/>
      </c>
      <c r="N54" s="129">
        <f>Sheet1!$CR$3</f>
        <v>0</v>
      </c>
      <c r="O54" s="130">
        <f>Sheet1!$CQ$4</f>
        <v>0</v>
      </c>
      <c r="P54" s="129">
        <f>Sheet1!$CR$4</f>
        <v>0</v>
      </c>
      <c r="Q54" s="130">
        <f>Sheet1!$CQ$5</f>
        <v>0</v>
      </c>
      <c r="R54" s="129">
        <f>Sheet1!$CR$5</f>
        <v>0</v>
      </c>
      <c r="S54" s="130">
        <f>Sheet1!$CQ$6</f>
        <v>0</v>
      </c>
      <c r="T54" s="129">
        <f>Sheet1!$CR$6</f>
        <v>0</v>
      </c>
      <c r="U54" s="130">
        <f>Sheet1!$CQ$7</f>
        <v>0</v>
      </c>
      <c r="V54" s="129">
        <f>Sheet1!$CR$7</f>
        <v>0</v>
      </c>
      <c r="W54" s="130">
        <f>Sheet1!$CQ$8</f>
        <v>0</v>
      </c>
      <c r="X54" s="129">
        <f>Sheet1!$CR$8</f>
        <v>0</v>
      </c>
      <c r="Y54" s="130">
        <f>Sheet1!$CQ$9</f>
        <v>0</v>
      </c>
      <c r="Z54" s="129">
        <f>Sheet1!$CR$9</f>
        <v>0</v>
      </c>
      <c r="AA54" s="130">
        <f>Sheet1!$CQ$10</f>
        <v>0</v>
      </c>
      <c r="AB54" s="129">
        <f>Sheet1!$CR$10</f>
        <v>0</v>
      </c>
      <c r="AC54" s="130">
        <f>Sheet1!$CQ$11</f>
        <v>0</v>
      </c>
      <c r="AD54" s="129">
        <f>Sheet1!$CR$11</f>
        <v>0</v>
      </c>
      <c r="AE54" s="130">
        <f>Sheet1!$CQ$12</f>
        <v>0</v>
      </c>
      <c r="AF54" s="129">
        <f>Sheet1!$CR$12</f>
        <v>0</v>
      </c>
      <c r="AG54" s="130">
        <f>Sheet1!$CQ$13</f>
        <v>0</v>
      </c>
      <c r="AH54" s="129">
        <f>Sheet1!$CR$13</f>
        <v>0</v>
      </c>
      <c r="AI54" s="130">
        <f>Sheet1!$CQ$14</f>
        <v>0</v>
      </c>
      <c r="AJ54" s="129">
        <f>Sheet1!$CR$14</f>
        <v>0</v>
      </c>
      <c r="AK54" s="130">
        <f>Sheet1!$CQ$15</f>
        <v>0</v>
      </c>
      <c r="AL54" s="129">
        <f>Sheet1!$CR$15</f>
        <v>0</v>
      </c>
      <c r="AM54" s="130">
        <f>Sheet1!$CQ$16</f>
        <v>0</v>
      </c>
      <c r="AN54" s="129">
        <f>Sheet1!$CR$16</f>
        <v>0</v>
      </c>
      <c r="AO54" s="130">
        <f>Sheet1!$CQ$17</f>
        <v>0</v>
      </c>
      <c r="AP54" s="129">
        <f>Sheet1!$CR$17</f>
        <v>0</v>
      </c>
      <c r="AQ54" s="150" t="str">
        <f>IF(COUNTA(Sheet1!$CQ$3:$CQ$18)&gt;=16,"塩基/修飾の自動カウントは15種類までとなります。","")</f>
        <v/>
      </c>
    </row>
    <row r="55" spans="1:43" ht="96" customHeight="1">
      <c r="A55" s="124">
        <v>49</v>
      </c>
      <c r="B55" s="134"/>
      <c r="C55" s="137"/>
      <c r="D55" s="123"/>
      <c r="E55" s="137"/>
      <c r="F55" s="137"/>
      <c r="G55" s="137"/>
      <c r="H55" s="137"/>
      <c r="I55" s="137"/>
      <c r="J55" s="137"/>
      <c r="K55" s="123"/>
      <c r="L55" s="114">
        <f>SUM(Sheet2!$GS$3:$GS$71)</f>
        <v>0</v>
      </c>
      <c r="M55" s="128" t="str">
        <f>Sheet1!$CS$3</f>
        <v/>
      </c>
      <c r="N55" s="129">
        <f>Sheet1!$CT$3</f>
        <v>0</v>
      </c>
      <c r="O55" s="130">
        <f>Sheet1!$CS$4</f>
        <v>0</v>
      </c>
      <c r="P55" s="129">
        <f>Sheet1!$CT$4</f>
        <v>0</v>
      </c>
      <c r="Q55" s="130">
        <f>Sheet1!$CS$5</f>
        <v>0</v>
      </c>
      <c r="R55" s="129">
        <f>Sheet1!$CT$5</f>
        <v>0</v>
      </c>
      <c r="S55" s="130">
        <f>Sheet1!$CS$6</f>
        <v>0</v>
      </c>
      <c r="T55" s="129">
        <f>Sheet1!$CT$6</f>
        <v>0</v>
      </c>
      <c r="U55" s="130">
        <f>Sheet1!$CS$7</f>
        <v>0</v>
      </c>
      <c r="V55" s="129">
        <f>Sheet1!$CT$7</f>
        <v>0</v>
      </c>
      <c r="W55" s="130">
        <f>Sheet1!$CS$8</f>
        <v>0</v>
      </c>
      <c r="X55" s="129">
        <f>Sheet1!$CT$8</f>
        <v>0</v>
      </c>
      <c r="Y55" s="130">
        <f>Sheet1!$CS$9</f>
        <v>0</v>
      </c>
      <c r="Z55" s="129">
        <f>Sheet1!$CT$9</f>
        <v>0</v>
      </c>
      <c r="AA55" s="130">
        <f>Sheet1!$CS$10</f>
        <v>0</v>
      </c>
      <c r="AB55" s="129">
        <f>Sheet1!$CT$10</f>
        <v>0</v>
      </c>
      <c r="AC55" s="130">
        <f>Sheet1!$CS$11</f>
        <v>0</v>
      </c>
      <c r="AD55" s="129">
        <f>Sheet1!$CT$11</f>
        <v>0</v>
      </c>
      <c r="AE55" s="130">
        <f>Sheet1!$CS$12</f>
        <v>0</v>
      </c>
      <c r="AF55" s="129">
        <f>Sheet1!$CT$12</f>
        <v>0</v>
      </c>
      <c r="AG55" s="130">
        <f>Sheet1!$CS$13</f>
        <v>0</v>
      </c>
      <c r="AH55" s="129">
        <f>Sheet1!$CT$13</f>
        <v>0</v>
      </c>
      <c r="AI55" s="130">
        <f>Sheet1!$CS$14</f>
        <v>0</v>
      </c>
      <c r="AJ55" s="129">
        <f>Sheet1!$CT$14</f>
        <v>0</v>
      </c>
      <c r="AK55" s="130">
        <f>Sheet1!$CS$15</f>
        <v>0</v>
      </c>
      <c r="AL55" s="129">
        <f>Sheet1!$CT$15</f>
        <v>0</v>
      </c>
      <c r="AM55" s="130">
        <f>Sheet1!$CS$16</f>
        <v>0</v>
      </c>
      <c r="AN55" s="129">
        <f>Sheet1!$CT$16</f>
        <v>0</v>
      </c>
      <c r="AO55" s="130">
        <f>Sheet1!$CS$17</f>
        <v>0</v>
      </c>
      <c r="AP55" s="129">
        <f>Sheet1!$CT$17</f>
        <v>0</v>
      </c>
      <c r="AQ55" s="150" t="str">
        <f>IF(COUNTA(Sheet1!$CS$3:$CS$18)&gt;=16,"塩基/修飾の自動カウントは15種類までとなります。","")</f>
        <v/>
      </c>
    </row>
    <row r="56" spans="1:43" ht="96" customHeight="1">
      <c r="A56" s="124">
        <v>50</v>
      </c>
      <c r="B56" s="134"/>
      <c r="C56" s="137"/>
      <c r="D56" s="123"/>
      <c r="E56" s="137"/>
      <c r="F56" s="137"/>
      <c r="G56" s="137"/>
      <c r="H56" s="137"/>
      <c r="I56" s="137"/>
      <c r="J56" s="137"/>
      <c r="K56" s="123"/>
      <c r="L56" s="114">
        <f>SUM(Sheet2!$GW$3:$GW$71)</f>
        <v>0</v>
      </c>
      <c r="M56" s="128" t="str">
        <f>Sheet1!$CU$3</f>
        <v/>
      </c>
      <c r="N56" s="129">
        <f>Sheet1!$CV$3</f>
        <v>0</v>
      </c>
      <c r="O56" s="130">
        <f>Sheet1!$CU$4</f>
        <v>0</v>
      </c>
      <c r="P56" s="129">
        <f>Sheet1!$CV$4</f>
        <v>0</v>
      </c>
      <c r="Q56" s="130">
        <f>Sheet1!$CU$5</f>
        <v>0</v>
      </c>
      <c r="R56" s="129">
        <f>Sheet1!$CV$5</f>
        <v>0</v>
      </c>
      <c r="S56" s="130">
        <f>Sheet1!$CU$6</f>
        <v>0</v>
      </c>
      <c r="T56" s="129">
        <f>Sheet1!$CV$6</f>
        <v>0</v>
      </c>
      <c r="U56" s="130">
        <f>Sheet1!$CU$7</f>
        <v>0</v>
      </c>
      <c r="V56" s="129">
        <f>Sheet1!$CV$7</f>
        <v>0</v>
      </c>
      <c r="W56" s="130">
        <f>Sheet1!$CU$8</f>
        <v>0</v>
      </c>
      <c r="X56" s="129">
        <f>Sheet1!$CV$8</f>
        <v>0</v>
      </c>
      <c r="Y56" s="130">
        <f>Sheet1!$CU$9</f>
        <v>0</v>
      </c>
      <c r="Z56" s="129">
        <f>Sheet1!$CV$9</f>
        <v>0</v>
      </c>
      <c r="AA56" s="130">
        <f>Sheet1!$CU$10</f>
        <v>0</v>
      </c>
      <c r="AB56" s="129">
        <f>Sheet1!$CV$10</f>
        <v>0</v>
      </c>
      <c r="AC56" s="130">
        <f>Sheet1!$CU$11</f>
        <v>0</v>
      </c>
      <c r="AD56" s="129">
        <f>Sheet1!$CV$11</f>
        <v>0</v>
      </c>
      <c r="AE56" s="130">
        <f>Sheet1!$CU$12</f>
        <v>0</v>
      </c>
      <c r="AF56" s="129">
        <f>Sheet1!$CV$12</f>
        <v>0</v>
      </c>
      <c r="AG56" s="130">
        <f>Sheet1!$CU$13</f>
        <v>0</v>
      </c>
      <c r="AH56" s="129">
        <f>Sheet1!$CV$13</f>
        <v>0</v>
      </c>
      <c r="AI56" s="130">
        <f>Sheet1!$CU$14</f>
        <v>0</v>
      </c>
      <c r="AJ56" s="129">
        <f>Sheet1!$CV$14</f>
        <v>0</v>
      </c>
      <c r="AK56" s="130">
        <f>Sheet1!$CU$15</f>
        <v>0</v>
      </c>
      <c r="AL56" s="129">
        <f>Sheet1!$CV$15</f>
        <v>0</v>
      </c>
      <c r="AM56" s="130">
        <f>Sheet1!$CU$16</f>
        <v>0</v>
      </c>
      <c r="AN56" s="129">
        <f>Sheet1!$CV$16</f>
        <v>0</v>
      </c>
      <c r="AO56" s="130">
        <f>Sheet1!$CU$17</f>
        <v>0</v>
      </c>
      <c r="AP56" s="129">
        <f>Sheet1!$CV$17</f>
        <v>0</v>
      </c>
      <c r="AQ56" s="150" t="str">
        <f>IF(COUNTA(Sheet1!$CU$3:$CU$18)&gt;=16,"塩基/修飾の自動カウントは15種類までとなります。","")</f>
        <v/>
      </c>
    </row>
    <row r="57" spans="1:43" ht="96" customHeight="1">
      <c r="A57" s="124">
        <v>51</v>
      </c>
      <c r="B57" s="134"/>
      <c r="C57" s="137"/>
      <c r="D57" s="123"/>
      <c r="E57" s="137"/>
      <c r="F57" s="137"/>
      <c r="G57" s="137"/>
      <c r="H57" s="137"/>
      <c r="I57" s="137"/>
      <c r="J57" s="137"/>
      <c r="K57" s="123"/>
      <c r="L57" s="114">
        <f>SUM(Sheet2!$HA$3:$HA$71)</f>
        <v>0</v>
      </c>
      <c r="M57" s="128" t="str">
        <f>Sheet1!$CW$3</f>
        <v/>
      </c>
      <c r="N57" s="129">
        <f>Sheet1!$CX$3</f>
        <v>0</v>
      </c>
      <c r="O57" s="130">
        <f>Sheet1!$CW$4</f>
        <v>0</v>
      </c>
      <c r="P57" s="129">
        <f>Sheet1!$CX$4</f>
        <v>0</v>
      </c>
      <c r="Q57" s="130">
        <f>Sheet1!$CW$5</f>
        <v>0</v>
      </c>
      <c r="R57" s="129">
        <f>Sheet1!$CX$5</f>
        <v>0</v>
      </c>
      <c r="S57" s="130">
        <f>Sheet1!$CW$6</f>
        <v>0</v>
      </c>
      <c r="T57" s="129">
        <f>Sheet1!$CX$6</f>
        <v>0</v>
      </c>
      <c r="U57" s="130">
        <f>Sheet1!$CW$7</f>
        <v>0</v>
      </c>
      <c r="V57" s="129">
        <f>Sheet1!$CX$7</f>
        <v>0</v>
      </c>
      <c r="W57" s="130">
        <f>Sheet1!$CW$8</f>
        <v>0</v>
      </c>
      <c r="X57" s="129">
        <f>Sheet1!$CX$8</f>
        <v>0</v>
      </c>
      <c r="Y57" s="130">
        <f>Sheet1!$CW$9</f>
        <v>0</v>
      </c>
      <c r="Z57" s="129">
        <f>Sheet1!$CX$9</f>
        <v>0</v>
      </c>
      <c r="AA57" s="130">
        <f>Sheet1!$CW$10</f>
        <v>0</v>
      </c>
      <c r="AB57" s="129">
        <f>Sheet1!$CX$10</f>
        <v>0</v>
      </c>
      <c r="AC57" s="130">
        <f>Sheet1!$CW$11</f>
        <v>0</v>
      </c>
      <c r="AD57" s="129">
        <f>Sheet1!$CX$11</f>
        <v>0</v>
      </c>
      <c r="AE57" s="130">
        <f>Sheet1!$CW$12</f>
        <v>0</v>
      </c>
      <c r="AF57" s="129">
        <f>Sheet1!$CX$12</f>
        <v>0</v>
      </c>
      <c r="AG57" s="130">
        <f>Sheet1!$CW$13</f>
        <v>0</v>
      </c>
      <c r="AH57" s="129">
        <f>Sheet1!$CX$13</f>
        <v>0</v>
      </c>
      <c r="AI57" s="130">
        <f>Sheet1!$CW$14</f>
        <v>0</v>
      </c>
      <c r="AJ57" s="129">
        <f>Sheet1!$CX$14</f>
        <v>0</v>
      </c>
      <c r="AK57" s="130">
        <f>Sheet1!$CW$15</f>
        <v>0</v>
      </c>
      <c r="AL57" s="129">
        <f>Sheet1!$CX$15</f>
        <v>0</v>
      </c>
      <c r="AM57" s="130">
        <f>Sheet1!$CW$16</f>
        <v>0</v>
      </c>
      <c r="AN57" s="129">
        <f>Sheet1!$CX$16</f>
        <v>0</v>
      </c>
      <c r="AO57" s="130">
        <f>Sheet1!$CW$17</f>
        <v>0</v>
      </c>
      <c r="AP57" s="129">
        <f>Sheet1!$CX$17</f>
        <v>0</v>
      </c>
      <c r="AQ57" s="150" t="str">
        <f>IF(COUNTA(Sheet1!$CW$3:$CW$18)&gt;=16,"塩基/修飾の自動カウントは15種類までとなります。","")</f>
        <v/>
      </c>
    </row>
    <row r="58" spans="1:43" ht="96" customHeight="1">
      <c r="A58" s="124">
        <v>52</v>
      </c>
      <c r="B58" s="134"/>
      <c r="C58" s="137"/>
      <c r="D58" s="123"/>
      <c r="E58" s="137"/>
      <c r="F58" s="137"/>
      <c r="G58" s="137"/>
      <c r="H58" s="137"/>
      <c r="I58" s="137"/>
      <c r="J58" s="137"/>
      <c r="K58" s="123"/>
      <c r="L58" s="114">
        <f>SUM(Sheet2!$HE$3:$HE$71)</f>
        <v>0</v>
      </c>
      <c r="M58" s="128" t="str">
        <f>Sheet1!$CY$3</f>
        <v/>
      </c>
      <c r="N58" s="129">
        <f>Sheet1!$CZ$3</f>
        <v>0</v>
      </c>
      <c r="O58" s="130">
        <f>Sheet1!$CY$4</f>
        <v>0</v>
      </c>
      <c r="P58" s="129">
        <f>Sheet1!$CZ$4</f>
        <v>0</v>
      </c>
      <c r="Q58" s="130">
        <f>Sheet1!$CY$5</f>
        <v>0</v>
      </c>
      <c r="R58" s="129">
        <f>Sheet1!$CZ$5</f>
        <v>0</v>
      </c>
      <c r="S58" s="130">
        <f>Sheet1!$CY$6</f>
        <v>0</v>
      </c>
      <c r="T58" s="129">
        <f>Sheet1!$CZ$6</f>
        <v>0</v>
      </c>
      <c r="U58" s="130">
        <f>Sheet1!$CY$7</f>
        <v>0</v>
      </c>
      <c r="V58" s="129">
        <f>Sheet1!$CZ$7</f>
        <v>0</v>
      </c>
      <c r="W58" s="130">
        <f>Sheet1!$CY$8</f>
        <v>0</v>
      </c>
      <c r="X58" s="129">
        <f>Sheet1!$CZ$8</f>
        <v>0</v>
      </c>
      <c r="Y58" s="130">
        <f>Sheet1!$CY$9</f>
        <v>0</v>
      </c>
      <c r="Z58" s="129">
        <f>Sheet1!$CZ$9</f>
        <v>0</v>
      </c>
      <c r="AA58" s="130">
        <f>Sheet1!$CY$10</f>
        <v>0</v>
      </c>
      <c r="AB58" s="129">
        <f>Sheet1!$CZ$10</f>
        <v>0</v>
      </c>
      <c r="AC58" s="130">
        <f>Sheet1!$CY$11</f>
        <v>0</v>
      </c>
      <c r="AD58" s="129">
        <f>Sheet1!$CZ$11</f>
        <v>0</v>
      </c>
      <c r="AE58" s="130">
        <f>Sheet1!$CY$12</f>
        <v>0</v>
      </c>
      <c r="AF58" s="129">
        <f>Sheet1!$CZ$12</f>
        <v>0</v>
      </c>
      <c r="AG58" s="130">
        <f>Sheet1!$CY$13</f>
        <v>0</v>
      </c>
      <c r="AH58" s="129">
        <f>Sheet1!$CZ$13</f>
        <v>0</v>
      </c>
      <c r="AI58" s="130">
        <f>Sheet1!$CY$14</f>
        <v>0</v>
      </c>
      <c r="AJ58" s="129">
        <f>Sheet1!$CZ$14</f>
        <v>0</v>
      </c>
      <c r="AK58" s="130">
        <f>Sheet1!$CY$15</f>
        <v>0</v>
      </c>
      <c r="AL58" s="129">
        <f>Sheet1!$CZ$15</f>
        <v>0</v>
      </c>
      <c r="AM58" s="130">
        <f>Sheet1!$CY$16</f>
        <v>0</v>
      </c>
      <c r="AN58" s="129">
        <f>Sheet1!$CZ$16</f>
        <v>0</v>
      </c>
      <c r="AO58" s="130">
        <f>Sheet1!$CY$17</f>
        <v>0</v>
      </c>
      <c r="AP58" s="129">
        <f>Sheet1!$CZ$17</f>
        <v>0</v>
      </c>
      <c r="AQ58" s="150" t="str">
        <f>IF(COUNTA(Sheet1!$CY$3:$CY$18)&gt;=16,"塩基/修飾の自動カウントは15種類までとなります。","")</f>
        <v/>
      </c>
    </row>
    <row r="59" spans="1:43" ht="96" customHeight="1">
      <c r="A59" s="124">
        <v>53</v>
      </c>
      <c r="B59" s="134"/>
      <c r="C59" s="137"/>
      <c r="D59" s="123"/>
      <c r="E59" s="137"/>
      <c r="F59" s="137"/>
      <c r="G59" s="137"/>
      <c r="H59" s="137"/>
      <c r="I59" s="137"/>
      <c r="J59" s="137"/>
      <c r="K59" s="123"/>
      <c r="L59" s="114">
        <f>SUM(Sheet2!$HI$3:$HI$71)</f>
        <v>0</v>
      </c>
      <c r="M59" s="128" t="str">
        <f>Sheet1!$DA$3</f>
        <v/>
      </c>
      <c r="N59" s="129">
        <f>Sheet1!$DB$3</f>
        <v>0</v>
      </c>
      <c r="O59" s="130">
        <f>Sheet1!$DA$4</f>
        <v>0</v>
      </c>
      <c r="P59" s="129">
        <f>Sheet1!$DB$4</f>
        <v>0</v>
      </c>
      <c r="Q59" s="130">
        <f>Sheet1!$DA$5</f>
        <v>0</v>
      </c>
      <c r="R59" s="129">
        <f>Sheet1!$DB$5</f>
        <v>0</v>
      </c>
      <c r="S59" s="130">
        <f>Sheet1!$DA$6</f>
        <v>0</v>
      </c>
      <c r="T59" s="129">
        <f>Sheet1!$DB$6</f>
        <v>0</v>
      </c>
      <c r="U59" s="130">
        <f>Sheet1!$DA$7</f>
        <v>0</v>
      </c>
      <c r="V59" s="129">
        <f>Sheet1!$DB$7</f>
        <v>0</v>
      </c>
      <c r="W59" s="130">
        <f>Sheet1!$DA$8</f>
        <v>0</v>
      </c>
      <c r="X59" s="129">
        <f>Sheet1!$DB$8</f>
        <v>0</v>
      </c>
      <c r="Y59" s="130">
        <f>Sheet1!$DA$9</f>
        <v>0</v>
      </c>
      <c r="Z59" s="129">
        <f>Sheet1!$DB$9</f>
        <v>0</v>
      </c>
      <c r="AA59" s="130">
        <f>Sheet1!$DA$10</f>
        <v>0</v>
      </c>
      <c r="AB59" s="129">
        <f>Sheet1!$DB$10</f>
        <v>0</v>
      </c>
      <c r="AC59" s="130">
        <f>Sheet1!$DA$11</f>
        <v>0</v>
      </c>
      <c r="AD59" s="129">
        <f>Sheet1!$DB$11</f>
        <v>0</v>
      </c>
      <c r="AE59" s="130">
        <f>Sheet1!$DA$12</f>
        <v>0</v>
      </c>
      <c r="AF59" s="129">
        <f>Sheet1!$DB$12</f>
        <v>0</v>
      </c>
      <c r="AG59" s="130">
        <f>Sheet1!$DA$13</f>
        <v>0</v>
      </c>
      <c r="AH59" s="129">
        <f>Sheet1!$DB$13</f>
        <v>0</v>
      </c>
      <c r="AI59" s="130">
        <f>Sheet1!$DA$14</f>
        <v>0</v>
      </c>
      <c r="AJ59" s="129">
        <f>Sheet1!$DB$14</f>
        <v>0</v>
      </c>
      <c r="AK59" s="130">
        <f>Sheet1!$DDA$15</f>
        <v>0</v>
      </c>
      <c r="AL59" s="129">
        <f>Sheet1!$DDB$15</f>
        <v>0</v>
      </c>
      <c r="AM59" s="130">
        <f>Sheet1!$DDA$16</f>
        <v>0</v>
      </c>
      <c r="AN59" s="129">
        <f>Sheet1!$DDB$16</f>
        <v>0</v>
      </c>
      <c r="AO59" s="130">
        <f>Sheet1!$DDA$17</f>
        <v>0</v>
      </c>
      <c r="AP59" s="129">
        <f>Sheet1!$DDB$17</f>
        <v>0</v>
      </c>
      <c r="AQ59" s="150" t="str">
        <f>IF(COUNTA(Sheet1!$DA$3:$DA$18)&gt;=16,"塩基/修飾の自動カウントは15種類までとなります。","")</f>
        <v/>
      </c>
    </row>
    <row r="60" spans="1:43" ht="96" customHeight="1">
      <c r="A60" s="124">
        <v>54</v>
      </c>
      <c r="B60" s="134"/>
      <c r="C60" s="137"/>
      <c r="D60" s="123"/>
      <c r="E60" s="137"/>
      <c r="F60" s="137"/>
      <c r="G60" s="137"/>
      <c r="H60" s="137"/>
      <c r="I60" s="137"/>
      <c r="J60" s="137"/>
      <c r="K60" s="123"/>
      <c r="L60" s="114">
        <f>SUM(Sheet2!$HM$3:$HM$71)</f>
        <v>0</v>
      </c>
      <c r="M60" s="128" t="str">
        <f>Sheet1!$DC$3</f>
        <v/>
      </c>
      <c r="N60" s="129">
        <f>Sheet1!$DD$3</f>
        <v>0</v>
      </c>
      <c r="O60" s="130">
        <f>Sheet1!$DC$4</f>
        <v>0</v>
      </c>
      <c r="P60" s="129">
        <f>Sheet1!$DD$4</f>
        <v>0</v>
      </c>
      <c r="Q60" s="130">
        <f>Sheet1!$DC$5</f>
        <v>0</v>
      </c>
      <c r="R60" s="129">
        <f>Sheet1!$DD$5</f>
        <v>0</v>
      </c>
      <c r="S60" s="130">
        <f>Sheet1!$DC$6</f>
        <v>0</v>
      </c>
      <c r="T60" s="129">
        <f>Sheet1!$DD$6</f>
        <v>0</v>
      </c>
      <c r="U60" s="130">
        <f>Sheet1!$DC$7</f>
        <v>0</v>
      </c>
      <c r="V60" s="129">
        <f>Sheet1!$DD$7</f>
        <v>0</v>
      </c>
      <c r="W60" s="130">
        <f>Sheet1!$DC$8</f>
        <v>0</v>
      </c>
      <c r="X60" s="129">
        <f>Sheet1!$DD$8</f>
        <v>0</v>
      </c>
      <c r="Y60" s="130">
        <f>Sheet1!$DC$9</f>
        <v>0</v>
      </c>
      <c r="Z60" s="129">
        <f>Sheet1!$DD$9</f>
        <v>0</v>
      </c>
      <c r="AA60" s="130">
        <f>Sheet1!$DC$10</f>
        <v>0</v>
      </c>
      <c r="AB60" s="129">
        <f>Sheet1!$DD$10</f>
        <v>0</v>
      </c>
      <c r="AC60" s="130">
        <f>Sheet1!$DC$11</f>
        <v>0</v>
      </c>
      <c r="AD60" s="129">
        <f>Sheet1!$DD$11</f>
        <v>0</v>
      </c>
      <c r="AE60" s="130">
        <f>Sheet1!$DC$12</f>
        <v>0</v>
      </c>
      <c r="AF60" s="129">
        <f>Sheet1!$DD$12</f>
        <v>0</v>
      </c>
      <c r="AG60" s="130">
        <f>Sheet1!$DC$13</f>
        <v>0</v>
      </c>
      <c r="AH60" s="129">
        <f>Sheet1!$DD$13</f>
        <v>0</v>
      </c>
      <c r="AI60" s="130">
        <f>Sheet1!$DC$14</f>
        <v>0</v>
      </c>
      <c r="AJ60" s="129">
        <f>Sheet1!$DD$14</f>
        <v>0</v>
      </c>
      <c r="AK60" s="130">
        <f>Sheet1!$DC$15</f>
        <v>0</v>
      </c>
      <c r="AL60" s="129">
        <f>Sheet1!$DD$15</f>
        <v>0</v>
      </c>
      <c r="AM60" s="130">
        <f>Sheet1!$DC$16</f>
        <v>0</v>
      </c>
      <c r="AN60" s="129">
        <f>Sheet1!$DD$16</f>
        <v>0</v>
      </c>
      <c r="AO60" s="130">
        <f>Sheet1!$DC$17</f>
        <v>0</v>
      </c>
      <c r="AP60" s="129">
        <f>Sheet1!$DD$17</f>
        <v>0</v>
      </c>
      <c r="AQ60" s="150" t="str">
        <f>IF(COUNTA(Sheet1!$DC$3:$DC$18)&gt;=16,"塩基/修飾の自動カウントは15種類までとなります。","")</f>
        <v/>
      </c>
    </row>
    <row r="61" spans="1:43" ht="96" customHeight="1">
      <c r="A61" s="124">
        <v>55</v>
      </c>
      <c r="B61" s="134"/>
      <c r="C61" s="137"/>
      <c r="D61" s="123"/>
      <c r="E61" s="137"/>
      <c r="F61" s="137"/>
      <c r="G61" s="137"/>
      <c r="H61" s="137"/>
      <c r="I61" s="137"/>
      <c r="J61" s="137"/>
      <c r="K61" s="123"/>
      <c r="L61" s="114">
        <f>SUM(Sheet2!$HQ$3:$HQ$71)</f>
        <v>0</v>
      </c>
      <c r="M61" s="128" t="str">
        <f>Sheet1!$DE$3</f>
        <v/>
      </c>
      <c r="N61" s="129">
        <f>Sheet1!$DF$3</f>
        <v>0</v>
      </c>
      <c r="O61" s="130">
        <f>Sheet1!$DE$4</f>
        <v>0</v>
      </c>
      <c r="P61" s="129">
        <f>Sheet1!$DF$4</f>
        <v>0</v>
      </c>
      <c r="Q61" s="130">
        <f>Sheet1!$DE$5</f>
        <v>0</v>
      </c>
      <c r="R61" s="129">
        <f>Sheet1!$DF$5</f>
        <v>0</v>
      </c>
      <c r="S61" s="130">
        <f>Sheet1!$DE$6</f>
        <v>0</v>
      </c>
      <c r="T61" s="129">
        <f>Sheet1!$DF$6</f>
        <v>0</v>
      </c>
      <c r="U61" s="130">
        <f>Sheet1!$DE$7</f>
        <v>0</v>
      </c>
      <c r="V61" s="129">
        <f>Sheet1!$DF$7</f>
        <v>0</v>
      </c>
      <c r="W61" s="130">
        <f>Sheet1!$DE$8</f>
        <v>0</v>
      </c>
      <c r="X61" s="129">
        <f>Sheet1!$DF$8</f>
        <v>0</v>
      </c>
      <c r="Y61" s="130">
        <f>Sheet1!$DE$9</f>
        <v>0</v>
      </c>
      <c r="Z61" s="129">
        <f>Sheet1!$DF$9</f>
        <v>0</v>
      </c>
      <c r="AA61" s="130">
        <f>Sheet1!$DE$10</f>
        <v>0</v>
      </c>
      <c r="AB61" s="129">
        <f>Sheet1!$DF$10</f>
        <v>0</v>
      </c>
      <c r="AC61" s="130">
        <f>Sheet1!$DE$11</f>
        <v>0</v>
      </c>
      <c r="AD61" s="129">
        <f>Sheet1!$DF$11</f>
        <v>0</v>
      </c>
      <c r="AE61" s="130">
        <f>Sheet1!$DE$12</f>
        <v>0</v>
      </c>
      <c r="AF61" s="129">
        <f>Sheet1!$DF$12</f>
        <v>0</v>
      </c>
      <c r="AG61" s="130">
        <f>Sheet1!$DE$13</f>
        <v>0</v>
      </c>
      <c r="AH61" s="129">
        <f>Sheet1!$DF$13</f>
        <v>0</v>
      </c>
      <c r="AI61" s="130">
        <f>Sheet1!$DE$14</f>
        <v>0</v>
      </c>
      <c r="AJ61" s="129">
        <f>Sheet1!$DF$14</f>
        <v>0</v>
      </c>
      <c r="AK61" s="130">
        <f>Sheet1!$DE$15</f>
        <v>0</v>
      </c>
      <c r="AL61" s="129">
        <f>Sheet1!$DF$15</f>
        <v>0</v>
      </c>
      <c r="AM61" s="130">
        <f>Sheet1!$DE$16</f>
        <v>0</v>
      </c>
      <c r="AN61" s="129">
        <f>Sheet1!$DF$16</f>
        <v>0</v>
      </c>
      <c r="AO61" s="130">
        <f>Sheet1!$DE$17</f>
        <v>0</v>
      </c>
      <c r="AP61" s="129">
        <f>Sheet1!$DF$17</f>
        <v>0</v>
      </c>
      <c r="AQ61" s="150" t="str">
        <f>IF(COUNTA(Sheet1!$DE$3:$DE$18)&gt;=16,"塩基/修飾の自動カウントは15種類までとなります。","")</f>
        <v/>
      </c>
    </row>
    <row r="62" spans="1:43" ht="96" customHeight="1">
      <c r="A62" s="124">
        <v>56</v>
      </c>
      <c r="B62" s="134"/>
      <c r="C62" s="137"/>
      <c r="D62" s="123"/>
      <c r="E62" s="137"/>
      <c r="F62" s="137"/>
      <c r="G62" s="137"/>
      <c r="H62" s="137"/>
      <c r="I62" s="137"/>
      <c r="J62" s="137"/>
      <c r="K62" s="123"/>
      <c r="L62" s="114">
        <f>SUM(Sheet2!$HU$3:$HU$71)</f>
        <v>0</v>
      </c>
      <c r="M62" s="128" t="str">
        <f>Sheet1!$DG$3</f>
        <v/>
      </c>
      <c r="N62" s="129">
        <f>Sheet1!$DH$3</f>
        <v>0</v>
      </c>
      <c r="O62" s="130">
        <f>Sheet1!$DG$4</f>
        <v>0</v>
      </c>
      <c r="P62" s="129">
        <f>Sheet1!$DH$4</f>
        <v>0</v>
      </c>
      <c r="Q62" s="130">
        <f>Sheet1!$DG$5</f>
        <v>0</v>
      </c>
      <c r="R62" s="129">
        <f>Sheet1!$DH$5</f>
        <v>0</v>
      </c>
      <c r="S62" s="130">
        <f>Sheet1!$DG$6</f>
        <v>0</v>
      </c>
      <c r="T62" s="129">
        <f>Sheet1!$DH$6</f>
        <v>0</v>
      </c>
      <c r="U62" s="130">
        <f>Sheet1!$DG$7</f>
        <v>0</v>
      </c>
      <c r="V62" s="129">
        <f>Sheet1!$DH$7</f>
        <v>0</v>
      </c>
      <c r="W62" s="130">
        <f>Sheet1!$DG$8</f>
        <v>0</v>
      </c>
      <c r="X62" s="129">
        <f>Sheet1!$DH$8</f>
        <v>0</v>
      </c>
      <c r="Y62" s="130">
        <f>Sheet1!$DG$9</f>
        <v>0</v>
      </c>
      <c r="Z62" s="129">
        <f>Sheet1!$DH$9</f>
        <v>0</v>
      </c>
      <c r="AA62" s="130">
        <f>Sheet1!$DG$10</f>
        <v>0</v>
      </c>
      <c r="AB62" s="129">
        <f>Sheet1!$DH$10</f>
        <v>0</v>
      </c>
      <c r="AC62" s="130">
        <f>Sheet1!$DG$11</f>
        <v>0</v>
      </c>
      <c r="AD62" s="129">
        <f>Sheet1!$DH$11</f>
        <v>0</v>
      </c>
      <c r="AE62" s="130">
        <f>Sheet1!$DG$12</f>
        <v>0</v>
      </c>
      <c r="AF62" s="129">
        <f>Sheet1!$DH$12</f>
        <v>0</v>
      </c>
      <c r="AG62" s="130">
        <f>Sheet1!$DG$13</f>
        <v>0</v>
      </c>
      <c r="AH62" s="129">
        <f>Sheet1!$DH$13</f>
        <v>0</v>
      </c>
      <c r="AI62" s="130">
        <f>Sheet1!$DG$14</f>
        <v>0</v>
      </c>
      <c r="AJ62" s="129">
        <f>Sheet1!$DH$14</f>
        <v>0</v>
      </c>
      <c r="AK62" s="130">
        <f>Sheet1!$DG$15</f>
        <v>0</v>
      </c>
      <c r="AL62" s="129">
        <f>Sheet1!$DH$15</f>
        <v>0</v>
      </c>
      <c r="AM62" s="130">
        <f>Sheet1!$DG$16</f>
        <v>0</v>
      </c>
      <c r="AN62" s="129">
        <f>Sheet1!$DH$16</f>
        <v>0</v>
      </c>
      <c r="AO62" s="130">
        <f>Sheet1!$DG$17</f>
        <v>0</v>
      </c>
      <c r="AP62" s="129">
        <f>Sheet1!$DH$17</f>
        <v>0</v>
      </c>
      <c r="AQ62" s="150" t="str">
        <f>IF(COUNTA(Sheet1!$DG$3:$DG$18)&gt;=16,"塩基/修飾の自動カウントは15種類までとなります。","")</f>
        <v/>
      </c>
    </row>
    <row r="63" spans="1:43" ht="96" customHeight="1">
      <c r="A63" s="124">
        <v>57</v>
      </c>
      <c r="B63" s="134"/>
      <c r="C63" s="137"/>
      <c r="D63" s="123"/>
      <c r="E63" s="137"/>
      <c r="F63" s="137"/>
      <c r="G63" s="137"/>
      <c r="H63" s="137"/>
      <c r="I63" s="137"/>
      <c r="J63" s="137"/>
      <c r="K63" s="123"/>
      <c r="L63" s="114">
        <f>SUM(Sheet2!$HY$3:$HY$71)</f>
        <v>0</v>
      </c>
      <c r="M63" s="128" t="str">
        <f>Sheet1!$DI$3</f>
        <v/>
      </c>
      <c r="N63" s="129">
        <f>Sheet1!$DJ$3</f>
        <v>0</v>
      </c>
      <c r="O63" s="130">
        <f>Sheet1!$DI$4</f>
        <v>0</v>
      </c>
      <c r="P63" s="129">
        <f>Sheet1!$DJ$4</f>
        <v>0</v>
      </c>
      <c r="Q63" s="130">
        <f>Sheet1!$DI$5</f>
        <v>0</v>
      </c>
      <c r="R63" s="129">
        <f>Sheet1!$DJ$5</f>
        <v>0</v>
      </c>
      <c r="S63" s="130">
        <f>Sheet1!$DI$6</f>
        <v>0</v>
      </c>
      <c r="T63" s="129">
        <f>Sheet1!$DJ$6</f>
        <v>0</v>
      </c>
      <c r="U63" s="130">
        <f>Sheet1!$DI$7</f>
        <v>0</v>
      </c>
      <c r="V63" s="129">
        <f>Sheet1!$DJ$7</f>
        <v>0</v>
      </c>
      <c r="W63" s="130">
        <f>Sheet1!$DI$8</f>
        <v>0</v>
      </c>
      <c r="X63" s="129">
        <f>Sheet1!$DJ$8</f>
        <v>0</v>
      </c>
      <c r="Y63" s="130">
        <f>Sheet1!$DI$9</f>
        <v>0</v>
      </c>
      <c r="Z63" s="129">
        <f>Sheet1!$DJ$9</f>
        <v>0</v>
      </c>
      <c r="AA63" s="130">
        <f>Sheet1!$DI$10</f>
        <v>0</v>
      </c>
      <c r="AB63" s="129">
        <f>Sheet1!$DJ$10</f>
        <v>0</v>
      </c>
      <c r="AC63" s="130">
        <f>Sheet1!$DI$11</f>
        <v>0</v>
      </c>
      <c r="AD63" s="129">
        <f>Sheet1!$DJ$11</f>
        <v>0</v>
      </c>
      <c r="AE63" s="130">
        <f>Sheet1!$DI$12</f>
        <v>0</v>
      </c>
      <c r="AF63" s="129">
        <f>Sheet1!$DJ$12</f>
        <v>0</v>
      </c>
      <c r="AG63" s="130">
        <f>Sheet1!$DI$13</f>
        <v>0</v>
      </c>
      <c r="AH63" s="129">
        <f>Sheet1!$DJ$13</f>
        <v>0</v>
      </c>
      <c r="AI63" s="130">
        <f>Sheet1!$DI$14</f>
        <v>0</v>
      </c>
      <c r="AJ63" s="129">
        <f>Sheet1!$DJ$14</f>
        <v>0</v>
      </c>
      <c r="AK63" s="130">
        <f>Sheet1!$DI$15</f>
        <v>0</v>
      </c>
      <c r="AL63" s="129">
        <f>Sheet1!$DJ$15</f>
        <v>0</v>
      </c>
      <c r="AM63" s="130">
        <f>Sheet1!$DI$16</f>
        <v>0</v>
      </c>
      <c r="AN63" s="129">
        <f>Sheet1!$DJ$16</f>
        <v>0</v>
      </c>
      <c r="AO63" s="130">
        <f>Sheet1!$DI$17</f>
        <v>0</v>
      </c>
      <c r="AP63" s="129">
        <f>Sheet1!$DJ$17</f>
        <v>0</v>
      </c>
      <c r="AQ63" s="150" t="str">
        <f>IF(COUNTA(Sheet1!$DI$3:$DI$18)&gt;=16,"塩基/修飾の自動カウントは15種類までとなります。","")</f>
        <v/>
      </c>
    </row>
    <row r="64" spans="1:43" ht="96" customHeight="1">
      <c r="A64" s="124">
        <v>58</v>
      </c>
      <c r="B64" s="134"/>
      <c r="C64" s="137"/>
      <c r="D64" s="123"/>
      <c r="E64" s="137"/>
      <c r="F64" s="137"/>
      <c r="G64" s="137"/>
      <c r="H64" s="137"/>
      <c r="I64" s="137"/>
      <c r="J64" s="137"/>
      <c r="K64" s="123"/>
      <c r="L64" s="114">
        <f>SUM(Sheet2!$IC$3:$IC$71)</f>
        <v>0</v>
      </c>
      <c r="M64" s="128" t="str">
        <f>Sheet1!$DK$3</f>
        <v/>
      </c>
      <c r="N64" s="129">
        <f>Sheet1!$DL$3</f>
        <v>0</v>
      </c>
      <c r="O64" s="130">
        <f>Sheet1!$DK$4</f>
        <v>0</v>
      </c>
      <c r="P64" s="129">
        <f>Sheet1!$DL$4</f>
        <v>0</v>
      </c>
      <c r="Q64" s="130">
        <f>Sheet1!$DK$5</f>
        <v>0</v>
      </c>
      <c r="R64" s="129">
        <f>Sheet1!$DL$5</f>
        <v>0</v>
      </c>
      <c r="S64" s="130">
        <f>Sheet1!$DK$6</f>
        <v>0</v>
      </c>
      <c r="T64" s="129">
        <f>Sheet1!$DL$6</f>
        <v>0</v>
      </c>
      <c r="U64" s="130">
        <f>Sheet1!$DK$7</f>
        <v>0</v>
      </c>
      <c r="V64" s="129">
        <f>Sheet1!$DL$7</f>
        <v>0</v>
      </c>
      <c r="W64" s="130">
        <f>Sheet1!$DK$8</f>
        <v>0</v>
      </c>
      <c r="X64" s="129">
        <f>Sheet1!$DL$8</f>
        <v>0</v>
      </c>
      <c r="Y64" s="130">
        <f>Sheet1!$DK$9</f>
        <v>0</v>
      </c>
      <c r="Z64" s="129">
        <f>Sheet1!$DL$9</f>
        <v>0</v>
      </c>
      <c r="AA64" s="130">
        <f>Sheet1!$DK$10</f>
        <v>0</v>
      </c>
      <c r="AB64" s="129">
        <f>Sheet1!$DL$10</f>
        <v>0</v>
      </c>
      <c r="AC64" s="130">
        <f>Sheet1!$DK$11</f>
        <v>0</v>
      </c>
      <c r="AD64" s="129">
        <f>Sheet1!$DL$11</f>
        <v>0</v>
      </c>
      <c r="AE64" s="130">
        <f>Sheet1!$DK$12</f>
        <v>0</v>
      </c>
      <c r="AF64" s="129">
        <f>Sheet1!$DL$12</f>
        <v>0</v>
      </c>
      <c r="AG64" s="130">
        <f>Sheet1!$DK$13</f>
        <v>0</v>
      </c>
      <c r="AH64" s="129">
        <f>Sheet1!$DL$13</f>
        <v>0</v>
      </c>
      <c r="AI64" s="130">
        <f>Sheet1!$DK$14</f>
        <v>0</v>
      </c>
      <c r="AJ64" s="129">
        <f>Sheet1!$DL$14</f>
        <v>0</v>
      </c>
      <c r="AK64" s="130">
        <f>Sheet1!$DK$15</f>
        <v>0</v>
      </c>
      <c r="AL64" s="129">
        <f>Sheet1!$DL$15</f>
        <v>0</v>
      </c>
      <c r="AM64" s="130">
        <f>Sheet1!$DK$16</f>
        <v>0</v>
      </c>
      <c r="AN64" s="129">
        <f>Sheet1!$DL$16</f>
        <v>0</v>
      </c>
      <c r="AO64" s="130">
        <f>Sheet1!$DK$17</f>
        <v>0</v>
      </c>
      <c r="AP64" s="129">
        <f>Sheet1!$DL$17</f>
        <v>0</v>
      </c>
      <c r="AQ64" s="150" t="str">
        <f>IF(COUNTA(Sheet1!$DK$3:$DK$18)&gt;=16,"塩基/修飾の自動カウントは15種類までとなります。","")</f>
        <v/>
      </c>
    </row>
    <row r="65" spans="1:43" ht="96" customHeight="1">
      <c r="A65" s="124">
        <v>59</v>
      </c>
      <c r="B65" s="134"/>
      <c r="C65" s="137"/>
      <c r="D65" s="123"/>
      <c r="E65" s="137"/>
      <c r="F65" s="137"/>
      <c r="G65" s="137"/>
      <c r="H65" s="137"/>
      <c r="I65" s="137"/>
      <c r="J65" s="137"/>
      <c r="K65" s="123"/>
      <c r="L65" s="114">
        <f>SUM(Sheet2!$IG$3:$IG$71)</f>
        <v>0</v>
      </c>
      <c r="M65" s="128" t="str">
        <f>Sheet1!$DM$3</f>
        <v/>
      </c>
      <c r="N65" s="129">
        <f>Sheet1!$DN$3</f>
        <v>0</v>
      </c>
      <c r="O65" s="130">
        <f>Sheet1!$DM$4</f>
        <v>0</v>
      </c>
      <c r="P65" s="129">
        <f>Sheet1!$DN$4</f>
        <v>0</v>
      </c>
      <c r="Q65" s="130">
        <f>Sheet1!$DM$5</f>
        <v>0</v>
      </c>
      <c r="R65" s="129">
        <f>Sheet1!$DN$5</f>
        <v>0</v>
      </c>
      <c r="S65" s="130">
        <f>Sheet1!$DM$6</f>
        <v>0</v>
      </c>
      <c r="T65" s="129">
        <f>Sheet1!$DN$6</f>
        <v>0</v>
      </c>
      <c r="U65" s="130">
        <f>Sheet1!$DM$7</f>
        <v>0</v>
      </c>
      <c r="V65" s="129">
        <f>Sheet1!$DN$7</f>
        <v>0</v>
      </c>
      <c r="W65" s="130">
        <f>Sheet1!$DM$8</f>
        <v>0</v>
      </c>
      <c r="X65" s="129">
        <f>Sheet1!$DN$8</f>
        <v>0</v>
      </c>
      <c r="Y65" s="130">
        <f>Sheet1!$DM$9</f>
        <v>0</v>
      </c>
      <c r="Z65" s="129">
        <f>Sheet1!$DN$9</f>
        <v>0</v>
      </c>
      <c r="AA65" s="130">
        <f>Sheet1!$DM$10</f>
        <v>0</v>
      </c>
      <c r="AB65" s="129">
        <f>Sheet1!$DN$10</f>
        <v>0</v>
      </c>
      <c r="AC65" s="130">
        <f>Sheet1!$DM$11</f>
        <v>0</v>
      </c>
      <c r="AD65" s="129">
        <f>Sheet1!$DN$11</f>
        <v>0</v>
      </c>
      <c r="AE65" s="130">
        <f>Sheet1!$DM$12</f>
        <v>0</v>
      </c>
      <c r="AF65" s="129">
        <f>Sheet1!$DN$12</f>
        <v>0</v>
      </c>
      <c r="AG65" s="130">
        <f>Sheet1!$DM$13</f>
        <v>0</v>
      </c>
      <c r="AH65" s="129">
        <f>Sheet1!$DN$13</f>
        <v>0</v>
      </c>
      <c r="AI65" s="130">
        <f>Sheet1!$DM$14</f>
        <v>0</v>
      </c>
      <c r="AJ65" s="129">
        <f>Sheet1!$DN$14</f>
        <v>0</v>
      </c>
      <c r="AK65" s="130">
        <f>Sheet1!$DM$15</f>
        <v>0</v>
      </c>
      <c r="AL65" s="129">
        <f>Sheet1!$DN$15</f>
        <v>0</v>
      </c>
      <c r="AM65" s="130">
        <f>Sheet1!$DM$16</f>
        <v>0</v>
      </c>
      <c r="AN65" s="129">
        <f>Sheet1!$DN$16</f>
        <v>0</v>
      </c>
      <c r="AO65" s="130">
        <f>Sheet1!$DM$17</f>
        <v>0</v>
      </c>
      <c r="AP65" s="129">
        <f>Sheet1!$DN$17</f>
        <v>0</v>
      </c>
      <c r="AQ65" s="150" t="str">
        <f>IF(COUNTA(Sheet1!$DM$3:$DM$18)&gt;=16,"塩基/修飾の自動カウントは15種類までとなります。","")</f>
        <v/>
      </c>
    </row>
    <row r="66" spans="1:43" ht="96" customHeight="1">
      <c r="A66" s="124">
        <v>60</v>
      </c>
      <c r="B66" s="134"/>
      <c r="C66" s="137"/>
      <c r="D66" s="123"/>
      <c r="E66" s="137"/>
      <c r="F66" s="137"/>
      <c r="G66" s="137"/>
      <c r="H66" s="137"/>
      <c r="I66" s="137"/>
      <c r="J66" s="137"/>
      <c r="K66" s="123"/>
      <c r="L66" s="114">
        <f>SUM(Sheet2!$IK$3:$IK$71)</f>
        <v>0</v>
      </c>
      <c r="M66" s="128" t="str">
        <f>Sheet1!$DO$3</f>
        <v/>
      </c>
      <c r="N66" s="129">
        <f>Sheet1!$DP$3</f>
        <v>0</v>
      </c>
      <c r="O66" s="130">
        <f>Sheet1!$DO$4</f>
        <v>0</v>
      </c>
      <c r="P66" s="129">
        <f>Sheet1!$DP$4</f>
        <v>0</v>
      </c>
      <c r="Q66" s="130">
        <f>Sheet1!$DO$5</f>
        <v>0</v>
      </c>
      <c r="R66" s="129">
        <f>Sheet1!$DP$5</f>
        <v>0</v>
      </c>
      <c r="S66" s="130">
        <f>Sheet1!$DO$6</f>
        <v>0</v>
      </c>
      <c r="T66" s="129">
        <f>Sheet1!$DP$6</f>
        <v>0</v>
      </c>
      <c r="U66" s="130">
        <f>Sheet1!$DO$7</f>
        <v>0</v>
      </c>
      <c r="V66" s="129">
        <f>Sheet1!$DP$7</f>
        <v>0</v>
      </c>
      <c r="W66" s="130">
        <f>Sheet1!$DO$8</f>
        <v>0</v>
      </c>
      <c r="X66" s="129">
        <f>Sheet1!$DP$8</f>
        <v>0</v>
      </c>
      <c r="Y66" s="130">
        <f>Sheet1!$DO$9</f>
        <v>0</v>
      </c>
      <c r="Z66" s="129">
        <f>Sheet1!$DP$9</f>
        <v>0</v>
      </c>
      <c r="AA66" s="130">
        <f>Sheet1!$DO$10</f>
        <v>0</v>
      </c>
      <c r="AB66" s="129">
        <f>Sheet1!$DP$10</f>
        <v>0</v>
      </c>
      <c r="AC66" s="130">
        <f>Sheet1!$DO$11</f>
        <v>0</v>
      </c>
      <c r="AD66" s="129">
        <f>Sheet1!$DP$11</f>
        <v>0</v>
      </c>
      <c r="AE66" s="130">
        <f>Sheet1!$DO$12</f>
        <v>0</v>
      </c>
      <c r="AF66" s="129">
        <f>Sheet1!$DP$12</f>
        <v>0</v>
      </c>
      <c r="AG66" s="130">
        <f>Sheet1!$DO$13</f>
        <v>0</v>
      </c>
      <c r="AH66" s="129">
        <f>Sheet1!$DP$13</f>
        <v>0</v>
      </c>
      <c r="AI66" s="130">
        <f>Sheet1!$DO$14</f>
        <v>0</v>
      </c>
      <c r="AJ66" s="129">
        <f>Sheet1!$DP$14</f>
        <v>0</v>
      </c>
      <c r="AK66" s="130">
        <f>Sheet1!$DO$15</f>
        <v>0</v>
      </c>
      <c r="AL66" s="129">
        <f>Sheet1!$DP$15</f>
        <v>0</v>
      </c>
      <c r="AM66" s="130">
        <f>Sheet1!$DO$16</f>
        <v>0</v>
      </c>
      <c r="AN66" s="129">
        <f>Sheet1!$DP$16</f>
        <v>0</v>
      </c>
      <c r="AO66" s="130">
        <f>Sheet1!$DO$17</f>
        <v>0</v>
      </c>
      <c r="AP66" s="129">
        <f>Sheet1!$DP$17</f>
        <v>0</v>
      </c>
      <c r="AQ66" s="150" t="str">
        <f>IF(COUNTA(Sheet1!$DO$3:$DO$18)&gt;=16,"塩基/修飾の自動カウントは15種類までとなります。","")</f>
        <v/>
      </c>
    </row>
    <row r="67" spans="1:43" ht="96" customHeight="1">
      <c r="A67" s="124">
        <v>61</v>
      </c>
      <c r="B67" s="134"/>
      <c r="C67" s="137"/>
      <c r="D67" s="123"/>
      <c r="E67" s="137"/>
      <c r="F67" s="137"/>
      <c r="G67" s="137"/>
      <c r="H67" s="137"/>
      <c r="I67" s="137"/>
      <c r="J67" s="137"/>
      <c r="K67" s="123"/>
      <c r="L67" s="114">
        <f>SUM(Sheet2!$IO$3:$IO$71)</f>
        <v>0</v>
      </c>
      <c r="M67" s="128" t="str">
        <f>Sheet1!$DQ$3</f>
        <v/>
      </c>
      <c r="N67" s="129">
        <f>Sheet1!$DR$3</f>
        <v>0</v>
      </c>
      <c r="O67" s="130">
        <f>Sheet1!$DQ$4</f>
        <v>0</v>
      </c>
      <c r="P67" s="129">
        <f>Sheet1!$DR$4</f>
        <v>0</v>
      </c>
      <c r="Q67" s="130">
        <f>Sheet1!$DQ$5</f>
        <v>0</v>
      </c>
      <c r="R67" s="129">
        <f>Sheet1!$DR$5</f>
        <v>0</v>
      </c>
      <c r="S67" s="130">
        <f>Sheet1!$DQ$6</f>
        <v>0</v>
      </c>
      <c r="T67" s="129">
        <f>Sheet1!$DR$6</f>
        <v>0</v>
      </c>
      <c r="U67" s="130">
        <f>Sheet1!$DQ$7</f>
        <v>0</v>
      </c>
      <c r="V67" s="129">
        <f>Sheet1!$DR$7</f>
        <v>0</v>
      </c>
      <c r="W67" s="130">
        <f>Sheet1!$DQ$8</f>
        <v>0</v>
      </c>
      <c r="X67" s="129">
        <f>Sheet1!$DR$8</f>
        <v>0</v>
      </c>
      <c r="Y67" s="130">
        <f>Sheet1!$DQ$9</f>
        <v>0</v>
      </c>
      <c r="Z67" s="129">
        <f>Sheet1!$DR$9</f>
        <v>0</v>
      </c>
      <c r="AA67" s="130">
        <f>Sheet1!$DQ$10</f>
        <v>0</v>
      </c>
      <c r="AB67" s="129">
        <f>Sheet1!$DR$10</f>
        <v>0</v>
      </c>
      <c r="AC67" s="130">
        <f>Sheet1!$DQ$11</f>
        <v>0</v>
      </c>
      <c r="AD67" s="129">
        <f>Sheet1!$DR$11</f>
        <v>0</v>
      </c>
      <c r="AE67" s="130">
        <f>Sheet1!$DQ$12</f>
        <v>0</v>
      </c>
      <c r="AF67" s="129">
        <f>Sheet1!$DR$12</f>
        <v>0</v>
      </c>
      <c r="AG67" s="130">
        <f>Sheet1!$DQ$13</f>
        <v>0</v>
      </c>
      <c r="AH67" s="129">
        <f>Sheet1!$DR$13</f>
        <v>0</v>
      </c>
      <c r="AI67" s="130">
        <f>Sheet1!$DQ$14</f>
        <v>0</v>
      </c>
      <c r="AJ67" s="129">
        <f>Sheet1!$DR$14</f>
        <v>0</v>
      </c>
      <c r="AK67" s="130">
        <f>Sheet1!$DQ$15</f>
        <v>0</v>
      </c>
      <c r="AL67" s="129">
        <f>Sheet1!$DR$15</f>
        <v>0</v>
      </c>
      <c r="AM67" s="130">
        <f>Sheet1!$DQ$16</f>
        <v>0</v>
      </c>
      <c r="AN67" s="129">
        <f>Sheet1!$DR$16</f>
        <v>0</v>
      </c>
      <c r="AO67" s="130">
        <f>Sheet1!$DQ$17</f>
        <v>0</v>
      </c>
      <c r="AP67" s="129">
        <f>Sheet1!$DR$17</f>
        <v>0</v>
      </c>
      <c r="AQ67" s="150" t="str">
        <f>IF(COUNTA(Sheet1!$DQ$3:$DQ$18)&gt;=16,"塩基/修飾の自動カウントは15種類までとなります。","")</f>
        <v/>
      </c>
    </row>
    <row r="68" spans="1:43" ht="96" customHeight="1">
      <c r="A68" s="124">
        <v>62</v>
      </c>
      <c r="B68" s="134"/>
      <c r="C68" s="137"/>
      <c r="D68" s="123"/>
      <c r="E68" s="137"/>
      <c r="F68" s="137"/>
      <c r="G68" s="137"/>
      <c r="H68" s="137"/>
      <c r="I68" s="137"/>
      <c r="J68" s="137"/>
      <c r="K68" s="123"/>
      <c r="L68" s="114">
        <f>SUM(Sheet2!$IS$3:$IS$71)</f>
        <v>0</v>
      </c>
      <c r="M68" s="128" t="str">
        <f>Sheet1!$DS$3</f>
        <v/>
      </c>
      <c r="N68" s="129">
        <f>Sheet1!$DT$3</f>
        <v>0</v>
      </c>
      <c r="O68" s="130">
        <f>Sheet1!$DS$4</f>
        <v>0</v>
      </c>
      <c r="P68" s="129">
        <f>Sheet1!$DT$4</f>
        <v>0</v>
      </c>
      <c r="Q68" s="130">
        <f>Sheet1!$DS$5</f>
        <v>0</v>
      </c>
      <c r="R68" s="129">
        <f>Sheet1!$DT$5</f>
        <v>0</v>
      </c>
      <c r="S68" s="130">
        <f>Sheet1!$DS$6</f>
        <v>0</v>
      </c>
      <c r="T68" s="129">
        <f>Sheet1!$DT$6</f>
        <v>0</v>
      </c>
      <c r="U68" s="130">
        <f>Sheet1!$DS$7</f>
        <v>0</v>
      </c>
      <c r="V68" s="129">
        <f>Sheet1!$DT$7</f>
        <v>0</v>
      </c>
      <c r="W68" s="130">
        <f>Sheet1!$DS$8</f>
        <v>0</v>
      </c>
      <c r="X68" s="129">
        <f>Sheet1!$DT$8</f>
        <v>0</v>
      </c>
      <c r="Y68" s="130">
        <f>Sheet1!$DS$9</f>
        <v>0</v>
      </c>
      <c r="Z68" s="129">
        <f>Sheet1!$DT$9</f>
        <v>0</v>
      </c>
      <c r="AA68" s="130">
        <f>Sheet1!$DS$10</f>
        <v>0</v>
      </c>
      <c r="AB68" s="129">
        <f>Sheet1!$DT$10</f>
        <v>0</v>
      </c>
      <c r="AC68" s="130">
        <f>Sheet1!$DS$11</f>
        <v>0</v>
      </c>
      <c r="AD68" s="129">
        <f>Sheet1!$DT$11</f>
        <v>0</v>
      </c>
      <c r="AE68" s="130">
        <f>Sheet1!$DS$12</f>
        <v>0</v>
      </c>
      <c r="AF68" s="129">
        <f>Sheet1!$DT$12</f>
        <v>0</v>
      </c>
      <c r="AG68" s="130">
        <f>Sheet1!$DS$13</f>
        <v>0</v>
      </c>
      <c r="AH68" s="129">
        <f>Sheet1!$DT$13</f>
        <v>0</v>
      </c>
      <c r="AI68" s="130">
        <f>Sheet1!$DS$14</f>
        <v>0</v>
      </c>
      <c r="AJ68" s="129">
        <f>Sheet1!$DT$14</f>
        <v>0</v>
      </c>
      <c r="AK68" s="130">
        <f>Sheet1!$DS$15</f>
        <v>0</v>
      </c>
      <c r="AL68" s="129">
        <f>Sheet1!$DT$15</f>
        <v>0</v>
      </c>
      <c r="AM68" s="130">
        <f>Sheet1!$DS$16</f>
        <v>0</v>
      </c>
      <c r="AN68" s="129">
        <f>Sheet1!$DT$16</f>
        <v>0</v>
      </c>
      <c r="AO68" s="130">
        <f>Sheet1!$DS$17</f>
        <v>0</v>
      </c>
      <c r="AP68" s="129">
        <f>Sheet1!$DT$17</f>
        <v>0</v>
      </c>
      <c r="AQ68" s="150" t="str">
        <f>IF(COUNTA(Sheet1!$DS$3:$DS$18)&gt;=16,"塩基/修飾の自動カウントは15種類までとなります。","")</f>
        <v/>
      </c>
    </row>
    <row r="69" spans="1:43" ht="96" customHeight="1">
      <c r="A69" s="124">
        <v>63</v>
      </c>
      <c r="B69" s="134"/>
      <c r="C69" s="137"/>
      <c r="D69" s="123"/>
      <c r="E69" s="137"/>
      <c r="F69" s="137"/>
      <c r="G69" s="137"/>
      <c r="H69" s="137"/>
      <c r="I69" s="137"/>
      <c r="J69" s="137"/>
      <c r="K69" s="123"/>
      <c r="L69" s="114">
        <f>SUM(Sheet2!$IW$3:$IW$71)</f>
        <v>0</v>
      </c>
      <c r="M69" s="128" t="str">
        <f>Sheet1!$DU$3</f>
        <v/>
      </c>
      <c r="N69" s="129">
        <f>Sheet1!$DV$3</f>
        <v>0</v>
      </c>
      <c r="O69" s="130">
        <f>Sheet1!$DU$4</f>
        <v>0</v>
      </c>
      <c r="P69" s="129">
        <f>Sheet1!$DV$4</f>
        <v>0</v>
      </c>
      <c r="Q69" s="130">
        <f>Sheet1!$DU$5</f>
        <v>0</v>
      </c>
      <c r="R69" s="129">
        <f>Sheet1!$DV$5</f>
        <v>0</v>
      </c>
      <c r="S69" s="130">
        <f>Sheet1!$DU$6</f>
        <v>0</v>
      </c>
      <c r="T69" s="129">
        <f>Sheet1!$DV$6</f>
        <v>0</v>
      </c>
      <c r="U69" s="130">
        <f>Sheet1!$DU$7</f>
        <v>0</v>
      </c>
      <c r="V69" s="129">
        <f>Sheet1!$DV$7</f>
        <v>0</v>
      </c>
      <c r="W69" s="130">
        <f>Sheet1!$DU$8</f>
        <v>0</v>
      </c>
      <c r="X69" s="129">
        <f>Sheet1!$DV$8</f>
        <v>0</v>
      </c>
      <c r="Y69" s="130">
        <f>Sheet1!$DU$9</f>
        <v>0</v>
      </c>
      <c r="Z69" s="129">
        <f>Sheet1!$DV$9</f>
        <v>0</v>
      </c>
      <c r="AA69" s="130">
        <f>Sheet1!$DU$10</f>
        <v>0</v>
      </c>
      <c r="AB69" s="129">
        <f>Sheet1!$DV$10</f>
        <v>0</v>
      </c>
      <c r="AC69" s="130">
        <f>Sheet1!$DU$11</f>
        <v>0</v>
      </c>
      <c r="AD69" s="129">
        <f>Sheet1!$DV$11</f>
        <v>0</v>
      </c>
      <c r="AE69" s="130">
        <f>Sheet1!$DU$12</f>
        <v>0</v>
      </c>
      <c r="AF69" s="129">
        <f>Sheet1!$DV$12</f>
        <v>0</v>
      </c>
      <c r="AG69" s="130">
        <f>Sheet1!$DU$13</f>
        <v>0</v>
      </c>
      <c r="AH69" s="129">
        <f>Sheet1!$DV$13</f>
        <v>0</v>
      </c>
      <c r="AI69" s="130">
        <f>Sheet1!$DU$14</f>
        <v>0</v>
      </c>
      <c r="AJ69" s="129">
        <f>Sheet1!$DV$14</f>
        <v>0</v>
      </c>
      <c r="AK69" s="130">
        <f>Sheet1!$DU$15</f>
        <v>0</v>
      </c>
      <c r="AL69" s="129">
        <f>Sheet1!$DV$15</f>
        <v>0</v>
      </c>
      <c r="AM69" s="130">
        <f>Sheet1!$DU$16</f>
        <v>0</v>
      </c>
      <c r="AN69" s="129">
        <f>Sheet1!$DV$16</f>
        <v>0</v>
      </c>
      <c r="AO69" s="130">
        <f>Sheet1!$DU$17</f>
        <v>0</v>
      </c>
      <c r="AP69" s="129">
        <f>Sheet1!$DV$17</f>
        <v>0</v>
      </c>
      <c r="AQ69" s="150" t="str">
        <f>IF(COUNTA(Sheet1!$DU$3:$DU$18)&gt;=16,"塩基/修飾の自動カウントは15種類までとなります。","")</f>
        <v/>
      </c>
    </row>
    <row r="70" spans="1:43" ht="96" customHeight="1">
      <c r="A70" s="124">
        <v>64</v>
      </c>
      <c r="B70" s="134"/>
      <c r="C70" s="137"/>
      <c r="D70" s="123"/>
      <c r="E70" s="137"/>
      <c r="F70" s="137"/>
      <c r="G70" s="137"/>
      <c r="H70" s="137"/>
      <c r="I70" s="137"/>
      <c r="J70" s="137"/>
      <c r="K70" s="123"/>
      <c r="L70" s="114">
        <f>SUM(Sheet2!$JA$3:$JA$71)</f>
        <v>0</v>
      </c>
      <c r="M70" s="128" t="str">
        <f>Sheet1!$DW$3</f>
        <v/>
      </c>
      <c r="N70" s="129">
        <f>Sheet1!$DX$3</f>
        <v>0</v>
      </c>
      <c r="O70" s="130">
        <f>Sheet1!$DW$4</f>
        <v>0</v>
      </c>
      <c r="P70" s="129">
        <f>Sheet1!$DX$4</f>
        <v>0</v>
      </c>
      <c r="Q70" s="130">
        <f>Sheet1!$DW$5</f>
        <v>0</v>
      </c>
      <c r="R70" s="129">
        <f>Sheet1!$DX$5</f>
        <v>0</v>
      </c>
      <c r="S70" s="130">
        <f>Sheet1!$DW$6</f>
        <v>0</v>
      </c>
      <c r="T70" s="129">
        <f>Sheet1!$DX$6</f>
        <v>0</v>
      </c>
      <c r="U70" s="130">
        <f>Sheet1!$DW$7</f>
        <v>0</v>
      </c>
      <c r="V70" s="129">
        <f>Sheet1!$DX$7</f>
        <v>0</v>
      </c>
      <c r="W70" s="130">
        <f>Sheet1!$DW$8</f>
        <v>0</v>
      </c>
      <c r="X70" s="129">
        <f>Sheet1!$DX$8</f>
        <v>0</v>
      </c>
      <c r="Y70" s="130">
        <f>Sheet1!$DW$9</f>
        <v>0</v>
      </c>
      <c r="Z70" s="129">
        <f>Sheet1!$DX$9</f>
        <v>0</v>
      </c>
      <c r="AA70" s="130">
        <f>Sheet1!$DW$10</f>
        <v>0</v>
      </c>
      <c r="AB70" s="129">
        <f>Sheet1!$DX$10</f>
        <v>0</v>
      </c>
      <c r="AC70" s="130">
        <f>Sheet1!$DW$11</f>
        <v>0</v>
      </c>
      <c r="AD70" s="129">
        <f>Sheet1!$DX$11</f>
        <v>0</v>
      </c>
      <c r="AE70" s="130">
        <f>Sheet1!$DW$12</f>
        <v>0</v>
      </c>
      <c r="AF70" s="129">
        <f>Sheet1!$DX$12</f>
        <v>0</v>
      </c>
      <c r="AG70" s="130">
        <f>Sheet1!$DW$13</f>
        <v>0</v>
      </c>
      <c r="AH70" s="129">
        <f>Sheet1!$DX$13</f>
        <v>0</v>
      </c>
      <c r="AI70" s="130">
        <f>Sheet1!$DW$14</f>
        <v>0</v>
      </c>
      <c r="AJ70" s="129">
        <f>Sheet1!$DX$14</f>
        <v>0</v>
      </c>
      <c r="AK70" s="130">
        <f>Sheet1!$DW$15</f>
        <v>0</v>
      </c>
      <c r="AL70" s="129">
        <f>Sheet1!$DX$15</f>
        <v>0</v>
      </c>
      <c r="AM70" s="130">
        <f>Sheet1!$DW$16</f>
        <v>0</v>
      </c>
      <c r="AN70" s="129">
        <f>Sheet1!$DX$16</f>
        <v>0</v>
      </c>
      <c r="AO70" s="130">
        <f>Sheet1!$DW$17</f>
        <v>0</v>
      </c>
      <c r="AP70" s="129">
        <f>Sheet1!$DX$17</f>
        <v>0</v>
      </c>
      <c r="AQ70" s="150" t="str">
        <f>IF(COUNTA(Sheet1!$DW$3:$DW$18)&gt;=16,"塩基/修飾の自動カウントは15種類までとなります。","")</f>
        <v/>
      </c>
    </row>
    <row r="71" spans="1:43" ht="96" customHeight="1">
      <c r="A71" s="124">
        <v>65</v>
      </c>
      <c r="B71" s="134"/>
      <c r="C71" s="137"/>
      <c r="D71" s="123"/>
      <c r="E71" s="137"/>
      <c r="F71" s="137"/>
      <c r="G71" s="137"/>
      <c r="H71" s="137"/>
      <c r="I71" s="137"/>
      <c r="J71" s="137"/>
      <c r="K71" s="123"/>
      <c r="L71" s="114">
        <f>SUM(Sheet2!$JE$3:$JE$71)</f>
        <v>0</v>
      </c>
      <c r="M71" s="128" t="str">
        <f>Sheet1!$DY$3</f>
        <v/>
      </c>
      <c r="N71" s="129">
        <f>Sheet1!$DZ$3</f>
        <v>0</v>
      </c>
      <c r="O71" s="130">
        <f>Sheet1!$DY$4</f>
        <v>0</v>
      </c>
      <c r="P71" s="129">
        <f>Sheet1!$DZ$4</f>
        <v>0</v>
      </c>
      <c r="Q71" s="130">
        <f>Sheet1!$DY$5</f>
        <v>0</v>
      </c>
      <c r="R71" s="129">
        <f>Sheet1!$DZ$5</f>
        <v>0</v>
      </c>
      <c r="S71" s="130">
        <f>Sheet1!$DY$6</f>
        <v>0</v>
      </c>
      <c r="T71" s="129">
        <f>Sheet1!$DZ$6</f>
        <v>0</v>
      </c>
      <c r="U71" s="130">
        <f>Sheet1!$DY$7</f>
        <v>0</v>
      </c>
      <c r="V71" s="129">
        <f>Sheet1!$DZ$7</f>
        <v>0</v>
      </c>
      <c r="W71" s="130">
        <f>Sheet1!$DY$8</f>
        <v>0</v>
      </c>
      <c r="X71" s="129">
        <f>Sheet1!$DZ$8</f>
        <v>0</v>
      </c>
      <c r="Y71" s="130">
        <f>Sheet1!$DY$9</f>
        <v>0</v>
      </c>
      <c r="Z71" s="129">
        <f>Sheet1!$DZ$9</f>
        <v>0</v>
      </c>
      <c r="AA71" s="130">
        <f>Sheet1!$DY$10</f>
        <v>0</v>
      </c>
      <c r="AB71" s="129">
        <f>Sheet1!$DZ$10</f>
        <v>0</v>
      </c>
      <c r="AC71" s="130">
        <f>Sheet1!$DY$11</f>
        <v>0</v>
      </c>
      <c r="AD71" s="129">
        <f>Sheet1!$DZ$11</f>
        <v>0</v>
      </c>
      <c r="AE71" s="130">
        <f>Sheet1!$DY$12</f>
        <v>0</v>
      </c>
      <c r="AF71" s="129">
        <f>Sheet1!$DZ$12</f>
        <v>0</v>
      </c>
      <c r="AG71" s="130">
        <f>Sheet1!$DY$13</f>
        <v>0</v>
      </c>
      <c r="AH71" s="129">
        <f>Sheet1!$DZ$13</f>
        <v>0</v>
      </c>
      <c r="AI71" s="130">
        <f>Sheet1!$DY$14</f>
        <v>0</v>
      </c>
      <c r="AJ71" s="129">
        <f>Sheet1!$DZ$14</f>
        <v>0</v>
      </c>
      <c r="AK71" s="130">
        <f>Sheet1!$DY$15</f>
        <v>0</v>
      </c>
      <c r="AL71" s="129">
        <f>Sheet1!$DZ$15</f>
        <v>0</v>
      </c>
      <c r="AM71" s="130">
        <f>Sheet1!$DY$16</f>
        <v>0</v>
      </c>
      <c r="AN71" s="129">
        <f>Sheet1!$DZ$16</f>
        <v>0</v>
      </c>
      <c r="AO71" s="130">
        <f>Sheet1!$DY$17</f>
        <v>0</v>
      </c>
      <c r="AP71" s="129">
        <f>Sheet1!$DZ$17</f>
        <v>0</v>
      </c>
      <c r="AQ71" s="150" t="str">
        <f>IF(COUNTA(Sheet1!$DY$3:$DY$18)&gt;=16,"塩基/修飾の自動カウントは15種類までとなります。","")</f>
        <v/>
      </c>
    </row>
    <row r="72" spans="1:43" ht="96" customHeight="1">
      <c r="A72" s="124">
        <v>66</v>
      </c>
      <c r="B72" s="134"/>
      <c r="C72" s="137"/>
      <c r="D72" s="123"/>
      <c r="E72" s="137"/>
      <c r="F72" s="137"/>
      <c r="G72" s="137"/>
      <c r="H72" s="137"/>
      <c r="I72" s="137"/>
      <c r="J72" s="137"/>
      <c r="K72" s="123"/>
      <c r="L72" s="114">
        <f>SUM(Sheet2!$JI$3:$JI$71)</f>
        <v>0</v>
      </c>
      <c r="M72" s="128" t="str">
        <f>Sheet1!$EA$3</f>
        <v/>
      </c>
      <c r="N72" s="129">
        <f>Sheet1!$EB$3</f>
        <v>0</v>
      </c>
      <c r="O72" s="130">
        <f>Sheet1!$EA$4</f>
        <v>0</v>
      </c>
      <c r="P72" s="129">
        <f>Sheet1!$EB$4</f>
        <v>0</v>
      </c>
      <c r="Q72" s="130">
        <f>Sheet1!$EA$5</f>
        <v>0</v>
      </c>
      <c r="R72" s="129">
        <f>Sheet1!$EB$5</f>
        <v>0</v>
      </c>
      <c r="S72" s="130">
        <f>Sheet1!$EA$6</f>
        <v>0</v>
      </c>
      <c r="T72" s="129">
        <f>Sheet1!$EB$6</f>
        <v>0</v>
      </c>
      <c r="U72" s="130">
        <f>Sheet1!$EA$7</f>
        <v>0</v>
      </c>
      <c r="V72" s="129">
        <f>Sheet1!$EB$7</f>
        <v>0</v>
      </c>
      <c r="W72" s="130">
        <f>Sheet1!$EA$8</f>
        <v>0</v>
      </c>
      <c r="X72" s="129">
        <f>Sheet1!$EB$8</f>
        <v>0</v>
      </c>
      <c r="Y72" s="130">
        <f>Sheet1!$EA$9</f>
        <v>0</v>
      </c>
      <c r="Z72" s="129">
        <f>Sheet1!$EB$9</f>
        <v>0</v>
      </c>
      <c r="AA72" s="130">
        <f>Sheet1!$EA$10</f>
        <v>0</v>
      </c>
      <c r="AB72" s="129">
        <f>Sheet1!$EB$10</f>
        <v>0</v>
      </c>
      <c r="AC72" s="130">
        <f>Sheet1!$EA$11</f>
        <v>0</v>
      </c>
      <c r="AD72" s="129">
        <f>Sheet1!$EB$11</f>
        <v>0</v>
      </c>
      <c r="AE72" s="130">
        <f>Sheet1!$EA$12</f>
        <v>0</v>
      </c>
      <c r="AF72" s="129">
        <f>Sheet1!$EB$12</f>
        <v>0</v>
      </c>
      <c r="AG72" s="130">
        <f>Sheet1!$EA$13</f>
        <v>0</v>
      </c>
      <c r="AH72" s="129">
        <f>Sheet1!$EB$13</f>
        <v>0</v>
      </c>
      <c r="AI72" s="130">
        <f>Sheet1!$EA$14</f>
        <v>0</v>
      </c>
      <c r="AJ72" s="129">
        <f>Sheet1!$EB$14</f>
        <v>0</v>
      </c>
      <c r="AK72" s="130">
        <f>Sheet1!$EEA$15</f>
        <v>0</v>
      </c>
      <c r="AL72" s="129">
        <f>Sheet1!$EEB$15</f>
        <v>0</v>
      </c>
      <c r="AM72" s="130">
        <f>Sheet1!$EEA$16</f>
        <v>0</v>
      </c>
      <c r="AN72" s="129">
        <f>Sheet1!$EEB$16</f>
        <v>0</v>
      </c>
      <c r="AO72" s="130">
        <f>Sheet1!$EEA$17</f>
        <v>0</v>
      </c>
      <c r="AP72" s="129">
        <f>Sheet1!$EEB$17</f>
        <v>0</v>
      </c>
      <c r="AQ72" s="150" t="str">
        <f>IF(COUNTA(Sheet1!$EA$3:$EA$18)&gt;=16,"塩基/修飾の自動カウントは15種類までとなります。","")</f>
        <v/>
      </c>
    </row>
    <row r="73" spans="1:43" ht="96" customHeight="1">
      <c r="A73" s="124">
        <v>67</v>
      </c>
      <c r="B73" s="134"/>
      <c r="C73" s="137"/>
      <c r="D73" s="123"/>
      <c r="E73" s="137"/>
      <c r="F73" s="137"/>
      <c r="G73" s="137"/>
      <c r="H73" s="137"/>
      <c r="I73" s="137"/>
      <c r="J73" s="137"/>
      <c r="K73" s="123"/>
      <c r="L73" s="114">
        <f>SUM(Sheet2!$JM$3:$JM$71)</f>
        <v>0</v>
      </c>
      <c r="M73" s="128" t="str">
        <f>Sheet1!$EC$3</f>
        <v/>
      </c>
      <c r="N73" s="129">
        <f>Sheet1!$ED$3</f>
        <v>0</v>
      </c>
      <c r="O73" s="130">
        <f>Sheet1!$EC$4</f>
        <v>0</v>
      </c>
      <c r="P73" s="129">
        <f>Sheet1!$ED$4</f>
        <v>0</v>
      </c>
      <c r="Q73" s="130">
        <f>Sheet1!$EC$5</f>
        <v>0</v>
      </c>
      <c r="R73" s="129">
        <f>Sheet1!$ED$5</f>
        <v>0</v>
      </c>
      <c r="S73" s="130">
        <f>Sheet1!$EC$6</f>
        <v>0</v>
      </c>
      <c r="T73" s="129">
        <f>Sheet1!$ED$6</f>
        <v>0</v>
      </c>
      <c r="U73" s="130">
        <f>Sheet1!$EC$7</f>
        <v>0</v>
      </c>
      <c r="V73" s="129">
        <f>Sheet1!$ED$7</f>
        <v>0</v>
      </c>
      <c r="W73" s="130">
        <f>Sheet1!$EC$8</f>
        <v>0</v>
      </c>
      <c r="X73" s="129">
        <f>Sheet1!$ED$8</f>
        <v>0</v>
      </c>
      <c r="Y73" s="130">
        <f>Sheet1!$EC$9</f>
        <v>0</v>
      </c>
      <c r="Z73" s="129">
        <f>Sheet1!$ED$9</f>
        <v>0</v>
      </c>
      <c r="AA73" s="130">
        <f>Sheet1!$EC$10</f>
        <v>0</v>
      </c>
      <c r="AB73" s="129">
        <f>Sheet1!$ED$10</f>
        <v>0</v>
      </c>
      <c r="AC73" s="130">
        <f>Sheet1!$EC$11</f>
        <v>0</v>
      </c>
      <c r="AD73" s="129">
        <f>Sheet1!$ED$11</f>
        <v>0</v>
      </c>
      <c r="AE73" s="130">
        <f>Sheet1!$EC$12</f>
        <v>0</v>
      </c>
      <c r="AF73" s="129">
        <f>Sheet1!$ED$12</f>
        <v>0</v>
      </c>
      <c r="AG73" s="130">
        <f>Sheet1!$EC$13</f>
        <v>0</v>
      </c>
      <c r="AH73" s="129">
        <f>Sheet1!$ED$13</f>
        <v>0</v>
      </c>
      <c r="AI73" s="130">
        <f>Sheet1!$EC$14</f>
        <v>0</v>
      </c>
      <c r="AJ73" s="129">
        <f>Sheet1!$ED$14</f>
        <v>0</v>
      </c>
      <c r="AK73" s="130">
        <f>Sheet1!$EC$15</f>
        <v>0</v>
      </c>
      <c r="AL73" s="129">
        <f>Sheet1!$ED$15</f>
        <v>0</v>
      </c>
      <c r="AM73" s="130">
        <f>Sheet1!$EC$16</f>
        <v>0</v>
      </c>
      <c r="AN73" s="129">
        <f>Sheet1!$ED$16</f>
        <v>0</v>
      </c>
      <c r="AO73" s="130">
        <f>Sheet1!$EC$17</f>
        <v>0</v>
      </c>
      <c r="AP73" s="129">
        <f>Sheet1!$ED$17</f>
        <v>0</v>
      </c>
      <c r="AQ73" s="150" t="str">
        <f>IF(COUNTA(Sheet1!$EC$3:$EC$18)&gt;=16,"塩基/修飾の自動カウントは15種類までとなります。","")</f>
        <v/>
      </c>
    </row>
    <row r="74" spans="1:43" ht="96" customHeight="1">
      <c r="A74" s="124">
        <v>68</v>
      </c>
      <c r="B74" s="134"/>
      <c r="C74" s="137"/>
      <c r="D74" s="123"/>
      <c r="E74" s="137"/>
      <c r="F74" s="137"/>
      <c r="G74" s="137"/>
      <c r="H74" s="137"/>
      <c r="I74" s="137"/>
      <c r="J74" s="137"/>
      <c r="K74" s="123"/>
      <c r="L74" s="114">
        <f>SUM(Sheet2!$JQ$3:$JQ$71)</f>
        <v>0</v>
      </c>
      <c r="M74" s="128" t="str">
        <f>Sheet1!$EE$3</f>
        <v/>
      </c>
      <c r="N74" s="129">
        <f>Sheet1!$EF$3</f>
        <v>0</v>
      </c>
      <c r="O74" s="130">
        <f>Sheet1!$EE$4</f>
        <v>0</v>
      </c>
      <c r="P74" s="129">
        <f>Sheet1!$EF$4</f>
        <v>0</v>
      </c>
      <c r="Q74" s="130">
        <f>Sheet1!$EE$5</f>
        <v>0</v>
      </c>
      <c r="R74" s="129">
        <f>Sheet1!$EF$5</f>
        <v>0</v>
      </c>
      <c r="S74" s="130">
        <f>Sheet1!$EE$6</f>
        <v>0</v>
      </c>
      <c r="T74" s="129">
        <f>Sheet1!$EF$6</f>
        <v>0</v>
      </c>
      <c r="U74" s="130">
        <f>Sheet1!$EE$7</f>
        <v>0</v>
      </c>
      <c r="V74" s="129">
        <f>Sheet1!$EF$7</f>
        <v>0</v>
      </c>
      <c r="W74" s="130">
        <f>Sheet1!$EE$8</f>
        <v>0</v>
      </c>
      <c r="X74" s="129">
        <f>Sheet1!$EF$8</f>
        <v>0</v>
      </c>
      <c r="Y74" s="130">
        <f>Sheet1!$EE$9</f>
        <v>0</v>
      </c>
      <c r="Z74" s="129">
        <f>Sheet1!$EF$9</f>
        <v>0</v>
      </c>
      <c r="AA74" s="130">
        <f>Sheet1!$EE$10</f>
        <v>0</v>
      </c>
      <c r="AB74" s="129">
        <f>Sheet1!$EF$10</f>
        <v>0</v>
      </c>
      <c r="AC74" s="130">
        <f>Sheet1!$EE$11</f>
        <v>0</v>
      </c>
      <c r="AD74" s="129">
        <f>Sheet1!$EF$11</f>
        <v>0</v>
      </c>
      <c r="AE74" s="130">
        <f>Sheet1!$EE$12</f>
        <v>0</v>
      </c>
      <c r="AF74" s="129">
        <f>Sheet1!$EF$12</f>
        <v>0</v>
      </c>
      <c r="AG74" s="130">
        <f>Sheet1!$EE$13</f>
        <v>0</v>
      </c>
      <c r="AH74" s="129">
        <f>Sheet1!$EF$13</f>
        <v>0</v>
      </c>
      <c r="AI74" s="130">
        <f>Sheet1!$EE$14</f>
        <v>0</v>
      </c>
      <c r="AJ74" s="129">
        <f>Sheet1!$EF$14</f>
        <v>0</v>
      </c>
      <c r="AK74" s="130">
        <f>Sheet1!$EE$15</f>
        <v>0</v>
      </c>
      <c r="AL74" s="129">
        <f>Sheet1!$EF$15</f>
        <v>0</v>
      </c>
      <c r="AM74" s="130">
        <f>Sheet1!$EE$16</f>
        <v>0</v>
      </c>
      <c r="AN74" s="129">
        <f>Sheet1!$EF$16</f>
        <v>0</v>
      </c>
      <c r="AO74" s="130">
        <f>Sheet1!$EE$17</f>
        <v>0</v>
      </c>
      <c r="AP74" s="129">
        <f>Sheet1!$EF$17</f>
        <v>0</v>
      </c>
      <c r="AQ74" s="150" t="str">
        <f>IF(COUNTA(Sheet1!$EE$3:$EE$18)&gt;=16,"塩基/修飾の自動カウントは15種類までとなります。","")</f>
        <v/>
      </c>
    </row>
    <row r="75" spans="1:43" ht="96" customHeight="1">
      <c r="A75" s="124">
        <v>69</v>
      </c>
      <c r="B75" s="134"/>
      <c r="C75" s="137"/>
      <c r="D75" s="123"/>
      <c r="E75" s="137"/>
      <c r="F75" s="137"/>
      <c r="G75" s="137"/>
      <c r="H75" s="137"/>
      <c r="I75" s="137"/>
      <c r="J75" s="137"/>
      <c r="K75" s="123"/>
      <c r="L75" s="114">
        <f>SUM(Sheet2!$JU$3:$JU$71)</f>
        <v>0</v>
      </c>
      <c r="M75" s="128" t="str">
        <f>Sheet1!$EG$3</f>
        <v/>
      </c>
      <c r="N75" s="129">
        <f>Sheet1!$EH$3</f>
        <v>0</v>
      </c>
      <c r="O75" s="130">
        <f>Sheet1!$EG$4</f>
        <v>0</v>
      </c>
      <c r="P75" s="129">
        <f>Sheet1!$EH$4</f>
        <v>0</v>
      </c>
      <c r="Q75" s="130">
        <f>Sheet1!$EG$5</f>
        <v>0</v>
      </c>
      <c r="R75" s="129">
        <f>Sheet1!$EH$5</f>
        <v>0</v>
      </c>
      <c r="S75" s="130">
        <f>Sheet1!$EG$6</f>
        <v>0</v>
      </c>
      <c r="T75" s="129">
        <f>Sheet1!$EH$6</f>
        <v>0</v>
      </c>
      <c r="U75" s="130">
        <f>Sheet1!$EG$7</f>
        <v>0</v>
      </c>
      <c r="V75" s="129">
        <f>Sheet1!$EH$7</f>
        <v>0</v>
      </c>
      <c r="W75" s="130">
        <f>Sheet1!$EG$8</f>
        <v>0</v>
      </c>
      <c r="X75" s="129">
        <f>Sheet1!$EH$8</f>
        <v>0</v>
      </c>
      <c r="Y75" s="130">
        <f>Sheet1!$EG$9</f>
        <v>0</v>
      </c>
      <c r="Z75" s="129">
        <f>Sheet1!$EH$9</f>
        <v>0</v>
      </c>
      <c r="AA75" s="130">
        <f>Sheet1!$EG$10</f>
        <v>0</v>
      </c>
      <c r="AB75" s="129">
        <f>Sheet1!$EH$10</f>
        <v>0</v>
      </c>
      <c r="AC75" s="130">
        <f>Sheet1!$EG$11</f>
        <v>0</v>
      </c>
      <c r="AD75" s="129">
        <f>Sheet1!$EH$11</f>
        <v>0</v>
      </c>
      <c r="AE75" s="130">
        <f>Sheet1!$EG$12</f>
        <v>0</v>
      </c>
      <c r="AF75" s="129">
        <f>Sheet1!$EH$12</f>
        <v>0</v>
      </c>
      <c r="AG75" s="130">
        <f>Sheet1!$EG$13</f>
        <v>0</v>
      </c>
      <c r="AH75" s="129">
        <f>Sheet1!$EH$13</f>
        <v>0</v>
      </c>
      <c r="AI75" s="130">
        <f>Sheet1!$EG$14</f>
        <v>0</v>
      </c>
      <c r="AJ75" s="129">
        <f>Sheet1!$EH$14</f>
        <v>0</v>
      </c>
      <c r="AK75" s="130">
        <f>Sheet1!$EG$15</f>
        <v>0</v>
      </c>
      <c r="AL75" s="129">
        <f>Sheet1!$EH$15</f>
        <v>0</v>
      </c>
      <c r="AM75" s="130">
        <f>Sheet1!$EG$16</f>
        <v>0</v>
      </c>
      <c r="AN75" s="129">
        <f>Sheet1!$EH$16</f>
        <v>0</v>
      </c>
      <c r="AO75" s="130">
        <f>Sheet1!$EG$17</f>
        <v>0</v>
      </c>
      <c r="AP75" s="129">
        <f>Sheet1!$EH$17</f>
        <v>0</v>
      </c>
      <c r="AQ75" s="150" t="str">
        <f>IF(COUNTA(Sheet1!$EG$3:$EG$18)&gt;=16,"塩基/修飾の自動カウントは15種類までとなります。","")</f>
        <v/>
      </c>
    </row>
    <row r="76" spans="1:43" ht="96" customHeight="1">
      <c r="A76" s="124">
        <v>70</v>
      </c>
      <c r="B76" s="134"/>
      <c r="C76" s="137"/>
      <c r="D76" s="123"/>
      <c r="E76" s="137"/>
      <c r="F76" s="137"/>
      <c r="G76" s="137"/>
      <c r="H76" s="137"/>
      <c r="I76" s="137"/>
      <c r="J76" s="137"/>
      <c r="K76" s="123"/>
      <c r="L76" s="114">
        <f>SUM(Sheet2!$JY$3:$JY$71)</f>
        <v>0</v>
      </c>
      <c r="M76" s="128" t="str">
        <f>Sheet1!$EI$3</f>
        <v/>
      </c>
      <c r="N76" s="129">
        <f>Sheet1!$EJ$3</f>
        <v>0</v>
      </c>
      <c r="O76" s="130">
        <f>Sheet1!$EI$4</f>
        <v>0</v>
      </c>
      <c r="P76" s="129">
        <f>Sheet1!$EJ$4</f>
        <v>0</v>
      </c>
      <c r="Q76" s="130">
        <f>Sheet1!$EI$5</f>
        <v>0</v>
      </c>
      <c r="R76" s="129">
        <f>Sheet1!$EJ$5</f>
        <v>0</v>
      </c>
      <c r="S76" s="130">
        <f>Sheet1!$EI$6</f>
        <v>0</v>
      </c>
      <c r="T76" s="129">
        <f>Sheet1!$EJ$6</f>
        <v>0</v>
      </c>
      <c r="U76" s="130">
        <f>Sheet1!$EI$7</f>
        <v>0</v>
      </c>
      <c r="V76" s="129">
        <f>Sheet1!$EJ$7</f>
        <v>0</v>
      </c>
      <c r="W76" s="130">
        <f>Sheet1!$EI$8</f>
        <v>0</v>
      </c>
      <c r="X76" s="129">
        <f>Sheet1!$EJ$8</f>
        <v>0</v>
      </c>
      <c r="Y76" s="130">
        <f>Sheet1!$EI$9</f>
        <v>0</v>
      </c>
      <c r="Z76" s="129">
        <f>Sheet1!$EJ$9</f>
        <v>0</v>
      </c>
      <c r="AA76" s="130">
        <f>Sheet1!$EI$10</f>
        <v>0</v>
      </c>
      <c r="AB76" s="129">
        <f>Sheet1!$EJ$10</f>
        <v>0</v>
      </c>
      <c r="AC76" s="130">
        <f>Sheet1!$EI$11</f>
        <v>0</v>
      </c>
      <c r="AD76" s="129">
        <f>Sheet1!$EJ$11</f>
        <v>0</v>
      </c>
      <c r="AE76" s="130">
        <f>Sheet1!$EI$12</f>
        <v>0</v>
      </c>
      <c r="AF76" s="129">
        <f>Sheet1!$EJ$12</f>
        <v>0</v>
      </c>
      <c r="AG76" s="130">
        <f>Sheet1!$EI$13</f>
        <v>0</v>
      </c>
      <c r="AH76" s="129">
        <f>Sheet1!$EJ$13</f>
        <v>0</v>
      </c>
      <c r="AI76" s="130">
        <f>Sheet1!$EI$14</f>
        <v>0</v>
      </c>
      <c r="AJ76" s="129">
        <f>Sheet1!$EJ$14</f>
        <v>0</v>
      </c>
      <c r="AK76" s="130">
        <f>Sheet1!$EI$15</f>
        <v>0</v>
      </c>
      <c r="AL76" s="129">
        <f>Sheet1!$EJ$15</f>
        <v>0</v>
      </c>
      <c r="AM76" s="130">
        <f>Sheet1!$EI$16</f>
        <v>0</v>
      </c>
      <c r="AN76" s="129">
        <f>Sheet1!$EJ$16</f>
        <v>0</v>
      </c>
      <c r="AO76" s="130">
        <f>Sheet1!$EI$17</f>
        <v>0</v>
      </c>
      <c r="AP76" s="129">
        <f>Sheet1!$EJ$17</f>
        <v>0</v>
      </c>
      <c r="AQ76" s="150" t="str">
        <f>IF(COUNTA(Sheet1!$EI$3:$EI$18)&gt;=16,"塩基/修飾の自動カウントは15種類までとなります。","")</f>
        <v/>
      </c>
    </row>
    <row r="77" spans="1:43" ht="96" customHeight="1">
      <c r="A77" s="124">
        <v>71</v>
      </c>
      <c r="B77" s="134"/>
      <c r="C77" s="137"/>
      <c r="D77" s="123"/>
      <c r="E77" s="137"/>
      <c r="F77" s="137"/>
      <c r="G77" s="137"/>
      <c r="H77" s="137"/>
      <c r="I77" s="137"/>
      <c r="J77" s="137"/>
      <c r="K77" s="123"/>
      <c r="L77" s="114">
        <f>SUM(Sheet2!$KC$3:$KC$71)</f>
        <v>0</v>
      </c>
      <c r="M77" s="128" t="str">
        <f>Sheet1!$EK$3</f>
        <v/>
      </c>
      <c r="N77" s="129">
        <f>Sheet1!$EL$3</f>
        <v>0</v>
      </c>
      <c r="O77" s="130">
        <f>Sheet1!$EK$4</f>
        <v>0</v>
      </c>
      <c r="P77" s="129">
        <f>Sheet1!$EL$4</f>
        <v>0</v>
      </c>
      <c r="Q77" s="130">
        <f>Sheet1!$EK$5</f>
        <v>0</v>
      </c>
      <c r="R77" s="129">
        <f>Sheet1!$EL$5</f>
        <v>0</v>
      </c>
      <c r="S77" s="130">
        <f>Sheet1!$EK$6</f>
        <v>0</v>
      </c>
      <c r="T77" s="129">
        <f>Sheet1!$EL$6</f>
        <v>0</v>
      </c>
      <c r="U77" s="130">
        <f>Sheet1!$EK$7</f>
        <v>0</v>
      </c>
      <c r="V77" s="129">
        <f>Sheet1!$EL$7</f>
        <v>0</v>
      </c>
      <c r="W77" s="130">
        <f>Sheet1!$EK$8</f>
        <v>0</v>
      </c>
      <c r="X77" s="129">
        <f>Sheet1!$EL$8</f>
        <v>0</v>
      </c>
      <c r="Y77" s="130">
        <f>Sheet1!$EK$9</f>
        <v>0</v>
      </c>
      <c r="Z77" s="129">
        <f>Sheet1!$EL$9</f>
        <v>0</v>
      </c>
      <c r="AA77" s="130">
        <f>Sheet1!$EK$10</f>
        <v>0</v>
      </c>
      <c r="AB77" s="129">
        <f>Sheet1!$EL$10</f>
        <v>0</v>
      </c>
      <c r="AC77" s="130">
        <f>Sheet1!$EK$11</f>
        <v>0</v>
      </c>
      <c r="AD77" s="129">
        <f>Sheet1!$EL$11</f>
        <v>0</v>
      </c>
      <c r="AE77" s="130">
        <f>Sheet1!$EK$12</f>
        <v>0</v>
      </c>
      <c r="AF77" s="129">
        <f>Sheet1!$EL$12</f>
        <v>0</v>
      </c>
      <c r="AG77" s="130">
        <f>Sheet1!$EK$13</f>
        <v>0</v>
      </c>
      <c r="AH77" s="129">
        <f>Sheet1!$EL$13</f>
        <v>0</v>
      </c>
      <c r="AI77" s="130">
        <f>Sheet1!$EK$14</f>
        <v>0</v>
      </c>
      <c r="AJ77" s="129">
        <f>Sheet1!$EL$14</f>
        <v>0</v>
      </c>
      <c r="AK77" s="130">
        <f>Sheet1!$EK$15</f>
        <v>0</v>
      </c>
      <c r="AL77" s="129">
        <f>Sheet1!$EL$15</f>
        <v>0</v>
      </c>
      <c r="AM77" s="130">
        <f>Sheet1!$EK$16</f>
        <v>0</v>
      </c>
      <c r="AN77" s="129">
        <f>Sheet1!$EL$16</f>
        <v>0</v>
      </c>
      <c r="AO77" s="130">
        <f>Sheet1!$EK$17</f>
        <v>0</v>
      </c>
      <c r="AP77" s="129">
        <f>Sheet1!$EL$17</f>
        <v>0</v>
      </c>
      <c r="AQ77" s="150" t="str">
        <f>IF(COUNTA(Sheet1!$EK$3:$EK$18)&gt;=16,"塩基/修飾の自動カウントは15種類までとなります。","")</f>
        <v/>
      </c>
    </row>
    <row r="78" spans="1:43" ht="96" customHeight="1">
      <c r="A78" s="124">
        <v>72</v>
      </c>
      <c r="B78" s="134"/>
      <c r="C78" s="137"/>
      <c r="D78" s="123"/>
      <c r="E78" s="137"/>
      <c r="F78" s="137"/>
      <c r="G78" s="137"/>
      <c r="H78" s="137"/>
      <c r="I78" s="137"/>
      <c r="J78" s="137"/>
      <c r="K78" s="123"/>
      <c r="L78" s="114">
        <f>SUM(Sheet2!$KG$3:$KG$71)</f>
        <v>0</v>
      </c>
      <c r="M78" s="128" t="str">
        <f>Sheet1!$EM$3</f>
        <v/>
      </c>
      <c r="N78" s="129">
        <f>Sheet1!$EN$3</f>
        <v>0</v>
      </c>
      <c r="O78" s="130">
        <f>Sheet1!$EM$4</f>
        <v>0</v>
      </c>
      <c r="P78" s="129">
        <f>Sheet1!$EN$4</f>
        <v>0</v>
      </c>
      <c r="Q78" s="130">
        <f>Sheet1!$EM$5</f>
        <v>0</v>
      </c>
      <c r="R78" s="129">
        <f>Sheet1!$EN$5</f>
        <v>0</v>
      </c>
      <c r="S78" s="130">
        <f>Sheet1!$EM$6</f>
        <v>0</v>
      </c>
      <c r="T78" s="129">
        <f>Sheet1!$EN$6</f>
        <v>0</v>
      </c>
      <c r="U78" s="130">
        <f>Sheet1!$EM$7</f>
        <v>0</v>
      </c>
      <c r="V78" s="129">
        <f>Sheet1!$EN$7</f>
        <v>0</v>
      </c>
      <c r="W78" s="130">
        <f>Sheet1!$EM$8</f>
        <v>0</v>
      </c>
      <c r="X78" s="129">
        <f>Sheet1!$EN$8</f>
        <v>0</v>
      </c>
      <c r="Y78" s="130">
        <f>Sheet1!$EM$9</f>
        <v>0</v>
      </c>
      <c r="Z78" s="129">
        <f>Sheet1!$EN$9</f>
        <v>0</v>
      </c>
      <c r="AA78" s="130">
        <f>Sheet1!$EM$10</f>
        <v>0</v>
      </c>
      <c r="AB78" s="129">
        <f>Sheet1!$EN$10</f>
        <v>0</v>
      </c>
      <c r="AC78" s="130">
        <f>Sheet1!$EM$11</f>
        <v>0</v>
      </c>
      <c r="AD78" s="129">
        <f>Sheet1!$EN$11</f>
        <v>0</v>
      </c>
      <c r="AE78" s="130">
        <f>Sheet1!$EM$12</f>
        <v>0</v>
      </c>
      <c r="AF78" s="129">
        <f>Sheet1!$EN$12</f>
        <v>0</v>
      </c>
      <c r="AG78" s="130">
        <f>Sheet1!$EM$13</f>
        <v>0</v>
      </c>
      <c r="AH78" s="129">
        <f>Sheet1!$EN$13</f>
        <v>0</v>
      </c>
      <c r="AI78" s="130">
        <f>Sheet1!$EM$14</f>
        <v>0</v>
      </c>
      <c r="AJ78" s="129">
        <f>Sheet1!$EN$14</f>
        <v>0</v>
      </c>
      <c r="AK78" s="130">
        <f>Sheet1!$EM$15</f>
        <v>0</v>
      </c>
      <c r="AL78" s="129">
        <f>Sheet1!$EN$15</f>
        <v>0</v>
      </c>
      <c r="AM78" s="130">
        <f>Sheet1!$EM$16</f>
        <v>0</v>
      </c>
      <c r="AN78" s="129">
        <f>Sheet1!$EN$16</f>
        <v>0</v>
      </c>
      <c r="AO78" s="130">
        <f>Sheet1!$EM$17</f>
        <v>0</v>
      </c>
      <c r="AP78" s="129">
        <f>Sheet1!$EN$17</f>
        <v>0</v>
      </c>
      <c r="AQ78" s="150" t="str">
        <f>IF(COUNTA(Sheet1!$EM$3:$EM$18)&gt;=16,"塩基/修飾の自動カウントは15種類までとなります。","")</f>
        <v/>
      </c>
    </row>
    <row r="79" spans="1:43" ht="96" customHeight="1">
      <c r="A79" s="124">
        <v>73</v>
      </c>
      <c r="B79" s="134"/>
      <c r="C79" s="137"/>
      <c r="D79" s="123"/>
      <c r="E79" s="137"/>
      <c r="F79" s="137"/>
      <c r="G79" s="137"/>
      <c r="H79" s="137"/>
      <c r="I79" s="137"/>
      <c r="J79" s="137"/>
      <c r="K79" s="123"/>
      <c r="L79" s="114">
        <f>SUM(Sheet2!$KK$3:$KK$71)</f>
        <v>0</v>
      </c>
      <c r="M79" s="128" t="str">
        <f>Sheet1!$EO$3</f>
        <v/>
      </c>
      <c r="N79" s="129">
        <f>Sheet1!$EP$3</f>
        <v>0</v>
      </c>
      <c r="O79" s="130">
        <f>Sheet1!$EO$4</f>
        <v>0</v>
      </c>
      <c r="P79" s="129">
        <f>Sheet1!$EP$4</f>
        <v>0</v>
      </c>
      <c r="Q79" s="130">
        <f>Sheet1!$EO$5</f>
        <v>0</v>
      </c>
      <c r="R79" s="129">
        <f>Sheet1!$EP$5</f>
        <v>0</v>
      </c>
      <c r="S79" s="130">
        <f>Sheet1!$EO$6</f>
        <v>0</v>
      </c>
      <c r="T79" s="129">
        <f>Sheet1!$EP$6</f>
        <v>0</v>
      </c>
      <c r="U79" s="130">
        <f>Sheet1!$EO$7</f>
        <v>0</v>
      </c>
      <c r="V79" s="129">
        <f>Sheet1!$EP$7</f>
        <v>0</v>
      </c>
      <c r="W79" s="130">
        <f>Sheet1!$EO$8</f>
        <v>0</v>
      </c>
      <c r="X79" s="129">
        <f>Sheet1!$EP$8</f>
        <v>0</v>
      </c>
      <c r="Y79" s="130">
        <f>Sheet1!$EO$9</f>
        <v>0</v>
      </c>
      <c r="Z79" s="129">
        <f>Sheet1!$EP$9</f>
        <v>0</v>
      </c>
      <c r="AA79" s="130">
        <f>Sheet1!$EO$10</f>
        <v>0</v>
      </c>
      <c r="AB79" s="129">
        <f>Sheet1!$EP$10</f>
        <v>0</v>
      </c>
      <c r="AC79" s="130">
        <f>Sheet1!$EO$11</f>
        <v>0</v>
      </c>
      <c r="AD79" s="129">
        <f>Sheet1!$EP$11</f>
        <v>0</v>
      </c>
      <c r="AE79" s="130">
        <f>Sheet1!$EO$12</f>
        <v>0</v>
      </c>
      <c r="AF79" s="129">
        <f>Sheet1!$EP$12</f>
        <v>0</v>
      </c>
      <c r="AG79" s="130">
        <f>Sheet1!$EO$13</f>
        <v>0</v>
      </c>
      <c r="AH79" s="129">
        <f>Sheet1!$EP$13</f>
        <v>0</v>
      </c>
      <c r="AI79" s="130">
        <f>Sheet1!$EO$14</f>
        <v>0</v>
      </c>
      <c r="AJ79" s="129">
        <f>Sheet1!$EP$14</f>
        <v>0</v>
      </c>
      <c r="AK79" s="130">
        <f>Sheet1!$EO$15</f>
        <v>0</v>
      </c>
      <c r="AL79" s="129">
        <f>Sheet1!$EP$15</f>
        <v>0</v>
      </c>
      <c r="AM79" s="130">
        <f>Sheet1!$EO$16</f>
        <v>0</v>
      </c>
      <c r="AN79" s="129">
        <f>Sheet1!$EP$16</f>
        <v>0</v>
      </c>
      <c r="AO79" s="130">
        <f>Sheet1!$EO$17</f>
        <v>0</v>
      </c>
      <c r="AP79" s="129">
        <f>Sheet1!$EP$17</f>
        <v>0</v>
      </c>
      <c r="AQ79" s="150" t="str">
        <f>IF(COUNTA(Sheet1!$EO$3:$EO$18)&gt;=16,"塩基/修飾の自動カウントは15種類までとなります。","")</f>
        <v/>
      </c>
    </row>
    <row r="80" spans="1:43" ht="96" customHeight="1">
      <c r="A80" s="124">
        <v>74</v>
      </c>
      <c r="B80" s="134"/>
      <c r="C80" s="137"/>
      <c r="D80" s="123"/>
      <c r="E80" s="137"/>
      <c r="F80" s="137"/>
      <c r="G80" s="137"/>
      <c r="H80" s="137"/>
      <c r="I80" s="137"/>
      <c r="J80" s="137"/>
      <c r="K80" s="123"/>
      <c r="L80" s="114">
        <f>SUM(Sheet2!$KO$3:$KO$71)</f>
        <v>0</v>
      </c>
      <c r="M80" s="128" t="str">
        <f>Sheet1!$EQ$3</f>
        <v/>
      </c>
      <c r="N80" s="129">
        <f>Sheet1!$ER$3</f>
        <v>0</v>
      </c>
      <c r="O80" s="130">
        <f>Sheet1!$EQ$4</f>
        <v>0</v>
      </c>
      <c r="P80" s="129">
        <f>Sheet1!$ER$4</f>
        <v>0</v>
      </c>
      <c r="Q80" s="130">
        <f>Sheet1!$EQ$5</f>
        <v>0</v>
      </c>
      <c r="R80" s="129">
        <f>Sheet1!$ER$5</f>
        <v>0</v>
      </c>
      <c r="S80" s="130">
        <f>Sheet1!$EQ$6</f>
        <v>0</v>
      </c>
      <c r="T80" s="129">
        <f>Sheet1!$ER$6</f>
        <v>0</v>
      </c>
      <c r="U80" s="130">
        <f>Sheet1!$EQ$7</f>
        <v>0</v>
      </c>
      <c r="V80" s="129">
        <f>Sheet1!$ER$7</f>
        <v>0</v>
      </c>
      <c r="W80" s="130">
        <f>Sheet1!$EQ$8</f>
        <v>0</v>
      </c>
      <c r="X80" s="129">
        <f>Sheet1!$ER$8</f>
        <v>0</v>
      </c>
      <c r="Y80" s="130">
        <f>Sheet1!$EQ$9</f>
        <v>0</v>
      </c>
      <c r="Z80" s="129">
        <f>Sheet1!$ER$9</f>
        <v>0</v>
      </c>
      <c r="AA80" s="130">
        <f>Sheet1!$EQ$10</f>
        <v>0</v>
      </c>
      <c r="AB80" s="129">
        <f>Sheet1!$ER$10</f>
        <v>0</v>
      </c>
      <c r="AC80" s="130">
        <f>Sheet1!$EQ$11</f>
        <v>0</v>
      </c>
      <c r="AD80" s="129">
        <f>Sheet1!$ER$11</f>
        <v>0</v>
      </c>
      <c r="AE80" s="130">
        <f>Sheet1!$EQ$12</f>
        <v>0</v>
      </c>
      <c r="AF80" s="129">
        <f>Sheet1!$ER$12</f>
        <v>0</v>
      </c>
      <c r="AG80" s="130">
        <f>Sheet1!$EQ$13</f>
        <v>0</v>
      </c>
      <c r="AH80" s="129">
        <f>Sheet1!$ER$13</f>
        <v>0</v>
      </c>
      <c r="AI80" s="130">
        <f>Sheet1!$EQ$14</f>
        <v>0</v>
      </c>
      <c r="AJ80" s="129">
        <f>Sheet1!$ER$14</f>
        <v>0</v>
      </c>
      <c r="AK80" s="130">
        <f>Sheet1!$EQ$15</f>
        <v>0</v>
      </c>
      <c r="AL80" s="129">
        <f>Sheet1!$ER$15</f>
        <v>0</v>
      </c>
      <c r="AM80" s="130">
        <f>Sheet1!$EQ$16</f>
        <v>0</v>
      </c>
      <c r="AN80" s="129">
        <f>Sheet1!$ER$16</f>
        <v>0</v>
      </c>
      <c r="AO80" s="130">
        <f>Sheet1!$EQ$17</f>
        <v>0</v>
      </c>
      <c r="AP80" s="129">
        <f>Sheet1!$ER$17</f>
        <v>0</v>
      </c>
      <c r="AQ80" s="150" t="str">
        <f>IF(COUNTA(Sheet1!$EQ$3:$EQ$18)&gt;=16,"塩基/修飾の自動カウントは15種類までとなります。","")</f>
        <v/>
      </c>
    </row>
    <row r="81" spans="1:43" ht="96" customHeight="1">
      <c r="A81" s="124">
        <v>75</v>
      </c>
      <c r="B81" s="134"/>
      <c r="C81" s="137"/>
      <c r="D81" s="123"/>
      <c r="E81" s="137"/>
      <c r="F81" s="137"/>
      <c r="G81" s="137"/>
      <c r="H81" s="137"/>
      <c r="I81" s="137"/>
      <c r="J81" s="137"/>
      <c r="K81" s="123"/>
      <c r="L81" s="114">
        <f>SUM(Sheet2!$KS$3:$KS$71)</f>
        <v>0</v>
      </c>
      <c r="M81" s="128" t="str">
        <f>Sheet1!$ES$3</f>
        <v/>
      </c>
      <c r="N81" s="129">
        <f>Sheet1!$ET$3</f>
        <v>0</v>
      </c>
      <c r="O81" s="130">
        <f>Sheet1!$ES$4</f>
        <v>0</v>
      </c>
      <c r="P81" s="129">
        <f>Sheet1!$ET$4</f>
        <v>0</v>
      </c>
      <c r="Q81" s="130">
        <f>Sheet1!$ES$5</f>
        <v>0</v>
      </c>
      <c r="R81" s="129">
        <f>Sheet1!$ET$5</f>
        <v>0</v>
      </c>
      <c r="S81" s="130">
        <f>Sheet1!$ES$6</f>
        <v>0</v>
      </c>
      <c r="T81" s="129">
        <f>Sheet1!$ET$6</f>
        <v>0</v>
      </c>
      <c r="U81" s="130">
        <f>Sheet1!$ES$7</f>
        <v>0</v>
      </c>
      <c r="V81" s="129">
        <f>Sheet1!$ET$7</f>
        <v>0</v>
      </c>
      <c r="W81" s="130">
        <f>Sheet1!$ES$8</f>
        <v>0</v>
      </c>
      <c r="X81" s="129">
        <f>Sheet1!$ET$8</f>
        <v>0</v>
      </c>
      <c r="Y81" s="130">
        <f>Sheet1!$ES$9</f>
        <v>0</v>
      </c>
      <c r="Z81" s="129">
        <f>Sheet1!$ET$9</f>
        <v>0</v>
      </c>
      <c r="AA81" s="130">
        <f>Sheet1!$ES$10</f>
        <v>0</v>
      </c>
      <c r="AB81" s="129">
        <f>Sheet1!$ET$10</f>
        <v>0</v>
      </c>
      <c r="AC81" s="130">
        <f>Sheet1!$ES$11</f>
        <v>0</v>
      </c>
      <c r="AD81" s="129">
        <f>Sheet1!$ET$11</f>
        <v>0</v>
      </c>
      <c r="AE81" s="130">
        <f>Sheet1!$ES$12</f>
        <v>0</v>
      </c>
      <c r="AF81" s="129">
        <f>Sheet1!$ET$12</f>
        <v>0</v>
      </c>
      <c r="AG81" s="130">
        <f>Sheet1!$ES$13</f>
        <v>0</v>
      </c>
      <c r="AH81" s="129">
        <f>Sheet1!$ET$13</f>
        <v>0</v>
      </c>
      <c r="AI81" s="130">
        <f>Sheet1!$ES$14</f>
        <v>0</v>
      </c>
      <c r="AJ81" s="129">
        <f>Sheet1!$ET$14</f>
        <v>0</v>
      </c>
      <c r="AK81" s="130">
        <f>Sheet1!$ES$15</f>
        <v>0</v>
      </c>
      <c r="AL81" s="129">
        <f>Sheet1!$ET$15</f>
        <v>0</v>
      </c>
      <c r="AM81" s="130">
        <f>Sheet1!$ES$16</f>
        <v>0</v>
      </c>
      <c r="AN81" s="129">
        <f>Sheet1!$ET$16</f>
        <v>0</v>
      </c>
      <c r="AO81" s="130">
        <f>Sheet1!$ES$17</f>
        <v>0</v>
      </c>
      <c r="AP81" s="129">
        <f>Sheet1!$ET$17</f>
        <v>0</v>
      </c>
      <c r="AQ81" s="150" t="str">
        <f>IF(COUNTA(Sheet1!$ES$3:$ES$18)&gt;=16,"塩基/修飾の自動カウントは15種類までとなります。","")</f>
        <v/>
      </c>
    </row>
    <row r="82" spans="1:43" ht="96" customHeight="1">
      <c r="A82" s="124">
        <v>76</v>
      </c>
      <c r="B82" s="134"/>
      <c r="C82" s="137"/>
      <c r="D82" s="123"/>
      <c r="E82" s="137"/>
      <c r="F82" s="137"/>
      <c r="G82" s="137"/>
      <c r="H82" s="137"/>
      <c r="I82" s="137"/>
      <c r="J82" s="137"/>
      <c r="K82" s="123"/>
      <c r="L82" s="114">
        <f>SUM(Sheet2!$KW$3:$KW$71)</f>
        <v>0</v>
      </c>
      <c r="M82" s="128" t="str">
        <f>Sheet1!$EU$3</f>
        <v/>
      </c>
      <c r="N82" s="129">
        <f>Sheet1!$EV$3</f>
        <v>0</v>
      </c>
      <c r="O82" s="130">
        <f>Sheet1!$EU$4</f>
        <v>0</v>
      </c>
      <c r="P82" s="129">
        <f>Sheet1!$EV$4</f>
        <v>0</v>
      </c>
      <c r="Q82" s="130">
        <f>Sheet1!$EU$5</f>
        <v>0</v>
      </c>
      <c r="R82" s="129">
        <f>Sheet1!$EV$5</f>
        <v>0</v>
      </c>
      <c r="S82" s="130">
        <f>Sheet1!$EU$6</f>
        <v>0</v>
      </c>
      <c r="T82" s="129">
        <f>Sheet1!$EV$6</f>
        <v>0</v>
      </c>
      <c r="U82" s="130">
        <f>Sheet1!$EU$7</f>
        <v>0</v>
      </c>
      <c r="V82" s="129">
        <f>Sheet1!$EV$7</f>
        <v>0</v>
      </c>
      <c r="W82" s="130">
        <f>Sheet1!$EU$8</f>
        <v>0</v>
      </c>
      <c r="X82" s="129">
        <f>Sheet1!$EV$8</f>
        <v>0</v>
      </c>
      <c r="Y82" s="130">
        <f>Sheet1!$EU$9</f>
        <v>0</v>
      </c>
      <c r="Z82" s="129">
        <f>Sheet1!$EV$9</f>
        <v>0</v>
      </c>
      <c r="AA82" s="130">
        <f>Sheet1!$EU$10</f>
        <v>0</v>
      </c>
      <c r="AB82" s="129">
        <f>Sheet1!$EV$10</f>
        <v>0</v>
      </c>
      <c r="AC82" s="130">
        <f>Sheet1!$EU$11</f>
        <v>0</v>
      </c>
      <c r="AD82" s="129">
        <f>Sheet1!$EV$11</f>
        <v>0</v>
      </c>
      <c r="AE82" s="130">
        <f>Sheet1!$EU$12</f>
        <v>0</v>
      </c>
      <c r="AF82" s="129">
        <f>Sheet1!$EV$12</f>
        <v>0</v>
      </c>
      <c r="AG82" s="130">
        <f>Sheet1!$EU$13</f>
        <v>0</v>
      </c>
      <c r="AH82" s="129">
        <f>Sheet1!$EV$13</f>
        <v>0</v>
      </c>
      <c r="AI82" s="130">
        <f>Sheet1!$EU$14</f>
        <v>0</v>
      </c>
      <c r="AJ82" s="129">
        <f>Sheet1!$EV$14</f>
        <v>0</v>
      </c>
      <c r="AK82" s="130">
        <f>Sheet1!$EU$15</f>
        <v>0</v>
      </c>
      <c r="AL82" s="129">
        <f>Sheet1!$EV$15</f>
        <v>0</v>
      </c>
      <c r="AM82" s="130">
        <f>Sheet1!$EU$16</f>
        <v>0</v>
      </c>
      <c r="AN82" s="129">
        <f>Sheet1!$EV$16</f>
        <v>0</v>
      </c>
      <c r="AO82" s="130">
        <f>Sheet1!$EU$17</f>
        <v>0</v>
      </c>
      <c r="AP82" s="129">
        <f>Sheet1!$EV$17</f>
        <v>0</v>
      </c>
      <c r="AQ82" s="150" t="str">
        <f>IF(COUNTA(Sheet1!$EU$3:$EU$18)&gt;=16,"塩基/修飾の自動カウントは15種類までとなります。","")</f>
        <v/>
      </c>
    </row>
    <row r="83" spans="1:43" ht="96" customHeight="1">
      <c r="A83" s="124">
        <v>77</v>
      </c>
      <c r="B83" s="134"/>
      <c r="C83" s="137"/>
      <c r="D83" s="123"/>
      <c r="E83" s="137"/>
      <c r="F83" s="137"/>
      <c r="G83" s="137"/>
      <c r="H83" s="137"/>
      <c r="I83" s="137"/>
      <c r="J83" s="137"/>
      <c r="K83" s="123"/>
      <c r="L83" s="114">
        <f>SUM(Sheet2!$LA$3:$LA$71)</f>
        <v>0</v>
      </c>
      <c r="M83" s="128" t="str">
        <f>Sheet1!$EW$3</f>
        <v/>
      </c>
      <c r="N83" s="129">
        <f>Sheet1!$EX$3</f>
        <v>0</v>
      </c>
      <c r="O83" s="130">
        <f>Sheet1!$EW$4</f>
        <v>0</v>
      </c>
      <c r="P83" s="129">
        <f>Sheet1!$EX$4</f>
        <v>0</v>
      </c>
      <c r="Q83" s="130">
        <f>Sheet1!$EW$5</f>
        <v>0</v>
      </c>
      <c r="R83" s="129">
        <f>Sheet1!$EX$5</f>
        <v>0</v>
      </c>
      <c r="S83" s="130">
        <f>Sheet1!$EW$6</f>
        <v>0</v>
      </c>
      <c r="T83" s="129">
        <f>Sheet1!$EX$6</f>
        <v>0</v>
      </c>
      <c r="U83" s="130">
        <f>Sheet1!$EW$7</f>
        <v>0</v>
      </c>
      <c r="V83" s="129">
        <f>Sheet1!$EX$7</f>
        <v>0</v>
      </c>
      <c r="W83" s="130">
        <f>Sheet1!$EW$8</f>
        <v>0</v>
      </c>
      <c r="X83" s="129">
        <f>Sheet1!$EX$8</f>
        <v>0</v>
      </c>
      <c r="Y83" s="130">
        <f>Sheet1!$EW$9</f>
        <v>0</v>
      </c>
      <c r="Z83" s="129">
        <f>Sheet1!$EX$9</f>
        <v>0</v>
      </c>
      <c r="AA83" s="130">
        <f>Sheet1!$EW$10</f>
        <v>0</v>
      </c>
      <c r="AB83" s="129">
        <f>Sheet1!$EX$10</f>
        <v>0</v>
      </c>
      <c r="AC83" s="130">
        <f>Sheet1!$EW$11</f>
        <v>0</v>
      </c>
      <c r="AD83" s="129">
        <f>Sheet1!$EX$11</f>
        <v>0</v>
      </c>
      <c r="AE83" s="130">
        <f>Sheet1!$EW$12</f>
        <v>0</v>
      </c>
      <c r="AF83" s="129">
        <f>Sheet1!$EX$12</f>
        <v>0</v>
      </c>
      <c r="AG83" s="130">
        <f>Sheet1!$EW$13</f>
        <v>0</v>
      </c>
      <c r="AH83" s="129">
        <f>Sheet1!$EX$13</f>
        <v>0</v>
      </c>
      <c r="AI83" s="130">
        <f>Sheet1!$EW$14</f>
        <v>0</v>
      </c>
      <c r="AJ83" s="129">
        <f>Sheet1!$EX$14</f>
        <v>0</v>
      </c>
      <c r="AK83" s="130">
        <f>Sheet1!$EW$15</f>
        <v>0</v>
      </c>
      <c r="AL83" s="129">
        <f>Sheet1!$EX$15</f>
        <v>0</v>
      </c>
      <c r="AM83" s="130">
        <f>Sheet1!$EW$16</f>
        <v>0</v>
      </c>
      <c r="AN83" s="129">
        <f>Sheet1!$EX$16</f>
        <v>0</v>
      </c>
      <c r="AO83" s="130">
        <f>Sheet1!$EW$17</f>
        <v>0</v>
      </c>
      <c r="AP83" s="129">
        <f>Sheet1!$EX$17</f>
        <v>0</v>
      </c>
      <c r="AQ83" s="150" t="str">
        <f>IF(COUNTA(Sheet1!$EW$3:$EW$18)&gt;=16,"塩基/修飾の自動カウントは15種類までとなります。","")</f>
        <v/>
      </c>
    </row>
    <row r="84" spans="1:43" ht="96" customHeight="1">
      <c r="A84" s="124">
        <v>78</v>
      </c>
      <c r="B84" s="134"/>
      <c r="C84" s="137"/>
      <c r="D84" s="123"/>
      <c r="E84" s="137"/>
      <c r="F84" s="137"/>
      <c r="G84" s="137"/>
      <c r="H84" s="137"/>
      <c r="I84" s="137"/>
      <c r="J84" s="137"/>
      <c r="K84" s="123"/>
      <c r="L84" s="114">
        <f>SUM(Sheet2!$LE$3:$LE$71)</f>
        <v>0</v>
      </c>
      <c r="M84" s="128" t="str">
        <f>Sheet1!$EY$3</f>
        <v/>
      </c>
      <c r="N84" s="129">
        <f>Sheet1!$EZ$3</f>
        <v>0</v>
      </c>
      <c r="O84" s="130">
        <f>Sheet1!$EY$4</f>
        <v>0</v>
      </c>
      <c r="P84" s="129">
        <f>Sheet1!$EZ$4</f>
        <v>0</v>
      </c>
      <c r="Q84" s="130">
        <f>Sheet1!$EY$5</f>
        <v>0</v>
      </c>
      <c r="R84" s="129">
        <f>Sheet1!$EZ$5</f>
        <v>0</v>
      </c>
      <c r="S84" s="130">
        <f>Sheet1!$EY$6</f>
        <v>0</v>
      </c>
      <c r="T84" s="129">
        <f>Sheet1!$EZ$6</f>
        <v>0</v>
      </c>
      <c r="U84" s="130">
        <f>Sheet1!$EY$7</f>
        <v>0</v>
      </c>
      <c r="V84" s="129">
        <f>Sheet1!$EZ$7</f>
        <v>0</v>
      </c>
      <c r="W84" s="130">
        <f>Sheet1!$EY$8</f>
        <v>0</v>
      </c>
      <c r="X84" s="129">
        <f>Sheet1!$EZ$8</f>
        <v>0</v>
      </c>
      <c r="Y84" s="130">
        <f>Sheet1!$EY$9</f>
        <v>0</v>
      </c>
      <c r="Z84" s="129">
        <f>Sheet1!$EZ$9</f>
        <v>0</v>
      </c>
      <c r="AA84" s="130">
        <f>Sheet1!$EY$10</f>
        <v>0</v>
      </c>
      <c r="AB84" s="129">
        <f>Sheet1!$EZ$10</f>
        <v>0</v>
      </c>
      <c r="AC84" s="130">
        <f>Sheet1!$EY$11</f>
        <v>0</v>
      </c>
      <c r="AD84" s="129">
        <f>Sheet1!$EZ$11</f>
        <v>0</v>
      </c>
      <c r="AE84" s="130">
        <f>Sheet1!$EY$12</f>
        <v>0</v>
      </c>
      <c r="AF84" s="129">
        <f>Sheet1!$EZ$12</f>
        <v>0</v>
      </c>
      <c r="AG84" s="130">
        <f>Sheet1!$EY$13</f>
        <v>0</v>
      </c>
      <c r="AH84" s="129">
        <f>Sheet1!$EZ$13</f>
        <v>0</v>
      </c>
      <c r="AI84" s="130">
        <f>Sheet1!$EY$14</f>
        <v>0</v>
      </c>
      <c r="AJ84" s="129">
        <f>Sheet1!$EZ$14</f>
        <v>0</v>
      </c>
      <c r="AK84" s="130">
        <f>Sheet1!$EY$15</f>
        <v>0</v>
      </c>
      <c r="AL84" s="129">
        <f>Sheet1!$EZ$15</f>
        <v>0</v>
      </c>
      <c r="AM84" s="130">
        <f>Sheet1!$EY$16</f>
        <v>0</v>
      </c>
      <c r="AN84" s="129">
        <f>Sheet1!$EZ$16</f>
        <v>0</v>
      </c>
      <c r="AO84" s="130">
        <f>Sheet1!$EY$17</f>
        <v>0</v>
      </c>
      <c r="AP84" s="129">
        <f>Sheet1!$EZ$17</f>
        <v>0</v>
      </c>
      <c r="AQ84" s="150" t="str">
        <f>IF(COUNTA(Sheet1!$EY$3:$EY$18)&gt;=16,"塩基/修飾の自動カウントは15種類までとなります。","")</f>
        <v/>
      </c>
    </row>
    <row r="85" spans="1:43" ht="96" customHeight="1">
      <c r="A85" s="124">
        <v>79</v>
      </c>
      <c r="B85" s="134"/>
      <c r="C85" s="137"/>
      <c r="D85" s="123"/>
      <c r="E85" s="137"/>
      <c r="F85" s="137"/>
      <c r="G85" s="137"/>
      <c r="H85" s="137"/>
      <c r="I85" s="137"/>
      <c r="J85" s="137"/>
      <c r="K85" s="123"/>
      <c r="L85" s="114">
        <f>SUM(Sheet2!$LI$3:$LI$71)</f>
        <v>0</v>
      </c>
      <c r="M85" s="128" t="str">
        <f>Sheet1!$FA$3</f>
        <v/>
      </c>
      <c r="N85" s="129">
        <f>Sheet1!$FB$3</f>
        <v>0</v>
      </c>
      <c r="O85" s="130">
        <f>Sheet1!$FA$4</f>
        <v>0</v>
      </c>
      <c r="P85" s="129">
        <f>Sheet1!$FB$4</f>
        <v>0</v>
      </c>
      <c r="Q85" s="130">
        <f>Sheet1!$FA$5</f>
        <v>0</v>
      </c>
      <c r="R85" s="129">
        <f>Sheet1!$FB$5</f>
        <v>0</v>
      </c>
      <c r="S85" s="130">
        <f>Sheet1!$FA$6</f>
        <v>0</v>
      </c>
      <c r="T85" s="129">
        <f>Sheet1!$FB$6</f>
        <v>0</v>
      </c>
      <c r="U85" s="130">
        <f>Sheet1!$FA$7</f>
        <v>0</v>
      </c>
      <c r="V85" s="129">
        <f>Sheet1!$FB$7</f>
        <v>0</v>
      </c>
      <c r="W85" s="130">
        <f>Sheet1!$FA$8</f>
        <v>0</v>
      </c>
      <c r="X85" s="129">
        <f>Sheet1!$FB$8</f>
        <v>0</v>
      </c>
      <c r="Y85" s="130">
        <f>Sheet1!$FA$9</f>
        <v>0</v>
      </c>
      <c r="Z85" s="129">
        <f>Sheet1!$FB$9</f>
        <v>0</v>
      </c>
      <c r="AA85" s="130">
        <f>Sheet1!$FA$10</f>
        <v>0</v>
      </c>
      <c r="AB85" s="129">
        <f>Sheet1!$FB$10</f>
        <v>0</v>
      </c>
      <c r="AC85" s="130">
        <f>Sheet1!$FA$11</f>
        <v>0</v>
      </c>
      <c r="AD85" s="129">
        <f>Sheet1!$FB$11</f>
        <v>0</v>
      </c>
      <c r="AE85" s="130">
        <f>Sheet1!$FA$12</f>
        <v>0</v>
      </c>
      <c r="AF85" s="129">
        <f>Sheet1!$FB$12</f>
        <v>0</v>
      </c>
      <c r="AG85" s="130">
        <f>Sheet1!$FA$13</f>
        <v>0</v>
      </c>
      <c r="AH85" s="129">
        <f>Sheet1!$FB$13</f>
        <v>0</v>
      </c>
      <c r="AI85" s="130">
        <f>Sheet1!$FA$14</f>
        <v>0</v>
      </c>
      <c r="AJ85" s="129">
        <f>Sheet1!$FB$14</f>
        <v>0</v>
      </c>
      <c r="AK85" s="130">
        <f>Sheet1!$FFA$15</f>
        <v>0</v>
      </c>
      <c r="AL85" s="129">
        <f>Sheet1!$FFB$15</f>
        <v>0</v>
      </c>
      <c r="AM85" s="130">
        <f>Sheet1!$FFA$16</f>
        <v>0</v>
      </c>
      <c r="AN85" s="129">
        <f>Sheet1!$FFB$16</f>
        <v>0</v>
      </c>
      <c r="AO85" s="130">
        <f>Sheet1!$FFA$17</f>
        <v>0</v>
      </c>
      <c r="AP85" s="129">
        <f>Sheet1!$FFB$17</f>
        <v>0</v>
      </c>
      <c r="AQ85" s="150" t="str">
        <f>IF(COUNTA(Sheet1!$FA$3:$FA$18)&gt;=16,"塩基/修飾の自動カウントは15種類までとなります。","")</f>
        <v/>
      </c>
    </row>
    <row r="86" spans="1:43" ht="96" customHeight="1">
      <c r="A86" s="124">
        <v>80</v>
      </c>
      <c r="B86" s="134"/>
      <c r="C86" s="137"/>
      <c r="D86" s="123"/>
      <c r="E86" s="137"/>
      <c r="F86" s="137"/>
      <c r="G86" s="137"/>
      <c r="H86" s="137"/>
      <c r="I86" s="137"/>
      <c r="J86" s="137"/>
      <c r="K86" s="123"/>
      <c r="L86" s="114">
        <f>SUM(Sheet2!$LM$3:$LM$71)</f>
        <v>0</v>
      </c>
      <c r="M86" s="128" t="str">
        <f>Sheet1!$FC$3</f>
        <v/>
      </c>
      <c r="N86" s="129">
        <f>Sheet1!$FD$3</f>
        <v>0</v>
      </c>
      <c r="O86" s="130">
        <f>Sheet1!$FC$4</f>
        <v>0</v>
      </c>
      <c r="P86" s="129">
        <f>Sheet1!$FD$4</f>
        <v>0</v>
      </c>
      <c r="Q86" s="130">
        <f>Sheet1!$FC$5</f>
        <v>0</v>
      </c>
      <c r="R86" s="129">
        <f>Sheet1!$FD$5</f>
        <v>0</v>
      </c>
      <c r="S86" s="130">
        <f>Sheet1!$FC$6</f>
        <v>0</v>
      </c>
      <c r="T86" s="129">
        <f>Sheet1!$FD$6</f>
        <v>0</v>
      </c>
      <c r="U86" s="130">
        <f>Sheet1!$FC$7</f>
        <v>0</v>
      </c>
      <c r="V86" s="129">
        <f>Sheet1!$FD$7</f>
        <v>0</v>
      </c>
      <c r="W86" s="130">
        <f>Sheet1!$FC$8</f>
        <v>0</v>
      </c>
      <c r="X86" s="129">
        <f>Sheet1!$FD$8</f>
        <v>0</v>
      </c>
      <c r="Y86" s="130">
        <f>Sheet1!$FC$9</f>
        <v>0</v>
      </c>
      <c r="Z86" s="129">
        <f>Sheet1!$FD$9</f>
        <v>0</v>
      </c>
      <c r="AA86" s="130">
        <f>Sheet1!$FC$10</f>
        <v>0</v>
      </c>
      <c r="AB86" s="129">
        <f>Sheet1!$FD$10</f>
        <v>0</v>
      </c>
      <c r="AC86" s="130">
        <f>Sheet1!$FC$11</f>
        <v>0</v>
      </c>
      <c r="AD86" s="129">
        <f>Sheet1!$FD$11</f>
        <v>0</v>
      </c>
      <c r="AE86" s="130">
        <f>Sheet1!$FC$12</f>
        <v>0</v>
      </c>
      <c r="AF86" s="129">
        <f>Sheet1!$FD$12</f>
        <v>0</v>
      </c>
      <c r="AG86" s="130">
        <f>Sheet1!$FC$13</f>
        <v>0</v>
      </c>
      <c r="AH86" s="129">
        <f>Sheet1!$FD$13</f>
        <v>0</v>
      </c>
      <c r="AI86" s="130">
        <f>Sheet1!$FC$14</f>
        <v>0</v>
      </c>
      <c r="AJ86" s="129">
        <f>Sheet1!$FD$14</f>
        <v>0</v>
      </c>
      <c r="AK86" s="130">
        <f>Sheet1!$FC$15</f>
        <v>0</v>
      </c>
      <c r="AL86" s="129">
        <f>Sheet1!$FD$15</f>
        <v>0</v>
      </c>
      <c r="AM86" s="130">
        <f>Sheet1!$FC$16</f>
        <v>0</v>
      </c>
      <c r="AN86" s="129">
        <f>Sheet1!$FD$16</f>
        <v>0</v>
      </c>
      <c r="AO86" s="130">
        <f>Sheet1!$FC$17</f>
        <v>0</v>
      </c>
      <c r="AP86" s="129">
        <f>Sheet1!$FD$17</f>
        <v>0</v>
      </c>
      <c r="AQ86" s="150" t="str">
        <f>IF(COUNTA(Sheet1!$FC$3:$FC$18)&gt;=16,"塩基/修飾の自動カウントは15種類までとなります。","")</f>
        <v/>
      </c>
    </row>
    <row r="87" spans="1:43" ht="96" customHeight="1">
      <c r="A87" s="124">
        <v>81</v>
      </c>
      <c r="B87" s="134"/>
      <c r="C87" s="137"/>
      <c r="D87" s="123"/>
      <c r="E87" s="137"/>
      <c r="F87" s="137"/>
      <c r="G87" s="137"/>
      <c r="H87" s="137"/>
      <c r="I87" s="137"/>
      <c r="J87" s="137"/>
      <c r="K87" s="123"/>
      <c r="L87" s="114">
        <f>SUM(Sheet2!$LQ$3:$LQ$71)</f>
        <v>0</v>
      </c>
      <c r="M87" s="128" t="str">
        <f>Sheet1!$FE$3</f>
        <v/>
      </c>
      <c r="N87" s="129">
        <f>Sheet1!$FF$3</f>
        <v>0</v>
      </c>
      <c r="O87" s="130">
        <f>Sheet1!$FE$4</f>
        <v>0</v>
      </c>
      <c r="P87" s="129">
        <f>Sheet1!$FF$4</f>
        <v>0</v>
      </c>
      <c r="Q87" s="130">
        <f>Sheet1!$FE$5</f>
        <v>0</v>
      </c>
      <c r="R87" s="129">
        <f>Sheet1!$FF$5</f>
        <v>0</v>
      </c>
      <c r="S87" s="130">
        <f>Sheet1!$FE$6</f>
        <v>0</v>
      </c>
      <c r="T87" s="129">
        <f>Sheet1!$FF$6</f>
        <v>0</v>
      </c>
      <c r="U87" s="130">
        <f>Sheet1!$FE$7</f>
        <v>0</v>
      </c>
      <c r="V87" s="129">
        <f>Sheet1!$FF$7</f>
        <v>0</v>
      </c>
      <c r="W87" s="130">
        <f>Sheet1!$FE$8</f>
        <v>0</v>
      </c>
      <c r="X87" s="129">
        <f>Sheet1!$FF$8</f>
        <v>0</v>
      </c>
      <c r="Y87" s="130">
        <f>Sheet1!$FE$9</f>
        <v>0</v>
      </c>
      <c r="Z87" s="129">
        <f>Sheet1!$FF$9</f>
        <v>0</v>
      </c>
      <c r="AA87" s="130">
        <f>Sheet1!$FE$10</f>
        <v>0</v>
      </c>
      <c r="AB87" s="129">
        <f>Sheet1!$FF$10</f>
        <v>0</v>
      </c>
      <c r="AC87" s="130">
        <f>Sheet1!$FE$11</f>
        <v>0</v>
      </c>
      <c r="AD87" s="129">
        <f>Sheet1!$FF$11</f>
        <v>0</v>
      </c>
      <c r="AE87" s="130">
        <f>Sheet1!$FE$12</f>
        <v>0</v>
      </c>
      <c r="AF87" s="129">
        <f>Sheet1!$FF$12</f>
        <v>0</v>
      </c>
      <c r="AG87" s="130">
        <f>Sheet1!$FE$13</f>
        <v>0</v>
      </c>
      <c r="AH87" s="129">
        <f>Sheet1!$FF$13</f>
        <v>0</v>
      </c>
      <c r="AI87" s="130">
        <f>Sheet1!$FE$14</f>
        <v>0</v>
      </c>
      <c r="AJ87" s="129">
        <f>Sheet1!$FF$14</f>
        <v>0</v>
      </c>
      <c r="AK87" s="130">
        <f>Sheet1!$FE$15</f>
        <v>0</v>
      </c>
      <c r="AL87" s="129">
        <f>Sheet1!$FF$15</f>
        <v>0</v>
      </c>
      <c r="AM87" s="130">
        <f>Sheet1!$FE$16</f>
        <v>0</v>
      </c>
      <c r="AN87" s="129">
        <f>Sheet1!$FF$16</f>
        <v>0</v>
      </c>
      <c r="AO87" s="130">
        <f>Sheet1!$FE$17</f>
        <v>0</v>
      </c>
      <c r="AP87" s="129">
        <f>Sheet1!$FF$17</f>
        <v>0</v>
      </c>
      <c r="AQ87" s="150" t="str">
        <f>IF(COUNTA(Sheet1!$FE$3:$FE$18)&gt;=16,"塩基/修飾の自動カウントは15種類までとなります。","")</f>
        <v/>
      </c>
    </row>
    <row r="88" spans="1:43" ht="96" customHeight="1">
      <c r="A88" s="124">
        <v>82</v>
      </c>
      <c r="B88" s="134"/>
      <c r="C88" s="137"/>
      <c r="D88" s="123"/>
      <c r="E88" s="137"/>
      <c r="F88" s="137"/>
      <c r="G88" s="137"/>
      <c r="H88" s="137"/>
      <c r="I88" s="137"/>
      <c r="J88" s="137"/>
      <c r="K88" s="123"/>
      <c r="L88" s="114">
        <f>SUM(Sheet2!$LU$3:$LU$71)</f>
        <v>0</v>
      </c>
      <c r="M88" s="128" t="str">
        <f>Sheet1!$FG$3</f>
        <v/>
      </c>
      <c r="N88" s="129">
        <f>Sheet1!$FH$3</f>
        <v>0</v>
      </c>
      <c r="O88" s="130">
        <f>Sheet1!$FG$4</f>
        <v>0</v>
      </c>
      <c r="P88" s="129">
        <f>Sheet1!$FH$4</f>
        <v>0</v>
      </c>
      <c r="Q88" s="130">
        <f>Sheet1!$FG$5</f>
        <v>0</v>
      </c>
      <c r="R88" s="129">
        <f>Sheet1!$FH$5</f>
        <v>0</v>
      </c>
      <c r="S88" s="130">
        <f>Sheet1!$FG$6</f>
        <v>0</v>
      </c>
      <c r="T88" s="129">
        <f>Sheet1!$FH$6</f>
        <v>0</v>
      </c>
      <c r="U88" s="130">
        <f>Sheet1!$FG$7</f>
        <v>0</v>
      </c>
      <c r="V88" s="129">
        <f>Sheet1!$FH$7</f>
        <v>0</v>
      </c>
      <c r="W88" s="130">
        <f>Sheet1!$FG$8</f>
        <v>0</v>
      </c>
      <c r="X88" s="129">
        <f>Sheet1!$FH$8</f>
        <v>0</v>
      </c>
      <c r="Y88" s="130">
        <f>Sheet1!$FG$9</f>
        <v>0</v>
      </c>
      <c r="Z88" s="129">
        <f>Sheet1!$FH$9</f>
        <v>0</v>
      </c>
      <c r="AA88" s="130">
        <f>Sheet1!$FG$10</f>
        <v>0</v>
      </c>
      <c r="AB88" s="129">
        <f>Sheet1!$FH$10</f>
        <v>0</v>
      </c>
      <c r="AC88" s="130">
        <f>Sheet1!$FG$11</f>
        <v>0</v>
      </c>
      <c r="AD88" s="129">
        <f>Sheet1!$FH$11</f>
        <v>0</v>
      </c>
      <c r="AE88" s="130">
        <f>Sheet1!$FG$12</f>
        <v>0</v>
      </c>
      <c r="AF88" s="129">
        <f>Sheet1!$FH$12</f>
        <v>0</v>
      </c>
      <c r="AG88" s="130">
        <f>Sheet1!$FG$13</f>
        <v>0</v>
      </c>
      <c r="AH88" s="129">
        <f>Sheet1!$FH$13</f>
        <v>0</v>
      </c>
      <c r="AI88" s="130">
        <f>Sheet1!$FG$14</f>
        <v>0</v>
      </c>
      <c r="AJ88" s="129">
        <f>Sheet1!$FH$14</f>
        <v>0</v>
      </c>
      <c r="AK88" s="130">
        <f>Sheet1!$FG$15</f>
        <v>0</v>
      </c>
      <c r="AL88" s="129">
        <f>Sheet1!$FH$15</f>
        <v>0</v>
      </c>
      <c r="AM88" s="130">
        <f>Sheet1!$FG$16</f>
        <v>0</v>
      </c>
      <c r="AN88" s="129">
        <f>Sheet1!$FH$16</f>
        <v>0</v>
      </c>
      <c r="AO88" s="130">
        <f>Sheet1!$FG$17</f>
        <v>0</v>
      </c>
      <c r="AP88" s="129">
        <f>Sheet1!$FH$17</f>
        <v>0</v>
      </c>
      <c r="AQ88" s="150" t="str">
        <f>IF(COUNTA(Sheet1!$FG$3:$FG$18)&gt;=16,"塩基/修飾の自動カウントは15種類までとなります。","")</f>
        <v/>
      </c>
    </row>
    <row r="89" spans="1:43" ht="96" customHeight="1">
      <c r="A89" s="125">
        <v>83</v>
      </c>
      <c r="B89" s="135"/>
      <c r="C89" s="137"/>
      <c r="D89" s="123"/>
      <c r="E89" s="137"/>
      <c r="F89" s="137"/>
      <c r="G89" s="137"/>
      <c r="H89" s="137"/>
      <c r="I89" s="137"/>
      <c r="J89" s="137"/>
      <c r="K89" s="138"/>
      <c r="L89" s="127">
        <f>SUM(Sheet2!$LY$3:$LY$71)</f>
        <v>0</v>
      </c>
      <c r="M89" s="128" t="str">
        <f>Sheet1!$FI$3</f>
        <v/>
      </c>
      <c r="N89" s="129">
        <f>Sheet1!$FJ$3</f>
        <v>0</v>
      </c>
      <c r="O89" s="130">
        <f>Sheet1!$FI$4</f>
        <v>0</v>
      </c>
      <c r="P89" s="129">
        <f>Sheet1!$FJ$4</f>
        <v>0</v>
      </c>
      <c r="Q89" s="130">
        <f>Sheet1!$FI$5</f>
        <v>0</v>
      </c>
      <c r="R89" s="129">
        <f>Sheet1!$FJ$5</f>
        <v>0</v>
      </c>
      <c r="S89" s="130">
        <f>Sheet1!$FI$6</f>
        <v>0</v>
      </c>
      <c r="T89" s="129">
        <f>Sheet1!$FJ$6</f>
        <v>0</v>
      </c>
      <c r="U89" s="130">
        <f>Sheet1!$FI$7</f>
        <v>0</v>
      </c>
      <c r="V89" s="129">
        <f>Sheet1!$FJ$7</f>
        <v>0</v>
      </c>
      <c r="W89" s="130">
        <f>Sheet1!$FI$8</f>
        <v>0</v>
      </c>
      <c r="X89" s="129">
        <f>Sheet1!$FJ$8</f>
        <v>0</v>
      </c>
      <c r="Y89" s="130">
        <f>Sheet1!$FI$9</f>
        <v>0</v>
      </c>
      <c r="Z89" s="129">
        <f>Sheet1!$FJ$9</f>
        <v>0</v>
      </c>
      <c r="AA89" s="130">
        <f>Sheet1!$FI$10</f>
        <v>0</v>
      </c>
      <c r="AB89" s="129">
        <f>Sheet1!$FJ$10</f>
        <v>0</v>
      </c>
      <c r="AC89" s="130">
        <f>Sheet1!$FI$11</f>
        <v>0</v>
      </c>
      <c r="AD89" s="129">
        <f>Sheet1!$FJ$11</f>
        <v>0</v>
      </c>
      <c r="AE89" s="130">
        <f>Sheet1!$FI$12</f>
        <v>0</v>
      </c>
      <c r="AF89" s="129">
        <f>Sheet1!$FJ$12</f>
        <v>0</v>
      </c>
      <c r="AG89" s="130">
        <f>Sheet1!$FI$13</f>
        <v>0</v>
      </c>
      <c r="AH89" s="129">
        <f>Sheet1!$FJ$13</f>
        <v>0</v>
      </c>
      <c r="AI89" s="130">
        <f>Sheet1!$FI$14</f>
        <v>0</v>
      </c>
      <c r="AJ89" s="129">
        <f>Sheet1!$FJ$14</f>
        <v>0</v>
      </c>
      <c r="AK89" s="130">
        <f>Sheet1!$FI$15</f>
        <v>0</v>
      </c>
      <c r="AL89" s="129">
        <f>Sheet1!$FJ$15</f>
        <v>0</v>
      </c>
      <c r="AM89" s="130">
        <f>Sheet1!$FI$16</f>
        <v>0</v>
      </c>
      <c r="AN89" s="129">
        <f>Sheet1!$FJ$16</f>
        <v>0</v>
      </c>
      <c r="AO89" s="130">
        <f>Sheet1!$FI$17</f>
        <v>0</v>
      </c>
      <c r="AP89" s="129">
        <f>Sheet1!$FJ$17</f>
        <v>0</v>
      </c>
      <c r="AQ89" s="150" t="str">
        <f>IF(COUNTA(Sheet1!$FI$3:$FI$18)&gt;=16,"塩基/修飾の自動カウントは15種類までとなります。","")</f>
        <v/>
      </c>
    </row>
    <row r="90" spans="1:43" ht="96" customHeight="1">
      <c r="A90" s="124">
        <v>84</v>
      </c>
      <c r="B90" s="134"/>
      <c r="C90" s="137"/>
      <c r="D90" s="123"/>
      <c r="E90" s="137"/>
      <c r="F90" s="137"/>
      <c r="G90" s="137"/>
      <c r="H90" s="137"/>
      <c r="I90" s="137"/>
      <c r="J90" s="137"/>
      <c r="K90" s="123"/>
      <c r="L90" s="114">
        <f>SUM(Sheet2!$MC$3:$MC$71)</f>
        <v>0</v>
      </c>
      <c r="M90" s="128" t="str">
        <f>Sheet1!$FK$3</f>
        <v/>
      </c>
      <c r="N90" s="129">
        <f>Sheet1!$FL$3</f>
        <v>0</v>
      </c>
      <c r="O90" s="130">
        <f>Sheet1!$FK$4</f>
        <v>0</v>
      </c>
      <c r="P90" s="129">
        <f>Sheet1!$FL$4</f>
        <v>0</v>
      </c>
      <c r="Q90" s="130">
        <f>Sheet1!$FK$5</f>
        <v>0</v>
      </c>
      <c r="R90" s="129">
        <f>Sheet1!$FL$5</f>
        <v>0</v>
      </c>
      <c r="S90" s="130">
        <f>Sheet1!$FK$6</f>
        <v>0</v>
      </c>
      <c r="T90" s="129">
        <f>Sheet1!$FL$6</f>
        <v>0</v>
      </c>
      <c r="U90" s="130">
        <f>Sheet1!$FK$7</f>
        <v>0</v>
      </c>
      <c r="V90" s="129">
        <f>Sheet1!$FL$7</f>
        <v>0</v>
      </c>
      <c r="W90" s="130">
        <f>Sheet1!$FK$8</f>
        <v>0</v>
      </c>
      <c r="X90" s="129">
        <f>Sheet1!$FL$8</f>
        <v>0</v>
      </c>
      <c r="Y90" s="130">
        <f>Sheet1!$FK$9</f>
        <v>0</v>
      </c>
      <c r="Z90" s="129">
        <f>Sheet1!$FL$9</f>
        <v>0</v>
      </c>
      <c r="AA90" s="130">
        <f>Sheet1!$FK$10</f>
        <v>0</v>
      </c>
      <c r="AB90" s="129">
        <f>Sheet1!$FL$10</f>
        <v>0</v>
      </c>
      <c r="AC90" s="130">
        <f>Sheet1!$FK$11</f>
        <v>0</v>
      </c>
      <c r="AD90" s="129">
        <f>Sheet1!$FL$11</f>
        <v>0</v>
      </c>
      <c r="AE90" s="130">
        <f>Sheet1!$FK$12</f>
        <v>0</v>
      </c>
      <c r="AF90" s="129">
        <f>Sheet1!$FL$12</f>
        <v>0</v>
      </c>
      <c r="AG90" s="130">
        <f>Sheet1!$FK$13</f>
        <v>0</v>
      </c>
      <c r="AH90" s="129">
        <f>Sheet1!$FL$13</f>
        <v>0</v>
      </c>
      <c r="AI90" s="130">
        <f>Sheet1!$FK$14</f>
        <v>0</v>
      </c>
      <c r="AJ90" s="129">
        <f>Sheet1!$FL$14</f>
        <v>0</v>
      </c>
      <c r="AK90" s="130">
        <f>Sheet1!$FK$15</f>
        <v>0</v>
      </c>
      <c r="AL90" s="129">
        <f>Sheet1!$FL$15</f>
        <v>0</v>
      </c>
      <c r="AM90" s="130">
        <f>Sheet1!$FK$16</f>
        <v>0</v>
      </c>
      <c r="AN90" s="129">
        <f>Sheet1!$FL$16</f>
        <v>0</v>
      </c>
      <c r="AO90" s="130">
        <f>Sheet1!$FK$17</f>
        <v>0</v>
      </c>
      <c r="AP90" s="129">
        <f>Sheet1!$FL$17</f>
        <v>0</v>
      </c>
      <c r="AQ90" s="150" t="str">
        <f>IF(COUNTA(Sheet1!$FK$3:$FK$18)&gt;=16,"塩基/修飾の自動カウントは15種類までとなります。","")</f>
        <v/>
      </c>
    </row>
    <row r="91" spans="1:43" ht="96" customHeight="1">
      <c r="A91" s="124">
        <v>85</v>
      </c>
      <c r="B91" s="134"/>
      <c r="C91" s="137"/>
      <c r="D91" s="123"/>
      <c r="E91" s="137"/>
      <c r="F91" s="137"/>
      <c r="G91" s="137"/>
      <c r="H91" s="137"/>
      <c r="I91" s="137"/>
      <c r="J91" s="137"/>
      <c r="K91" s="123"/>
      <c r="L91" s="114">
        <f>SUM(Sheet2!$MG$3:$MG$71)</f>
        <v>0</v>
      </c>
      <c r="M91" s="128" t="str">
        <f>Sheet1!$FM$3</f>
        <v/>
      </c>
      <c r="N91" s="129">
        <f>Sheet1!$FN$3</f>
        <v>0</v>
      </c>
      <c r="O91" s="130">
        <f>Sheet1!$FM$4</f>
        <v>0</v>
      </c>
      <c r="P91" s="129">
        <f>Sheet1!$FN$4</f>
        <v>0</v>
      </c>
      <c r="Q91" s="130">
        <f>Sheet1!$FM$5</f>
        <v>0</v>
      </c>
      <c r="R91" s="129">
        <f>Sheet1!$FN$5</f>
        <v>0</v>
      </c>
      <c r="S91" s="130">
        <f>Sheet1!$FM$6</f>
        <v>0</v>
      </c>
      <c r="T91" s="129">
        <f>Sheet1!$FN$6</f>
        <v>0</v>
      </c>
      <c r="U91" s="130">
        <f>Sheet1!$FM$7</f>
        <v>0</v>
      </c>
      <c r="V91" s="129">
        <f>Sheet1!$FN$7</f>
        <v>0</v>
      </c>
      <c r="W91" s="130">
        <f>Sheet1!$FM$8</f>
        <v>0</v>
      </c>
      <c r="X91" s="129">
        <f>Sheet1!$FN$8</f>
        <v>0</v>
      </c>
      <c r="Y91" s="130">
        <f>Sheet1!$FM$9</f>
        <v>0</v>
      </c>
      <c r="Z91" s="129">
        <f>Sheet1!$FN$9</f>
        <v>0</v>
      </c>
      <c r="AA91" s="130">
        <f>Sheet1!$FM$10</f>
        <v>0</v>
      </c>
      <c r="AB91" s="129">
        <f>Sheet1!$FN$10</f>
        <v>0</v>
      </c>
      <c r="AC91" s="130">
        <f>Sheet1!$FM$11</f>
        <v>0</v>
      </c>
      <c r="AD91" s="129">
        <f>Sheet1!$FN$11</f>
        <v>0</v>
      </c>
      <c r="AE91" s="130">
        <f>Sheet1!$FM$12</f>
        <v>0</v>
      </c>
      <c r="AF91" s="129">
        <f>Sheet1!$FN$12</f>
        <v>0</v>
      </c>
      <c r="AG91" s="130">
        <f>Sheet1!$FM$13</f>
        <v>0</v>
      </c>
      <c r="AH91" s="129">
        <f>Sheet1!$FN$13</f>
        <v>0</v>
      </c>
      <c r="AI91" s="130">
        <f>Sheet1!$FM$14</f>
        <v>0</v>
      </c>
      <c r="AJ91" s="129">
        <f>Sheet1!$FN$14</f>
        <v>0</v>
      </c>
      <c r="AK91" s="130">
        <f>Sheet1!$FM$15</f>
        <v>0</v>
      </c>
      <c r="AL91" s="129">
        <f>Sheet1!$FN$15</f>
        <v>0</v>
      </c>
      <c r="AM91" s="130">
        <f>Sheet1!$FM$16</f>
        <v>0</v>
      </c>
      <c r="AN91" s="129">
        <f>Sheet1!$FN$16</f>
        <v>0</v>
      </c>
      <c r="AO91" s="130">
        <f>Sheet1!$FM$17</f>
        <v>0</v>
      </c>
      <c r="AP91" s="129">
        <f>Sheet1!$FN$17</f>
        <v>0</v>
      </c>
      <c r="AQ91" s="150" t="str">
        <f>IF(COUNTA(Sheet1!$FM$3:$FM$18)&gt;=16,"塩基/修飾の自動カウントは15種類までとなります。","")</f>
        <v/>
      </c>
    </row>
    <row r="92" spans="1:43" ht="96" customHeight="1">
      <c r="A92" s="126">
        <v>86</v>
      </c>
      <c r="B92" s="136"/>
      <c r="C92" s="137"/>
      <c r="D92" s="123"/>
      <c r="E92" s="137"/>
      <c r="F92" s="137"/>
      <c r="G92" s="137"/>
      <c r="H92" s="137"/>
      <c r="I92" s="137"/>
      <c r="J92" s="137"/>
      <c r="K92" s="139"/>
      <c r="L92" s="131">
        <f>SUM(Sheet2!$MK$3:$MK$71)</f>
        <v>0</v>
      </c>
      <c r="M92" s="128" t="str">
        <f>Sheet1!$FO$3</f>
        <v/>
      </c>
      <c r="N92" s="129">
        <f>Sheet1!$FP$3</f>
        <v>0</v>
      </c>
      <c r="O92" s="130">
        <f>Sheet1!$FO$4</f>
        <v>0</v>
      </c>
      <c r="P92" s="129">
        <f>Sheet1!$FP$4</f>
        <v>0</v>
      </c>
      <c r="Q92" s="130">
        <f>Sheet1!$FO$5</f>
        <v>0</v>
      </c>
      <c r="R92" s="129">
        <f>Sheet1!$FP$5</f>
        <v>0</v>
      </c>
      <c r="S92" s="130">
        <f>Sheet1!$FO$6</f>
        <v>0</v>
      </c>
      <c r="T92" s="129">
        <f>Sheet1!$FP$6</f>
        <v>0</v>
      </c>
      <c r="U92" s="130">
        <f>Sheet1!$FO$7</f>
        <v>0</v>
      </c>
      <c r="V92" s="129">
        <f>Sheet1!$FP$7</f>
        <v>0</v>
      </c>
      <c r="W92" s="130">
        <f>Sheet1!$FO$8</f>
        <v>0</v>
      </c>
      <c r="X92" s="129">
        <f>Sheet1!$FP$8</f>
        <v>0</v>
      </c>
      <c r="Y92" s="130">
        <f>Sheet1!$FO$9</f>
        <v>0</v>
      </c>
      <c r="Z92" s="129">
        <f>Sheet1!$FP$9</f>
        <v>0</v>
      </c>
      <c r="AA92" s="130">
        <f>Sheet1!$FO$10</f>
        <v>0</v>
      </c>
      <c r="AB92" s="129">
        <f>Sheet1!$FP$10</f>
        <v>0</v>
      </c>
      <c r="AC92" s="130">
        <f>Sheet1!$FO$11</f>
        <v>0</v>
      </c>
      <c r="AD92" s="129">
        <f>Sheet1!$FP$11</f>
        <v>0</v>
      </c>
      <c r="AE92" s="130">
        <f>Sheet1!$FO$12</f>
        <v>0</v>
      </c>
      <c r="AF92" s="129">
        <f>Sheet1!$FP$12</f>
        <v>0</v>
      </c>
      <c r="AG92" s="130">
        <f>Sheet1!$FO$13</f>
        <v>0</v>
      </c>
      <c r="AH92" s="129">
        <f>Sheet1!$FP$13</f>
        <v>0</v>
      </c>
      <c r="AI92" s="130">
        <f>Sheet1!$FO$14</f>
        <v>0</v>
      </c>
      <c r="AJ92" s="129">
        <f>Sheet1!$FP$14</f>
        <v>0</v>
      </c>
      <c r="AK92" s="130">
        <f>Sheet1!$FO$15</f>
        <v>0</v>
      </c>
      <c r="AL92" s="129">
        <f>Sheet1!$FP$15</f>
        <v>0</v>
      </c>
      <c r="AM92" s="130">
        <f>Sheet1!$FO$16</f>
        <v>0</v>
      </c>
      <c r="AN92" s="129">
        <f>Sheet1!$FP$16</f>
        <v>0</v>
      </c>
      <c r="AO92" s="130">
        <f>Sheet1!$FO$17</f>
        <v>0</v>
      </c>
      <c r="AP92" s="129">
        <f>Sheet1!$FP$17</f>
        <v>0</v>
      </c>
      <c r="AQ92" s="150" t="str">
        <f>IF(COUNTA(Sheet1!$FO$3:$FO$18)&gt;=16,"塩基/修飾の自動カウントは15種類までとなります。","")</f>
        <v/>
      </c>
    </row>
    <row r="93" spans="1:43" ht="96" customHeight="1">
      <c r="A93" s="124">
        <v>87</v>
      </c>
      <c r="B93" s="134"/>
      <c r="C93" s="137"/>
      <c r="D93" s="123"/>
      <c r="E93" s="137"/>
      <c r="F93" s="137"/>
      <c r="G93" s="137"/>
      <c r="H93" s="137"/>
      <c r="I93" s="137"/>
      <c r="J93" s="137"/>
      <c r="K93" s="123"/>
      <c r="L93" s="114">
        <f>SUM(Sheet2!$MO$3:$MO$71)</f>
        <v>0</v>
      </c>
      <c r="M93" s="128" t="str">
        <f>Sheet1!$FQ$3</f>
        <v/>
      </c>
      <c r="N93" s="129">
        <f>Sheet1!$FR$3</f>
        <v>0</v>
      </c>
      <c r="O93" s="130">
        <f>Sheet1!$FQ$4</f>
        <v>0</v>
      </c>
      <c r="P93" s="129">
        <f>Sheet1!$FR$4</f>
        <v>0</v>
      </c>
      <c r="Q93" s="130">
        <f>Sheet1!$FQ$5</f>
        <v>0</v>
      </c>
      <c r="R93" s="129">
        <f>Sheet1!$FR$5</f>
        <v>0</v>
      </c>
      <c r="S93" s="130">
        <f>Sheet1!$FQ$6</f>
        <v>0</v>
      </c>
      <c r="T93" s="129">
        <f>Sheet1!$FR$6</f>
        <v>0</v>
      </c>
      <c r="U93" s="130">
        <f>Sheet1!$FQ$7</f>
        <v>0</v>
      </c>
      <c r="V93" s="129">
        <f>Sheet1!$FR$7</f>
        <v>0</v>
      </c>
      <c r="W93" s="130">
        <f>Sheet1!$FQ$8</f>
        <v>0</v>
      </c>
      <c r="X93" s="129">
        <f>Sheet1!$FR$8</f>
        <v>0</v>
      </c>
      <c r="Y93" s="130">
        <f>Sheet1!$FQ$9</f>
        <v>0</v>
      </c>
      <c r="Z93" s="129">
        <f>Sheet1!$FR$9</f>
        <v>0</v>
      </c>
      <c r="AA93" s="130">
        <f>Sheet1!$FQ$10</f>
        <v>0</v>
      </c>
      <c r="AB93" s="129">
        <f>Sheet1!$FR$10</f>
        <v>0</v>
      </c>
      <c r="AC93" s="130">
        <f>Sheet1!$FQ$11</f>
        <v>0</v>
      </c>
      <c r="AD93" s="129">
        <f>Sheet1!$FR$11</f>
        <v>0</v>
      </c>
      <c r="AE93" s="130">
        <f>Sheet1!$FQ$12</f>
        <v>0</v>
      </c>
      <c r="AF93" s="129">
        <f>Sheet1!$FR$12</f>
        <v>0</v>
      </c>
      <c r="AG93" s="130">
        <f>Sheet1!$FQ$13</f>
        <v>0</v>
      </c>
      <c r="AH93" s="129">
        <f>Sheet1!$FR$13</f>
        <v>0</v>
      </c>
      <c r="AI93" s="130">
        <f>Sheet1!$FQ$14</f>
        <v>0</v>
      </c>
      <c r="AJ93" s="129">
        <f>Sheet1!$FR$14</f>
        <v>0</v>
      </c>
      <c r="AK93" s="130">
        <f>Sheet1!$FQ$15</f>
        <v>0</v>
      </c>
      <c r="AL93" s="129">
        <f>Sheet1!$FR$15</f>
        <v>0</v>
      </c>
      <c r="AM93" s="130">
        <f>Sheet1!$FQ$16</f>
        <v>0</v>
      </c>
      <c r="AN93" s="129">
        <f>Sheet1!$FR$16</f>
        <v>0</v>
      </c>
      <c r="AO93" s="130">
        <f>Sheet1!$FQ$17</f>
        <v>0</v>
      </c>
      <c r="AP93" s="129">
        <f>Sheet1!$FR$17</f>
        <v>0</v>
      </c>
      <c r="AQ93" s="150" t="str">
        <f>IF(COUNTA(Sheet1!$FQ$3:$FQ$18)&gt;=16,"塩基/修飾の自動カウントは15種類までとなります。","")</f>
        <v/>
      </c>
    </row>
    <row r="94" spans="1:43" ht="96" customHeight="1">
      <c r="A94" s="124">
        <v>88</v>
      </c>
      <c r="B94" s="134"/>
      <c r="C94" s="137"/>
      <c r="D94" s="123"/>
      <c r="E94" s="137"/>
      <c r="F94" s="137"/>
      <c r="G94" s="137"/>
      <c r="H94" s="137"/>
      <c r="I94" s="137"/>
      <c r="J94" s="137"/>
      <c r="K94" s="123"/>
      <c r="L94" s="114">
        <f>SUM(Sheet2!$MS$3:$MS$71)</f>
        <v>0</v>
      </c>
      <c r="M94" s="128" t="str">
        <f>Sheet1!$FS$3</f>
        <v/>
      </c>
      <c r="N94" s="129">
        <f>Sheet1!$FT$3</f>
        <v>0</v>
      </c>
      <c r="O94" s="130">
        <f>Sheet1!$FS$4</f>
        <v>0</v>
      </c>
      <c r="P94" s="129">
        <f>Sheet1!$FT$4</f>
        <v>0</v>
      </c>
      <c r="Q94" s="130">
        <f>Sheet1!$FS$5</f>
        <v>0</v>
      </c>
      <c r="R94" s="129">
        <f>Sheet1!$FT$5</f>
        <v>0</v>
      </c>
      <c r="S94" s="130">
        <f>Sheet1!$FS$6</f>
        <v>0</v>
      </c>
      <c r="T94" s="129">
        <f>Sheet1!$FT$6</f>
        <v>0</v>
      </c>
      <c r="U94" s="130">
        <f>Sheet1!$FS$7</f>
        <v>0</v>
      </c>
      <c r="V94" s="129">
        <f>Sheet1!$FT$7</f>
        <v>0</v>
      </c>
      <c r="W94" s="130">
        <f>Sheet1!$FS$8</f>
        <v>0</v>
      </c>
      <c r="X94" s="129">
        <f>Sheet1!$FT$8</f>
        <v>0</v>
      </c>
      <c r="Y94" s="130">
        <f>Sheet1!$FS$9</f>
        <v>0</v>
      </c>
      <c r="Z94" s="129">
        <f>Sheet1!$FT$9</f>
        <v>0</v>
      </c>
      <c r="AA94" s="130">
        <f>Sheet1!$FS$10</f>
        <v>0</v>
      </c>
      <c r="AB94" s="129">
        <f>Sheet1!$FT$10</f>
        <v>0</v>
      </c>
      <c r="AC94" s="130">
        <f>Sheet1!$FS$11</f>
        <v>0</v>
      </c>
      <c r="AD94" s="129">
        <f>Sheet1!$FT$11</f>
        <v>0</v>
      </c>
      <c r="AE94" s="130">
        <f>Sheet1!$FS$12</f>
        <v>0</v>
      </c>
      <c r="AF94" s="129">
        <f>Sheet1!$FT$12</f>
        <v>0</v>
      </c>
      <c r="AG94" s="130">
        <f>Sheet1!$FS$13</f>
        <v>0</v>
      </c>
      <c r="AH94" s="129">
        <f>Sheet1!$FT$13</f>
        <v>0</v>
      </c>
      <c r="AI94" s="130">
        <f>Sheet1!$FS$14</f>
        <v>0</v>
      </c>
      <c r="AJ94" s="129">
        <f>Sheet1!$FT$14</f>
        <v>0</v>
      </c>
      <c r="AK94" s="130">
        <f>Sheet1!$FS$15</f>
        <v>0</v>
      </c>
      <c r="AL94" s="129">
        <f>Sheet1!$FT$15</f>
        <v>0</v>
      </c>
      <c r="AM94" s="130">
        <f>Sheet1!$FS$16</f>
        <v>0</v>
      </c>
      <c r="AN94" s="129">
        <f>Sheet1!$FT$16</f>
        <v>0</v>
      </c>
      <c r="AO94" s="130">
        <f>Sheet1!$FS$17</f>
        <v>0</v>
      </c>
      <c r="AP94" s="129">
        <f>Sheet1!$FT$17</f>
        <v>0</v>
      </c>
      <c r="AQ94" s="150" t="str">
        <f>IF(COUNTA(Sheet1!$FS$3:$FS$18)&gt;=16,"塩基/修飾の自動カウントは15種類までとなります。","")</f>
        <v/>
      </c>
    </row>
    <row r="95" spans="1:43" ht="96" customHeight="1">
      <c r="A95" s="124">
        <v>89</v>
      </c>
      <c r="B95" s="134"/>
      <c r="C95" s="137"/>
      <c r="D95" s="123"/>
      <c r="E95" s="137"/>
      <c r="F95" s="137"/>
      <c r="G95" s="137"/>
      <c r="H95" s="137"/>
      <c r="I95" s="137"/>
      <c r="J95" s="137"/>
      <c r="K95" s="123"/>
      <c r="L95" s="114">
        <f>SUM(Sheet2!$MW$3:$MW$71)</f>
        <v>0</v>
      </c>
      <c r="M95" s="128" t="str">
        <f>Sheet1!$FU$3</f>
        <v/>
      </c>
      <c r="N95" s="129">
        <f>Sheet1!$FV$3</f>
        <v>0</v>
      </c>
      <c r="O95" s="130">
        <f>Sheet1!$FU$4</f>
        <v>0</v>
      </c>
      <c r="P95" s="129">
        <f>Sheet1!$FV$4</f>
        <v>0</v>
      </c>
      <c r="Q95" s="130">
        <f>Sheet1!$FU$5</f>
        <v>0</v>
      </c>
      <c r="R95" s="129">
        <f>Sheet1!$FV$5</f>
        <v>0</v>
      </c>
      <c r="S95" s="130">
        <f>Sheet1!$FU$6</f>
        <v>0</v>
      </c>
      <c r="T95" s="129">
        <f>Sheet1!$FV$6</f>
        <v>0</v>
      </c>
      <c r="U95" s="130">
        <f>Sheet1!$FU$7</f>
        <v>0</v>
      </c>
      <c r="V95" s="129">
        <f>Sheet1!$FV$7</f>
        <v>0</v>
      </c>
      <c r="W95" s="130">
        <f>Sheet1!$FU$8</f>
        <v>0</v>
      </c>
      <c r="X95" s="129">
        <f>Sheet1!$FV$8</f>
        <v>0</v>
      </c>
      <c r="Y95" s="130">
        <f>Sheet1!$FU$9</f>
        <v>0</v>
      </c>
      <c r="Z95" s="129">
        <f>Sheet1!$FV$9</f>
        <v>0</v>
      </c>
      <c r="AA95" s="130">
        <f>Sheet1!$FU$10</f>
        <v>0</v>
      </c>
      <c r="AB95" s="129">
        <f>Sheet1!$FV$10</f>
        <v>0</v>
      </c>
      <c r="AC95" s="130">
        <f>Sheet1!$FU$11</f>
        <v>0</v>
      </c>
      <c r="AD95" s="129">
        <f>Sheet1!$FV$11</f>
        <v>0</v>
      </c>
      <c r="AE95" s="130">
        <f>Sheet1!$FU$12</f>
        <v>0</v>
      </c>
      <c r="AF95" s="129">
        <f>Sheet1!$FV$12</f>
        <v>0</v>
      </c>
      <c r="AG95" s="130">
        <f>Sheet1!$FU$13</f>
        <v>0</v>
      </c>
      <c r="AH95" s="129">
        <f>Sheet1!$FV$13</f>
        <v>0</v>
      </c>
      <c r="AI95" s="130">
        <f>Sheet1!$FU$14</f>
        <v>0</v>
      </c>
      <c r="AJ95" s="129">
        <f>Sheet1!$FV$14</f>
        <v>0</v>
      </c>
      <c r="AK95" s="130">
        <f>Sheet1!$FU$15</f>
        <v>0</v>
      </c>
      <c r="AL95" s="129">
        <f>Sheet1!$FV$15</f>
        <v>0</v>
      </c>
      <c r="AM95" s="130">
        <f>Sheet1!$FU$16</f>
        <v>0</v>
      </c>
      <c r="AN95" s="129">
        <f>Sheet1!$FV$16</f>
        <v>0</v>
      </c>
      <c r="AO95" s="130">
        <f>Sheet1!$FU$17</f>
        <v>0</v>
      </c>
      <c r="AP95" s="129">
        <f>Sheet1!$FV$17</f>
        <v>0</v>
      </c>
      <c r="AQ95" s="150" t="str">
        <f>IF(COUNTA(Sheet1!$FU$3:$FU$18)&gt;=16,"塩基/修飾の自動カウントは15種類までとなります。","")</f>
        <v/>
      </c>
    </row>
    <row r="96" spans="1:43" ht="96" customHeight="1">
      <c r="A96" s="124">
        <v>90</v>
      </c>
      <c r="B96" s="134"/>
      <c r="C96" s="137"/>
      <c r="D96" s="123"/>
      <c r="E96" s="137"/>
      <c r="F96" s="137"/>
      <c r="G96" s="137"/>
      <c r="H96" s="137"/>
      <c r="I96" s="137"/>
      <c r="J96" s="137"/>
      <c r="K96" s="123"/>
      <c r="L96" s="114">
        <f>SUM(Sheet2!$NA$3:$NA$71)</f>
        <v>0</v>
      </c>
      <c r="M96" s="128" t="str">
        <f>Sheet1!$FW$3</f>
        <v/>
      </c>
      <c r="N96" s="129">
        <f>Sheet1!$FX$3</f>
        <v>0</v>
      </c>
      <c r="O96" s="130">
        <f>Sheet1!$FW$4</f>
        <v>0</v>
      </c>
      <c r="P96" s="129">
        <f>Sheet1!$FX$4</f>
        <v>0</v>
      </c>
      <c r="Q96" s="130">
        <f>Sheet1!$FW$5</f>
        <v>0</v>
      </c>
      <c r="R96" s="129">
        <f>Sheet1!$FX$5</f>
        <v>0</v>
      </c>
      <c r="S96" s="130">
        <f>Sheet1!$FW$6</f>
        <v>0</v>
      </c>
      <c r="T96" s="129">
        <f>Sheet1!$FX$6</f>
        <v>0</v>
      </c>
      <c r="U96" s="130">
        <f>Sheet1!$FW$7</f>
        <v>0</v>
      </c>
      <c r="V96" s="129">
        <f>Sheet1!$FX$7</f>
        <v>0</v>
      </c>
      <c r="W96" s="130">
        <f>Sheet1!$FW$8</f>
        <v>0</v>
      </c>
      <c r="X96" s="129">
        <f>Sheet1!$FX$8</f>
        <v>0</v>
      </c>
      <c r="Y96" s="130">
        <f>Sheet1!$FW$9</f>
        <v>0</v>
      </c>
      <c r="Z96" s="129">
        <f>Sheet1!$FX$9</f>
        <v>0</v>
      </c>
      <c r="AA96" s="130">
        <f>Sheet1!$FW$10</f>
        <v>0</v>
      </c>
      <c r="AB96" s="129">
        <f>Sheet1!$FX$10</f>
        <v>0</v>
      </c>
      <c r="AC96" s="130">
        <f>Sheet1!$FW$11</f>
        <v>0</v>
      </c>
      <c r="AD96" s="129">
        <f>Sheet1!$FX$11</f>
        <v>0</v>
      </c>
      <c r="AE96" s="130">
        <f>Sheet1!$FW$12</f>
        <v>0</v>
      </c>
      <c r="AF96" s="129">
        <f>Sheet1!$FX$12</f>
        <v>0</v>
      </c>
      <c r="AG96" s="130">
        <f>Sheet1!$FW$13</f>
        <v>0</v>
      </c>
      <c r="AH96" s="129">
        <f>Sheet1!$FX$13</f>
        <v>0</v>
      </c>
      <c r="AI96" s="130">
        <f>Sheet1!$FW$14</f>
        <v>0</v>
      </c>
      <c r="AJ96" s="129">
        <f>Sheet1!$FX$14</f>
        <v>0</v>
      </c>
      <c r="AK96" s="130">
        <f>Sheet1!$FW$15</f>
        <v>0</v>
      </c>
      <c r="AL96" s="129">
        <f>Sheet1!$FX$15</f>
        <v>0</v>
      </c>
      <c r="AM96" s="130">
        <f>Sheet1!$FW$16</f>
        <v>0</v>
      </c>
      <c r="AN96" s="129">
        <f>Sheet1!$FX$16</f>
        <v>0</v>
      </c>
      <c r="AO96" s="130">
        <f>Sheet1!$FW$17</f>
        <v>0</v>
      </c>
      <c r="AP96" s="129">
        <f>Sheet1!$FX$17</f>
        <v>0</v>
      </c>
      <c r="AQ96" s="150" t="str">
        <f>IF(COUNTA(Sheet1!$FW$3:$FW$18)&gt;=16,"塩基/修飾の自動カウントは15種類までとなります。","")</f>
        <v/>
      </c>
    </row>
    <row r="97" spans="1:43" ht="96" customHeight="1">
      <c r="A97" s="124">
        <v>91</v>
      </c>
      <c r="B97" s="134"/>
      <c r="C97" s="137"/>
      <c r="D97" s="123"/>
      <c r="E97" s="137"/>
      <c r="F97" s="137"/>
      <c r="G97" s="137"/>
      <c r="H97" s="137"/>
      <c r="I97" s="137"/>
      <c r="J97" s="137"/>
      <c r="K97" s="123"/>
      <c r="L97" s="114">
        <f>SUM(Sheet2!$NE$3:$NE$71)</f>
        <v>0</v>
      </c>
      <c r="M97" s="128" t="str">
        <f>Sheet1!$FY$3</f>
        <v/>
      </c>
      <c r="N97" s="129">
        <f>Sheet1!$FZ$3</f>
        <v>0</v>
      </c>
      <c r="O97" s="130">
        <f>Sheet1!$FY$4</f>
        <v>0</v>
      </c>
      <c r="P97" s="129">
        <f>Sheet1!$FZ$4</f>
        <v>0</v>
      </c>
      <c r="Q97" s="130">
        <f>Sheet1!$FY$5</f>
        <v>0</v>
      </c>
      <c r="R97" s="129">
        <f>Sheet1!$FZ$5</f>
        <v>0</v>
      </c>
      <c r="S97" s="130">
        <f>Sheet1!$FY$6</f>
        <v>0</v>
      </c>
      <c r="T97" s="129">
        <f>Sheet1!$FZ$6</f>
        <v>0</v>
      </c>
      <c r="U97" s="130">
        <f>Sheet1!$FY$7</f>
        <v>0</v>
      </c>
      <c r="V97" s="129">
        <f>Sheet1!$FZ$7</f>
        <v>0</v>
      </c>
      <c r="W97" s="130">
        <f>Sheet1!$FY$8</f>
        <v>0</v>
      </c>
      <c r="X97" s="129">
        <f>Sheet1!$FZ$8</f>
        <v>0</v>
      </c>
      <c r="Y97" s="130">
        <f>Sheet1!$FY$9</f>
        <v>0</v>
      </c>
      <c r="Z97" s="129">
        <f>Sheet1!$FZ$9</f>
        <v>0</v>
      </c>
      <c r="AA97" s="130">
        <f>Sheet1!$FY$10</f>
        <v>0</v>
      </c>
      <c r="AB97" s="129">
        <f>Sheet1!$FZ$10</f>
        <v>0</v>
      </c>
      <c r="AC97" s="130">
        <f>Sheet1!$FY$11</f>
        <v>0</v>
      </c>
      <c r="AD97" s="129">
        <f>Sheet1!$FZ$11</f>
        <v>0</v>
      </c>
      <c r="AE97" s="130">
        <f>Sheet1!$FY$12</f>
        <v>0</v>
      </c>
      <c r="AF97" s="129">
        <f>Sheet1!$FZ$12</f>
        <v>0</v>
      </c>
      <c r="AG97" s="130">
        <f>Sheet1!$FY$13</f>
        <v>0</v>
      </c>
      <c r="AH97" s="129">
        <f>Sheet1!$FZ$13</f>
        <v>0</v>
      </c>
      <c r="AI97" s="130">
        <f>Sheet1!$FY$14</f>
        <v>0</v>
      </c>
      <c r="AJ97" s="129">
        <f>Sheet1!$FZ$14</f>
        <v>0</v>
      </c>
      <c r="AK97" s="130">
        <f>Sheet1!$FY$15</f>
        <v>0</v>
      </c>
      <c r="AL97" s="129">
        <f>Sheet1!$FZ$15</f>
        <v>0</v>
      </c>
      <c r="AM97" s="130">
        <f>Sheet1!$FY$16</f>
        <v>0</v>
      </c>
      <c r="AN97" s="129">
        <f>Sheet1!$FZ$16</f>
        <v>0</v>
      </c>
      <c r="AO97" s="130">
        <f>Sheet1!$FY$17</f>
        <v>0</v>
      </c>
      <c r="AP97" s="129">
        <f>Sheet1!$FZ$17</f>
        <v>0</v>
      </c>
      <c r="AQ97" s="150" t="str">
        <f>IF(COUNTA(Sheet1!$FY$3:$FY$18)&gt;=16,"塩基/修飾の自動カウントは15種類までとなります。","")</f>
        <v/>
      </c>
    </row>
    <row r="98" spans="1:43" ht="96" customHeight="1">
      <c r="A98" s="124">
        <v>92</v>
      </c>
      <c r="B98" s="134"/>
      <c r="C98" s="137"/>
      <c r="D98" s="123"/>
      <c r="E98" s="137"/>
      <c r="F98" s="137"/>
      <c r="G98" s="137"/>
      <c r="H98" s="137"/>
      <c r="I98" s="137"/>
      <c r="J98" s="137"/>
      <c r="K98" s="123"/>
      <c r="L98" s="114">
        <f>SUM(Sheet2!$NI$3:$NI$71)</f>
        <v>0</v>
      </c>
      <c r="M98" s="128" t="str">
        <f>Sheet1!$GA$3</f>
        <v/>
      </c>
      <c r="N98" s="129">
        <f>Sheet1!$GB$3</f>
        <v>0</v>
      </c>
      <c r="O98" s="130">
        <f>Sheet1!$GA$4</f>
        <v>0</v>
      </c>
      <c r="P98" s="129">
        <f>Sheet1!$GB$4</f>
        <v>0</v>
      </c>
      <c r="Q98" s="130">
        <f>Sheet1!$GA$5</f>
        <v>0</v>
      </c>
      <c r="R98" s="129">
        <f>Sheet1!$GB$5</f>
        <v>0</v>
      </c>
      <c r="S98" s="130">
        <f>Sheet1!$GA$6</f>
        <v>0</v>
      </c>
      <c r="T98" s="129">
        <f>Sheet1!$GB$6</f>
        <v>0</v>
      </c>
      <c r="U98" s="130">
        <f>Sheet1!$GA$7</f>
        <v>0</v>
      </c>
      <c r="V98" s="129">
        <f>Sheet1!$GB$7</f>
        <v>0</v>
      </c>
      <c r="W98" s="130">
        <f>Sheet1!$GA$8</f>
        <v>0</v>
      </c>
      <c r="X98" s="129">
        <f>Sheet1!$GB$8</f>
        <v>0</v>
      </c>
      <c r="Y98" s="130">
        <f>Sheet1!$GA$9</f>
        <v>0</v>
      </c>
      <c r="Z98" s="129">
        <f>Sheet1!$GB$9</f>
        <v>0</v>
      </c>
      <c r="AA98" s="130">
        <f>Sheet1!$GA$10</f>
        <v>0</v>
      </c>
      <c r="AB98" s="129">
        <f>Sheet1!$GB$10</f>
        <v>0</v>
      </c>
      <c r="AC98" s="130">
        <f>Sheet1!$GA$11</f>
        <v>0</v>
      </c>
      <c r="AD98" s="129">
        <f>Sheet1!$GB$11</f>
        <v>0</v>
      </c>
      <c r="AE98" s="130">
        <f>Sheet1!$GA$12</f>
        <v>0</v>
      </c>
      <c r="AF98" s="129">
        <f>Sheet1!$GB$12</f>
        <v>0</v>
      </c>
      <c r="AG98" s="130">
        <f>Sheet1!$GA$13</f>
        <v>0</v>
      </c>
      <c r="AH98" s="129">
        <f>Sheet1!$GB$13</f>
        <v>0</v>
      </c>
      <c r="AI98" s="130">
        <f>Sheet1!$GA$14</f>
        <v>0</v>
      </c>
      <c r="AJ98" s="129">
        <f>Sheet1!$GB$14</f>
        <v>0</v>
      </c>
      <c r="AK98" s="130">
        <f>Sheet1!$GGA$15</f>
        <v>0</v>
      </c>
      <c r="AL98" s="129">
        <f>Sheet1!$GGB$15</f>
        <v>0</v>
      </c>
      <c r="AM98" s="130">
        <f>Sheet1!$GGA$16</f>
        <v>0</v>
      </c>
      <c r="AN98" s="129">
        <f>Sheet1!$GGB$16</f>
        <v>0</v>
      </c>
      <c r="AO98" s="130">
        <f>Sheet1!$GGA$17</f>
        <v>0</v>
      </c>
      <c r="AP98" s="129">
        <f>Sheet1!$GGB$17</f>
        <v>0</v>
      </c>
      <c r="AQ98" s="150" t="str">
        <f>IF(COUNTA(Sheet1!$GA$3:$GA$18)&gt;=16,"塩基/修飾の自動カウントは15種類までとなります。","")</f>
        <v/>
      </c>
    </row>
    <row r="99" spans="1:43" ht="96" customHeight="1">
      <c r="A99" s="124">
        <v>93</v>
      </c>
      <c r="B99" s="134"/>
      <c r="C99" s="137"/>
      <c r="D99" s="123"/>
      <c r="E99" s="137"/>
      <c r="F99" s="137"/>
      <c r="G99" s="137"/>
      <c r="H99" s="137"/>
      <c r="I99" s="137"/>
      <c r="J99" s="137"/>
      <c r="K99" s="123"/>
      <c r="L99" s="114">
        <f>SUM(Sheet2!$NM$3:$NM$71)</f>
        <v>0</v>
      </c>
      <c r="M99" s="128" t="str">
        <f>Sheet1!$GC$3</f>
        <v/>
      </c>
      <c r="N99" s="129">
        <f>Sheet1!$GD$3</f>
        <v>0</v>
      </c>
      <c r="O99" s="130">
        <f>Sheet1!$GC$4</f>
        <v>0</v>
      </c>
      <c r="P99" s="129">
        <f>Sheet1!$GD$4</f>
        <v>0</v>
      </c>
      <c r="Q99" s="130">
        <f>Sheet1!$GC$5</f>
        <v>0</v>
      </c>
      <c r="R99" s="129">
        <f>Sheet1!$GD$5</f>
        <v>0</v>
      </c>
      <c r="S99" s="130">
        <f>Sheet1!$GC$6</f>
        <v>0</v>
      </c>
      <c r="T99" s="129">
        <f>Sheet1!$GD$6</f>
        <v>0</v>
      </c>
      <c r="U99" s="130">
        <f>Sheet1!$GC$7</f>
        <v>0</v>
      </c>
      <c r="V99" s="129">
        <f>Sheet1!$GD$7</f>
        <v>0</v>
      </c>
      <c r="W99" s="130">
        <f>Sheet1!$GC$8</f>
        <v>0</v>
      </c>
      <c r="X99" s="129">
        <f>Sheet1!$GD$8</f>
        <v>0</v>
      </c>
      <c r="Y99" s="130">
        <f>Sheet1!$GC$9</f>
        <v>0</v>
      </c>
      <c r="Z99" s="129">
        <f>Sheet1!$GD$9</f>
        <v>0</v>
      </c>
      <c r="AA99" s="130">
        <f>Sheet1!$GC$10</f>
        <v>0</v>
      </c>
      <c r="AB99" s="129">
        <f>Sheet1!$GD$10</f>
        <v>0</v>
      </c>
      <c r="AC99" s="130">
        <f>Sheet1!$GC$11</f>
        <v>0</v>
      </c>
      <c r="AD99" s="129">
        <f>Sheet1!$GD$11</f>
        <v>0</v>
      </c>
      <c r="AE99" s="130">
        <f>Sheet1!$GC$12</f>
        <v>0</v>
      </c>
      <c r="AF99" s="129">
        <f>Sheet1!$GD$12</f>
        <v>0</v>
      </c>
      <c r="AG99" s="130">
        <f>Sheet1!$GC$13</f>
        <v>0</v>
      </c>
      <c r="AH99" s="129">
        <f>Sheet1!$GD$13</f>
        <v>0</v>
      </c>
      <c r="AI99" s="130">
        <f>Sheet1!$GC$14</f>
        <v>0</v>
      </c>
      <c r="AJ99" s="129">
        <f>Sheet1!$GD$14</f>
        <v>0</v>
      </c>
      <c r="AK99" s="130">
        <f>Sheet1!$GC$15</f>
        <v>0</v>
      </c>
      <c r="AL99" s="129">
        <f>Sheet1!$GD$15</f>
        <v>0</v>
      </c>
      <c r="AM99" s="130">
        <f>Sheet1!$GC$16</f>
        <v>0</v>
      </c>
      <c r="AN99" s="129">
        <f>Sheet1!$GD$16</f>
        <v>0</v>
      </c>
      <c r="AO99" s="130">
        <f>Sheet1!$GC$17</f>
        <v>0</v>
      </c>
      <c r="AP99" s="129">
        <f>Sheet1!$GD$17</f>
        <v>0</v>
      </c>
      <c r="AQ99" s="150" t="str">
        <f>IF(COUNTA(Sheet1!$GC$3:$GC$18)&gt;=16,"塩基/修飾の自動カウントは15種類までとなります。","")</f>
        <v/>
      </c>
    </row>
    <row r="100" spans="1:43" ht="96" customHeight="1">
      <c r="A100" s="124">
        <v>94</v>
      </c>
      <c r="B100" s="134"/>
      <c r="C100" s="137"/>
      <c r="D100" s="123"/>
      <c r="E100" s="137"/>
      <c r="F100" s="137"/>
      <c r="G100" s="137"/>
      <c r="H100" s="137"/>
      <c r="I100" s="137"/>
      <c r="J100" s="137"/>
      <c r="K100" s="123"/>
      <c r="L100" s="114">
        <f>SUM(Sheet2!$NQ$3:$NQ$71)</f>
        <v>0</v>
      </c>
      <c r="M100" s="128" t="str">
        <f>Sheet1!$GE$3</f>
        <v/>
      </c>
      <c r="N100" s="129">
        <f>Sheet1!$GF$3</f>
        <v>0</v>
      </c>
      <c r="O100" s="130">
        <f>Sheet1!$GE$4</f>
        <v>0</v>
      </c>
      <c r="P100" s="129">
        <f>Sheet1!$GF$4</f>
        <v>0</v>
      </c>
      <c r="Q100" s="130">
        <f>Sheet1!$GE$5</f>
        <v>0</v>
      </c>
      <c r="R100" s="129">
        <f>Sheet1!$GF$5</f>
        <v>0</v>
      </c>
      <c r="S100" s="130">
        <f>Sheet1!$GE$6</f>
        <v>0</v>
      </c>
      <c r="T100" s="129">
        <f>Sheet1!$GF$6</f>
        <v>0</v>
      </c>
      <c r="U100" s="130">
        <f>Sheet1!$GE$7</f>
        <v>0</v>
      </c>
      <c r="V100" s="129">
        <f>Sheet1!$GF$7</f>
        <v>0</v>
      </c>
      <c r="W100" s="130">
        <f>Sheet1!$GE$8</f>
        <v>0</v>
      </c>
      <c r="X100" s="129">
        <f>Sheet1!$GF$8</f>
        <v>0</v>
      </c>
      <c r="Y100" s="130">
        <f>Sheet1!$GE$9</f>
        <v>0</v>
      </c>
      <c r="Z100" s="129">
        <f>Sheet1!$GF$9</f>
        <v>0</v>
      </c>
      <c r="AA100" s="130">
        <f>Sheet1!$GE$10</f>
        <v>0</v>
      </c>
      <c r="AB100" s="129">
        <f>Sheet1!$GF$10</f>
        <v>0</v>
      </c>
      <c r="AC100" s="130">
        <f>Sheet1!$GE$11</f>
        <v>0</v>
      </c>
      <c r="AD100" s="129">
        <f>Sheet1!$GF$11</f>
        <v>0</v>
      </c>
      <c r="AE100" s="130">
        <f>Sheet1!$GE$12</f>
        <v>0</v>
      </c>
      <c r="AF100" s="129">
        <f>Sheet1!$GF$12</f>
        <v>0</v>
      </c>
      <c r="AG100" s="130">
        <f>Sheet1!$GE$13</f>
        <v>0</v>
      </c>
      <c r="AH100" s="129">
        <f>Sheet1!$GF$13</f>
        <v>0</v>
      </c>
      <c r="AI100" s="130">
        <f>Sheet1!$GE$14</f>
        <v>0</v>
      </c>
      <c r="AJ100" s="129">
        <f>Sheet1!$GF$14</f>
        <v>0</v>
      </c>
      <c r="AK100" s="130">
        <f>Sheet1!$GE$15</f>
        <v>0</v>
      </c>
      <c r="AL100" s="129">
        <f>Sheet1!$GF$15</f>
        <v>0</v>
      </c>
      <c r="AM100" s="130">
        <f>Sheet1!$GE$16</f>
        <v>0</v>
      </c>
      <c r="AN100" s="129">
        <f>Sheet1!$GF$16</f>
        <v>0</v>
      </c>
      <c r="AO100" s="130">
        <f>Sheet1!$GE$17</f>
        <v>0</v>
      </c>
      <c r="AP100" s="129">
        <f>Sheet1!$GF$17</f>
        <v>0</v>
      </c>
      <c r="AQ100" s="150" t="str">
        <f>IF(COUNTA(Sheet1!$GE$3:$GE$18)&gt;=16,"塩基/修飾の自動カウントは15種類までとなります。","")</f>
        <v/>
      </c>
    </row>
    <row r="101" spans="1:43" ht="96" customHeight="1">
      <c r="A101" s="124">
        <v>95</v>
      </c>
      <c r="B101" s="134"/>
      <c r="C101" s="137"/>
      <c r="D101" s="123"/>
      <c r="E101" s="137"/>
      <c r="F101" s="137"/>
      <c r="G101" s="137"/>
      <c r="H101" s="137"/>
      <c r="I101" s="137"/>
      <c r="J101" s="137"/>
      <c r="K101" s="123"/>
      <c r="L101" s="114">
        <f>SUM(Sheet2!$NU$3:$NU$71)</f>
        <v>0</v>
      </c>
      <c r="M101" s="128" t="str">
        <f>Sheet1!$GG$3</f>
        <v/>
      </c>
      <c r="N101" s="129">
        <f>Sheet1!$GH$3</f>
        <v>0</v>
      </c>
      <c r="O101" s="130">
        <f>Sheet1!$GG$4</f>
        <v>0</v>
      </c>
      <c r="P101" s="129">
        <f>Sheet1!$GH$4</f>
        <v>0</v>
      </c>
      <c r="Q101" s="130">
        <f>Sheet1!$GG$5</f>
        <v>0</v>
      </c>
      <c r="R101" s="129">
        <f>Sheet1!$GH$5</f>
        <v>0</v>
      </c>
      <c r="S101" s="130">
        <f>Sheet1!$GG$6</f>
        <v>0</v>
      </c>
      <c r="T101" s="129">
        <f>Sheet1!$GH$6</f>
        <v>0</v>
      </c>
      <c r="U101" s="130">
        <f>Sheet1!$GG$7</f>
        <v>0</v>
      </c>
      <c r="V101" s="129">
        <f>Sheet1!$GH$7</f>
        <v>0</v>
      </c>
      <c r="W101" s="130">
        <f>Sheet1!$GG$8</f>
        <v>0</v>
      </c>
      <c r="X101" s="129">
        <f>Sheet1!$GH$8</f>
        <v>0</v>
      </c>
      <c r="Y101" s="130">
        <f>Sheet1!$GG$9</f>
        <v>0</v>
      </c>
      <c r="Z101" s="129">
        <f>Sheet1!$GH$9</f>
        <v>0</v>
      </c>
      <c r="AA101" s="130">
        <f>Sheet1!$GG$10</f>
        <v>0</v>
      </c>
      <c r="AB101" s="129">
        <f>Sheet1!$GH$10</f>
        <v>0</v>
      </c>
      <c r="AC101" s="130">
        <f>Sheet1!$GG$11</f>
        <v>0</v>
      </c>
      <c r="AD101" s="129">
        <f>Sheet1!$GH$11</f>
        <v>0</v>
      </c>
      <c r="AE101" s="130">
        <f>Sheet1!$GG$12</f>
        <v>0</v>
      </c>
      <c r="AF101" s="129">
        <f>Sheet1!$GH$12</f>
        <v>0</v>
      </c>
      <c r="AG101" s="130">
        <f>Sheet1!$GG$13</f>
        <v>0</v>
      </c>
      <c r="AH101" s="129">
        <f>Sheet1!$GH$13</f>
        <v>0</v>
      </c>
      <c r="AI101" s="130">
        <f>Sheet1!$GG$14</f>
        <v>0</v>
      </c>
      <c r="AJ101" s="129">
        <f>Sheet1!$GH$14</f>
        <v>0</v>
      </c>
      <c r="AK101" s="130">
        <f>Sheet1!$GG$15</f>
        <v>0</v>
      </c>
      <c r="AL101" s="129">
        <f>Sheet1!$GH$15</f>
        <v>0</v>
      </c>
      <c r="AM101" s="130">
        <f>Sheet1!$GG$16</f>
        <v>0</v>
      </c>
      <c r="AN101" s="129">
        <f>Sheet1!$GH$16</f>
        <v>0</v>
      </c>
      <c r="AO101" s="130">
        <f>Sheet1!$GG$17</f>
        <v>0</v>
      </c>
      <c r="AP101" s="129">
        <f>Sheet1!$GH$17</f>
        <v>0</v>
      </c>
      <c r="AQ101" s="150" t="str">
        <f>IF(COUNTA(Sheet1!$GG$3:$GG$18)&gt;=16,"塩基/修飾の自動カウントは15種類までとなります。","")</f>
        <v/>
      </c>
    </row>
    <row r="102" spans="1:43" ht="96" customHeight="1">
      <c r="A102" s="124">
        <v>96</v>
      </c>
      <c r="B102" s="134"/>
      <c r="C102" s="137"/>
      <c r="D102" s="123"/>
      <c r="E102" s="137"/>
      <c r="F102" s="137"/>
      <c r="G102" s="137"/>
      <c r="H102" s="137"/>
      <c r="I102" s="137"/>
      <c r="J102" s="137"/>
      <c r="K102" s="123"/>
      <c r="L102" s="114">
        <f>SUM(Sheet2!$NY$3:$NY$71)</f>
        <v>0</v>
      </c>
      <c r="M102" s="128" t="str">
        <f>Sheet1!$GI$3</f>
        <v/>
      </c>
      <c r="N102" s="129">
        <f>Sheet1!$GJ$3</f>
        <v>0</v>
      </c>
      <c r="O102" s="130">
        <f>Sheet1!$GI$4</f>
        <v>0</v>
      </c>
      <c r="P102" s="129">
        <f>Sheet1!$GJ$4</f>
        <v>0</v>
      </c>
      <c r="Q102" s="130">
        <f>Sheet1!$GI$5</f>
        <v>0</v>
      </c>
      <c r="R102" s="129">
        <f>Sheet1!$GJ$5</f>
        <v>0</v>
      </c>
      <c r="S102" s="130">
        <f>Sheet1!$GI$6</f>
        <v>0</v>
      </c>
      <c r="T102" s="129">
        <f>Sheet1!$GJ$6</f>
        <v>0</v>
      </c>
      <c r="U102" s="130">
        <f>Sheet1!$GI$7</f>
        <v>0</v>
      </c>
      <c r="V102" s="129">
        <f>Sheet1!$GJ$7</f>
        <v>0</v>
      </c>
      <c r="W102" s="130">
        <f>Sheet1!$GI$8</f>
        <v>0</v>
      </c>
      <c r="X102" s="129">
        <f>Sheet1!$GJ$8</f>
        <v>0</v>
      </c>
      <c r="Y102" s="130">
        <f>Sheet1!$GI$9</f>
        <v>0</v>
      </c>
      <c r="Z102" s="129">
        <f>Sheet1!$GJ$9</f>
        <v>0</v>
      </c>
      <c r="AA102" s="130">
        <f>Sheet1!$GI$10</f>
        <v>0</v>
      </c>
      <c r="AB102" s="129">
        <f>Sheet1!$GJ$10</f>
        <v>0</v>
      </c>
      <c r="AC102" s="130">
        <f>Sheet1!$GI$11</f>
        <v>0</v>
      </c>
      <c r="AD102" s="129">
        <f>Sheet1!$GJ$11</f>
        <v>0</v>
      </c>
      <c r="AE102" s="130">
        <f>Sheet1!$GI$12</f>
        <v>0</v>
      </c>
      <c r="AF102" s="129">
        <f>Sheet1!$GJ$12</f>
        <v>0</v>
      </c>
      <c r="AG102" s="130">
        <f>Sheet1!$GI$13</f>
        <v>0</v>
      </c>
      <c r="AH102" s="129">
        <f>Sheet1!$GJ$13</f>
        <v>0</v>
      </c>
      <c r="AI102" s="130">
        <f>Sheet1!$GI$14</f>
        <v>0</v>
      </c>
      <c r="AJ102" s="129">
        <f>Sheet1!$GJ$14</f>
        <v>0</v>
      </c>
      <c r="AK102" s="130">
        <f>Sheet1!$GI$15</f>
        <v>0</v>
      </c>
      <c r="AL102" s="129">
        <f>Sheet1!$GJ$15</f>
        <v>0</v>
      </c>
      <c r="AM102" s="130">
        <f>Sheet1!$GI$16</f>
        <v>0</v>
      </c>
      <c r="AN102" s="129">
        <f>Sheet1!$GJ$16</f>
        <v>0</v>
      </c>
      <c r="AO102" s="130">
        <f>Sheet1!$GI$17</f>
        <v>0</v>
      </c>
      <c r="AP102" s="129">
        <f>Sheet1!$GJ$17</f>
        <v>0</v>
      </c>
      <c r="AQ102" s="150" t="str">
        <f>IF(COUNTA(Sheet1!$GI$3:$GI$18)&gt;=16,"塩基/修飾の自動カウントは15種類までとなります。","")</f>
        <v/>
      </c>
    </row>
  </sheetData>
  <sheetProtection algorithmName="SHA-512" hashValue="U1C/E+W9i0hZckNp/PxJMVe2tLlF1v6IQ28ooUVW+DP3jPGciYZL04/wwZtFkcXqISrQjYr25nw+pDAXkGzh4A==" saltValue="tUX/40SUYmS7mDqGz97+0A==" spinCount="100000" sheet="1" objects="1" scenarios="1"/>
  <mergeCells count="3">
    <mergeCell ref="A1:K1"/>
    <mergeCell ref="A3:G3"/>
    <mergeCell ref="I3:J3"/>
  </mergeCells>
  <phoneticPr fontId="4"/>
  <conditionalFormatting sqref="L7:AP102">
    <cfRule type="containsText" dxfId="46" priority="1" operator="containsText" text="[特殊]">
      <formula>NOT(ISERROR(SEARCH("[特殊]",L7)))</formula>
    </cfRule>
  </conditionalFormatting>
  <dataValidations count="1">
    <dataValidation type="custom" allowBlank="1" showInputMessage="1" showErrorMessage="1" error=", (半角カンマ)はご使用いただけません。" sqref="B7:B102" xr:uid="{F4C4C88B-00FC-47AB-901C-B3B0C7140E57}">
      <formula1>NOT(COUNTIF(B7,"*,*"))</formula1>
    </dataValidation>
  </dataValidations>
  <printOptions horizontalCentered="1" verticalCentered="1"/>
  <pageMargins left="0.19685039370078741" right="0.19685039370078741" top="0.70866141732283472" bottom="0" header="0.39370078740157483" footer="0.19685039370078741"/>
  <pageSetup paperSize="9" scale="63" fitToHeight="0" orientation="landscape" blackAndWhite="1" r:id="rId1"/>
  <headerFooter>
    <oddHeader>&amp;C&amp;"-,太字"&amp;18オリゴ核酸全製品注文書【配列情報シート】&amp;Rお申し込み日：&amp;D　&amp;T</oddHeader>
    <oddFooter>&amp;RF08655 26/07/17 第1版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8" id="{F1EEDAA7-26EA-44CD-A2BE-2423C9DEAD8F}">
            <xm:f>COUNT(Sheet1!$A$3:$GJ$3)&gt;=1</xm:f>
            <x14:dxf>
              <border>
                <left style="thin">
                  <color auto="1"/>
                </left>
                <right style="hair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M6:M102</xm:sqref>
        </x14:conditionalFormatting>
        <x14:conditionalFormatting xmlns:xm="http://schemas.microsoft.com/office/excel/2006/main">
          <x14:cfRule type="expression" priority="56" id="{67DC683A-7683-4F55-85BD-B65FBD238E3D}">
            <xm:f>COUNT(Sheet1!$A$3:$GJ$3)&gt;=1</xm:f>
            <x14:dxf>
              <fill>
                <patternFill>
                  <bgColor theme="0" tint="-0.24994659260841701"/>
                </patternFill>
              </fill>
            </x14:dxf>
          </x14:cfRule>
          <xm:sqref>M6:N6</xm:sqref>
        </x14:conditionalFormatting>
        <x14:conditionalFormatting xmlns:xm="http://schemas.microsoft.com/office/excel/2006/main">
          <x14:cfRule type="expression" priority="57" id="{B4ECAF43-4FD4-468F-9D6B-59C0319FC1B2}">
            <xm:f>COUNT(Sheet1!$A$3:$GJ$3)&gt;=1</xm:f>
            <x14:dxf>
              <border>
                <left style="hair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N6:N102</xm:sqref>
        </x14:conditionalFormatting>
        <x14:conditionalFormatting xmlns:xm="http://schemas.microsoft.com/office/excel/2006/main">
          <x14:cfRule type="expression" priority="55" id="{3AF8DA3F-52BF-447E-BD94-686AEB67097E}">
            <xm:f>COUNT(Sheet1!$A$4:$GJ$4)&gt;=1</xm:f>
            <x14:dxf>
              <border>
                <left style="thin">
                  <color auto="1"/>
                </left>
                <right style="hair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O6:O102</xm:sqref>
        </x14:conditionalFormatting>
        <x14:conditionalFormatting xmlns:xm="http://schemas.microsoft.com/office/excel/2006/main">
          <x14:cfRule type="expression" priority="32" id="{17D934CD-171C-479E-B706-A28D015AD8FD}">
            <xm:f>COUNT(Sheet1!$A$4:$GJ$4)&gt;=1</xm:f>
            <x14:dxf>
              <fill>
                <patternFill>
                  <bgColor theme="0" tint="-0.24994659260841701"/>
                </patternFill>
              </fill>
            </x14:dxf>
          </x14:cfRule>
          <xm:sqref>O6:P6</xm:sqref>
        </x14:conditionalFormatting>
        <x14:conditionalFormatting xmlns:xm="http://schemas.microsoft.com/office/excel/2006/main">
          <x14:cfRule type="expression" priority="54" id="{55278AED-3B14-422D-9153-A540848AE58C}">
            <xm:f>COUNT(Sheet1!$A$4:$GJ$4)&gt;=1</xm:f>
            <x14:dxf>
              <border>
                <left style="hair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P6:P102</xm:sqref>
        </x14:conditionalFormatting>
        <x14:conditionalFormatting xmlns:xm="http://schemas.microsoft.com/office/excel/2006/main">
          <x14:cfRule type="expression" priority="53" id="{C754C1DC-D4A9-46B4-AB6D-4AFCA677B7B7}">
            <xm:f>COUNT(Sheet1!$A$5:$GJ$5)&gt;=1</xm:f>
            <x14:dxf>
              <border>
                <left style="thin">
                  <color auto="1"/>
                </left>
                <right style="hair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Q6:Q102</xm:sqref>
        </x14:conditionalFormatting>
        <x14:conditionalFormatting xmlns:xm="http://schemas.microsoft.com/office/excel/2006/main">
          <x14:cfRule type="expression" priority="51" id="{4EA601C1-9F57-49A6-92FC-4067069CB615}">
            <xm:f>COUNT(Sheet1!$A$5:$GJ$5)&gt;=1</xm:f>
            <x14:dxf>
              <fill>
                <patternFill>
                  <bgColor theme="0" tint="-0.24994659260841701"/>
                </patternFill>
              </fill>
            </x14:dxf>
          </x14:cfRule>
          <xm:sqref>Q6:R6</xm:sqref>
        </x14:conditionalFormatting>
        <x14:conditionalFormatting xmlns:xm="http://schemas.microsoft.com/office/excel/2006/main">
          <x14:cfRule type="expression" priority="52" id="{B3742EC4-4958-4709-92F1-960087804BB7}">
            <xm:f>COUNT(Sheet1!$A$5:$GJ$5)&gt;=1</xm:f>
            <x14:dxf>
              <border>
                <left style="hair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R6:R102</xm:sqref>
        </x14:conditionalFormatting>
        <x14:conditionalFormatting xmlns:xm="http://schemas.microsoft.com/office/excel/2006/main">
          <x14:cfRule type="expression" priority="50" id="{03054CDD-08D3-4116-A05F-A5F8AA01CDA2}">
            <xm:f>COUNT(Sheet1!$A$6:$GJ$6)&gt;=1</xm:f>
            <x14:dxf>
              <border>
                <left style="thin">
                  <color auto="1"/>
                </left>
                <right style="hair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S6:S102</xm:sqref>
        </x14:conditionalFormatting>
        <x14:conditionalFormatting xmlns:xm="http://schemas.microsoft.com/office/excel/2006/main">
          <x14:cfRule type="expression" priority="48" id="{8A17BC47-8F22-411A-A5C8-705F46059745}">
            <xm:f>COUNT(Sheet1!$A$6:$GJ$6)&gt;=1</xm:f>
            <x14:dxf>
              <fill>
                <patternFill>
                  <bgColor theme="0" tint="-0.24994659260841701"/>
                </patternFill>
              </fill>
            </x14:dxf>
          </x14:cfRule>
          <xm:sqref>S6:T6</xm:sqref>
        </x14:conditionalFormatting>
        <x14:conditionalFormatting xmlns:xm="http://schemas.microsoft.com/office/excel/2006/main">
          <x14:cfRule type="expression" priority="49" id="{963EBC15-CFAC-4825-AC86-14AC9921BD75}">
            <xm:f>COUNT(Sheet1!$A$6:$GJ$6)&gt;=1</xm:f>
            <x14:dxf>
              <border>
                <left style="hair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T6:T102</xm:sqref>
        </x14:conditionalFormatting>
        <x14:conditionalFormatting xmlns:xm="http://schemas.microsoft.com/office/excel/2006/main">
          <x14:cfRule type="expression" priority="31" id="{0A5F25C1-5AF3-49DF-9AC1-2A7FA58B62AE}">
            <xm:f>COUNT(Sheet1!$A$7:$GJ$7)&gt;=1</xm:f>
            <x14:dxf>
              <border>
                <left style="thin">
                  <color auto="1"/>
                </left>
                <right style="hair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U6:U102</xm:sqref>
        </x14:conditionalFormatting>
        <x14:conditionalFormatting xmlns:xm="http://schemas.microsoft.com/office/excel/2006/main">
          <x14:cfRule type="expression" priority="29" id="{4E055E88-C773-4A49-8235-04C743B6CF91}">
            <xm:f>COUNT(Sheet1!$A$7:$GJ$7)&gt;=1</xm:f>
            <x14:dxf>
              <fill>
                <patternFill>
                  <bgColor theme="0" tint="-0.24994659260841701"/>
                </patternFill>
              </fill>
            </x14:dxf>
          </x14:cfRule>
          <xm:sqref>U6:V6</xm:sqref>
        </x14:conditionalFormatting>
        <x14:conditionalFormatting xmlns:xm="http://schemas.microsoft.com/office/excel/2006/main">
          <x14:cfRule type="expression" priority="30" id="{C9A0BFF2-6999-4010-94E8-DCA4877D643F}">
            <xm:f>COUNT(Sheet1!$A$7:$GJ$7)&gt;=1</xm:f>
            <x14:dxf>
              <border>
                <left style="hair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V6:V102</xm:sqref>
        </x14:conditionalFormatting>
        <x14:conditionalFormatting xmlns:xm="http://schemas.microsoft.com/office/excel/2006/main">
          <x14:cfRule type="expression" priority="47" id="{31BB056F-9DD0-4D7F-A704-38DA7E1BE8C3}">
            <xm:f>COUNT(Sheet1!$A$8:$GJ$8)&gt;=1</xm:f>
            <x14:dxf>
              <border>
                <left style="thin">
                  <color auto="1"/>
                </left>
                <right style="hair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W6:W102</xm:sqref>
        </x14:conditionalFormatting>
        <x14:conditionalFormatting xmlns:xm="http://schemas.microsoft.com/office/excel/2006/main">
          <x14:cfRule type="expression" priority="45" id="{159CAB16-B0C4-48D1-81A6-53A80312D075}">
            <xm:f>COUNT(Sheet1!$A$8:$GJ$8)&gt;=1</xm:f>
            <x14:dxf>
              <fill>
                <patternFill>
                  <bgColor theme="0" tint="-0.24994659260841701"/>
                </patternFill>
              </fill>
            </x14:dxf>
          </x14:cfRule>
          <xm:sqref>W6:X6</xm:sqref>
        </x14:conditionalFormatting>
        <x14:conditionalFormatting xmlns:xm="http://schemas.microsoft.com/office/excel/2006/main">
          <x14:cfRule type="expression" priority="46" id="{73224671-CB42-451E-BA67-BAD1CB7ADB65}">
            <xm:f>COUNT(Sheet1!$A$8:$GJ$8)&gt;=1</xm:f>
            <x14:dxf>
              <border>
                <left style="hair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X6:X102</xm:sqref>
        </x14:conditionalFormatting>
        <x14:conditionalFormatting xmlns:xm="http://schemas.microsoft.com/office/excel/2006/main">
          <x14:cfRule type="expression" priority="44" id="{A8A588C4-2F9D-418A-903D-DF10A86769F5}">
            <xm:f>COUNT(Sheet1!$A$9:$GJ$9)&gt;=1</xm:f>
            <x14:dxf>
              <border>
                <left style="thin">
                  <color auto="1"/>
                </left>
                <right style="hair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Y6:Y102</xm:sqref>
        </x14:conditionalFormatting>
        <x14:conditionalFormatting xmlns:xm="http://schemas.microsoft.com/office/excel/2006/main">
          <x14:cfRule type="expression" priority="42" id="{CF0C1FE2-222A-44E8-BC94-71E76A6578AD}">
            <xm:f>COUNT(Sheet1!$A$9:$GJ$9)&gt;=1</xm:f>
            <x14:dxf>
              <fill>
                <patternFill>
                  <bgColor theme="0" tint="-0.24994659260841701"/>
                </patternFill>
              </fill>
            </x14:dxf>
          </x14:cfRule>
          <xm:sqref>Y6:Z6</xm:sqref>
        </x14:conditionalFormatting>
        <x14:conditionalFormatting xmlns:xm="http://schemas.microsoft.com/office/excel/2006/main">
          <x14:cfRule type="expression" priority="43" id="{63CBFAEE-9B09-4618-BCFF-EFB4F4118BE3}">
            <xm:f>COUNT(Sheet1!$A$9:$GJ$9)&gt;=1</xm:f>
            <x14:dxf>
              <border>
                <left style="hair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Z6:Z102</xm:sqref>
        </x14:conditionalFormatting>
        <x14:conditionalFormatting xmlns:xm="http://schemas.microsoft.com/office/excel/2006/main">
          <x14:cfRule type="expression" priority="41" id="{B13B7971-E80C-423C-85D2-07E72C3C8FEE}">
            <xm:f>COUNT(Sheet1!$A$10:$GJ$10)&gt;=1</xm:f>
            <x14:dxf>
              <border>
                <left style="thin">
                  <color auto="1"/>
                </left>
                <right style="hair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AA6:AA102</xm:sqref>
        </x14:conditionalFormatting>
        <x14:conditionalFormatting xmlns:xm="http://schemas.microsoft.com/office/excel/2006/main">
          <x14:cfRule type="expression" priority="39" id="{F57685AD-620E-401D-B94C-F536792B42E0}">
            <xm:f>COUNT(Sheet1!$A$10:$GJ$10)&gt;=1</xm:f>
            <x14:dxf>
              <fill>
                <patternFill>
                  <bgColor theme="0" tint="-0.24994659260841701"/>
                </patternFill>
              </fill>
            </x14:dxf>
          </x14:cfRule>
          <xm:sqref>AA6:AB6</xm:sqref>
        </x14:conditionalFormatting>
        <x14:conditionalFormatting xmlns:xm="http://schemas.microsoft.com/office/excel/2006/main">
          <x14:cfRule type="expression" priority="40" id="{06667A5C-EB2C-487C-BCC9-82D1D72F0FB3}">
            <xm:f>COUNT(Sheet1!$A$10:$GJ$10)&gt;=1</xm:f>
            <x14:dxf>
              <border>
                <left style="hair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AB6:AB102</xm:sqref>
        </x14:conditionalFormatting>
        <x14:conditionalFormatting xmlns:xm="http://schemas.microsoft.com/office/excel/2006/main">
          <x14:cfRule type="expression" priority="38" id="{224F48A4-3EAD-4BD8-BBEF-0CD774367DE5}">
            <xm:f>COUNT(Sheet1!$A$11:$GJ$11)&gt;=1</xm:f>
            <x14:dxf>
              <border>
                <left style="thin">
                  <color auto="1"/>
                </left>
                <right style="hair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AC6:AC102</xm:sqref>
        </x14:conditionalFormatting>
        <x14:conditionalFormatting xmlns:xm="http://schemas.microsoft.com/office/excel/2006/main">
          <x14:cfRule type="expression" priority="36" id="{F9C57E73-397C-41A8-9D17-C9866290D226}">
            <xm:f>COUNT(Sheet1!$A$11:$GJ$11)&gt;=1</xm:f>
            <x14:dxf>
              <fill>
                <patternFill>
                  <bgColor theme="0" tint="-0.24994659260841701"/>
                </patternFill>
              </fill>
            </x14:dxf>
          </x14:cfRule>
          <xm:sqref>AC6:AD6</xm:sqref>
        </x14:conditionalFormatting>
        <x14:conditionalFormatting xmlns:xm="http://schemas.microsoft.com/office/excel/2006/main">
          <x14:cfRule type="expression" priority="37" id="{DC759443-6379-49A0-A1CD-A95211737996}">
            <xm:f>COUNT(Sheet1!$A$11:$GJ$11)&gt;=1</xm:f>
            <x14:dxf>
              <border>
                <left style="hair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AD6:AD102</xm:sqref>
        </x14:conditionalFormatting>
        <x14:conditionalFormatting xmlns:xm="http://schemas.microsoft.com/office/excel/2006/main">
          <x14:cfRule type="expression" priority="35" id="{C1369A56-24B2-47C1-92A5-32C2352CE4E8}">
            <xm:f>COUNT(Sheet1!$A$12:$GJ$12)&gt;=1</xm:f>
            <x14:dxf>
              <border>
                <left style="thin">
                  <color auto="1"/>
                </left>
                <right style="hair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AE6:AE102</xm:sqref>
        </x14:conditionalFormatting>
        <x14:conditionalFormatting xmlns:xm="http://schemas.microsoft.com/office/excel/2006/main">
          <x14:cfRule type="expression" priority="33" id="{C47A178B-AC18-4501-9380-E0123D41D817}">
            <xm:f>COUNT(Sheet1!$A$12:$GJ$12)&gt;=1</xm:f>
            <x14:dxf>
              <fill>
                <patternFill>
                  <bgColor theme="0" tint="-0.24994659260841701"/>
                </patternFill>
              </fill>
            </x14:dxf>
          </x14:cfRule>
          <xm:sqref>AE6:AF6</xm:sqref>
        </x14:conditionalFormatting>
        <x14:conditionalFormatting xmlns:xm="http://schemas.microsoft.com/office/excel/2006/main">
          <x14:cfRule type="expression" priority="34" id="{96AA5C60-EBF3-451A-91BD-376A2925CD75}">
            <xm:f>COUNT(Sheet1!$A$12:$GJ$12)&gt;=1</xm:f>
            <x14:dxf>
              <border>
                <left style="hair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AF6:AF102</xm:sqref>
        </x14:conditionalFormatting>
        <x14:conditionalFormatting xmlns:xm="http://schemas.microsoft.com/office/excel/2006/main">
          <x14:cfRule type="expression" priority="26" id="{1717EA09-8054-42B2-A784-E090AEA4A49B}">
            <xm:f>COUNT(Sheet1!$A$13:$GJ$13)&gt;=1</xm:f>
            <x14:dxf>
              <border>
                <left style="thin">
                  <color auto="1"/>
                </left>
                <right style="hair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AG6:AG102</xm:sqref>
        </x14:conditionalFormatting>
        <x14:conditionalFormatting xmlns:xm="http://schemas.microsoft.com/office/excel/2006/main">
          <x14:cfRule type="expression" priority="28" id="{77BF7E17-B241-45EB-92D7-E5079713E36B}">
            <xm:f>COUNT(Sheet1!$A$13:$GJ$13)&gt;=1</xm:f>
            <x14:dxf>
              <fill>
                <patternFill>
                  <bgColor theme="0" tint="-0.24994659260841701"/>
                </patternFill>
              </fill>
            </x14:dxf>
          </x14:cfRule>
          <xm:sqref>AG6:AH6</xm:sqref>
        </x14:conditionalFormatting>
        <x14:conditionalFormatting xmlns:xm="http://schemas.microsoft.com/office/excel/2006/main">
          <x14:cfRule type="expression" priority="25" id="{C2C8A930-89E2-481A-8671-C14405B6F6C3}">
            <xm:f>COUNT(Sheet1!$A$13:$GJ$13)&gt;=1</xm:f>
            <x14:dxf>
              <border>
                <left style="hair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AH6:AH102</xm:sqref>
        </x14:conditionalFormatting>
        <x14:conditionalFormatting xmlns:xm="http://schemas.microsoft.com/office/excel/2006/main">
          <x14:cfRule type="expression" priority="24" id="{1A1A05DA-D237-4A13-82DE-81FE8878FB4A}">
            <xm:f>COUNT(Sheet1!$A$14:$GJ$14)&gt;=1</xm:f>
            <x14:dxf>
              <border>
                <left style="thin">
                  <color auto="1"/>
                </left>
                <right style="hair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AI6:AI102</xm:sqref>
        </x14:conditionalFormatting>
        <x14:conditionalFormatting xmlns:xm="http://schemas.microsoft.com/office/excel/2006/main">
          <x14:cfRule type="expression" priority="27" id="{255B2449-6052-451A-8600-5B4ABBD345BB}">
            <xm:f>COUNT(Sheet1!$A$14:$GJ$14)&gt;=1</xm:f>
            <x14:dxf>
              <fill>
                <patternFill>
                  <bgColor theme="0" tint="-0.24994659260841701"/>
                </patternFill>
              </fill>
            </x14:dxf>
          </x14:cfRule>
          <xm:sqref>AI6:AP6</xm:sqref>
        </x14:conditionalFormatting>
        <x14:conditionalFormatting xmlns:xm="http://schemas.microsoft.com/office/excel/2006/main">
          <x14:cfRule type="expression" priority="23" id="{96824FE5-46D0-412D-9C54-D3839166B246}">
            <xm:f>COUNT(Sheet1!$A$14:$GJ$14)&gt;=1</xm:f>
            <x14:dxf>
              <border>
                <left style="hair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AJ6:AJ102</xm:sqref>
        </x14:conditionalFormatting>
        <x14:conditionalFormatting xmlns:xm="http://schemas.microsoft.com/office/excel/2006/main">
          <x14:cfRule type="expression" priority="11" id="{B9988BC0-1E19-4C65-965B-BCA6693BA987}">
            <xm:f>COUNT(Sheet1!$A$14:$GJ$14)&gt;=1</xm:f>
            <x14:dxf>
              <border>
                <left style="thin">
                  <color auto="1"/>
                </left>
                <right style="hair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AK6:AK102</xm:sqref>
        </x14:conditionalFormatting>
        <x14:conditionalFormatting xmlns:xm="http://schemas.microsoft.com/office/excel/2006/main">
          <x14:cfRule type="expression" priority="12" id="{A209C72D-9BD0-44D3-A18B-EBA7F11AD6D9}">
            <xm:f>COUNT(Sheet1!$A$14:$GJ$14)&gt;=1</xm:f>
            <x14:dxf>
              <border>
                <left style="hair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AL6:AL102</xm:sqref>
        </x14:conditionalFormatting>
        <x14:conditionalFormatting xmlns:xm="http://schemas.microsoft.com/office/excel/2006/main">
          <x14:cfRule type="expression" priority="6" id="{7D83E331-243F-4DD2-B477-6F5C57043C16}">
            <xm:f>COUNT(Sheet1!$A$14:$GJ$14)&gt;=1</xm:f>
            <x14:dxf>
              <border>
                <left style="thin">
                  <color auto="1"/>
                </left>
                <right style="hair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AM6:AM102</xm:sqref>
        </x14:conditionalFormatting>
        <x14:conditionalFormatting xmlns:xm="http://schemas.microsoft.com/office/excel/2006/main">
          <x14:cfRule type="expression" priority="7" id="{568E1AA8-872F-4C97-8B50-E903704A7E68}">
            <xm:f>COUNT(Sheet1!$A$14:$GJ$14)&gt;=1</xm:f>
            <x14:dxf>
              <border>
                <left style="hair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AN6:AN102</xm:sqref>
        </x14:conditionalFormatting>
        <x14:conditionalFormatting xmlns:xm="http://schemas.microsoft.com/office/excel/2006/main">
          <x14:cfRule type="expression" priority="2" id="{E7980E6C-679B-448E-9A35-D0290545A19A}">
            <xm:f>COUNT(Sheet1!$A$14:$GJ$14)&gt;=1</xm:f>
            <x14:dxf>
              <border>
                <left style="thin">
                  <color auto="1"/>
                </left>
                <right style="hair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AO6:AO102</xm:sqref>
        </x14:conditionalFormatting>
        <x14:conditionalFormatting xmlns:xm="http://schemas.microsoft.com/office/excel/2006/main">
          <x14:cfRule type="expression" priority="3" id="{C3C22C6C-DB52-46D6-8389-B6B0FE9C5B57}">
            <xm:f>COUNT(Sheet1!$A$14:$GJ$14)&gt;=1</xm:f>
            <x14:dxf>
              <border>
                <left style="hair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AP6:AP102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promptTitle="ご希望の5'末端の修飾名をご選択下さい。" prompt="_x000a_リストにご希望の修飾名がない場合は備考欄、またはお客様情報シートの特記事項欄にご入力ください。" xr:uid="{200CDF72-7431-49E7-A771-AFDE8ACAE6EF}">
          <x14:formula1>
            <xm:f>プルダウン用!$A$2:$A$27</xm:f>
          </x14:formula1>
          <xm:sqref>C7:C102</xm:sqref>
        </x14:dataValidation>
        <x14:dataValidation type="list" allowBlank="1" showInputMessage="1" showErrorMessage="1" promptTitle="ご希望の3'末端の修飾名をご選択下さい。" prompt="_x000a_リストにご希望の修飾名がない場合は備考欄、またはお客様情報シートの特記事項欄にご入力ください。" xr:uid="{3529219E-BA3B-4D9F-8B6B-8CD233E25CC8}">
          <x14:formula1>
            <xm:f>プルダウン用!$B$2:$B$33</xm:f>
          </x14:formula1>
          <xm:sqref>E7:E102</xm:sqref>
        </x14:dataValidation>
        <x14:dataValidation type="list" allowBlank="1" showInputMessage="1" showErrorMessage="1" xr:uid="{65A3AAF6-492E-4F17-9658-206A9B8DEC6F}">
          <x14:formula1>
            <xm:f>_xlfn.XLOOKUP(プルダウン用!J2,プルダウン用!$C$2:$D$2,プルダウン用!$C$3:$D$43)</xm:f>
          </x14:formula1>
          <xm:sqref>F7:F102</xm:sqref>
        </x14:dataValidation>
        <x14:dataValidation type="list" allowBlank="1" showInputMessage="1" showErrorMessage="1" xr:uid="{9E711825-F5BE-4414-A54D-67025B16845D}">
          <x14:formula1>
            <xm:f>_xlfn.XLOOKUP(プルダウン用!J2,プルダウン用!$G$2:$H$2,プルダウン用!$G$3:$H$14)</xm:f>
          </x14:formula1>
          <xm:sqref>H7:H102</xm:sqref>
        </x14:dataValidation>
        <x14:dataValidation type="list" allowBlank="1" showInputMessage="1" showErrorMessage="1" xr:uid="{9838A21A-9E71-4D56-B9C3-374148EF7B5A}">
          <x14:formula1>
            <xm:f>_xlfn.XLOOKUP(プルダウン用!J2,プルダウン用!$G$2:$H$2,プルダウン用!$G$3:$H$14)</xm:f>
          </x14:formula1>
          <xm:sqref>I7:I102</xm:sqref>
        </x14:dataValidation>
        <x14:dataValidation type="list" allowBlank="1" showInputMessage="1" showErrorMessage="1" xr:uid="{CED590F5-A82A-4AF3-99DD-D641DE7C7B30}">
          <x14:formula1>
            <xm:f>_xlfn.XLOOKUP(プルダウン用!J2,プルダウン用!$G$2:$H$2,プルダウン用!$G$3:$H$14)</xm:f>
          </x14:formula1>
          <xm:sqref>J7:J102</xm:sqref>
        </x14:dataValidation>
        <x14:dataValidation type="list" allowBlank="1" showInputMessage="1" showErrorMessage="1" xr:uid="{9E6E4852-AA8B-41B0-AF75-285ED455B806}">
          <x14:formula1>
            <xm:f>_xlfn.XLOOKUP(プルダウン用!J2,プルダウン用!$E$2:$F$2,プルダウン用!$E$3:$F$14)</xm:f>
          </x14:formula1>
          <xm:sqref>G7:G102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F407B-BA1F-4B51-9AF8-F26B8C8C5D7C}">
  <sheetPr codeName="Sheet8">
    <tabColor rgb="FFFFFF00"/>
    <pageSetUpPr fitToPage="1"/>
  </sheetPr>
  <dimension ref="A1:AK26"/>
  <sheetViews>
    <sheetView showGridLines="0" showZeros="0" zoomScale="70" zoomScaleNormal="70" zoomScaleSheetLayoutView="70" workbookViewId="0">
      <selection sqref="A1:H1"/>
    </sheetView>
  </sheetViews>
  <sheetFormatPr defaultColWidth="9" defaultRowHeight="17"/>
  <cols>
    <col min="1" max="1" width="5.25" style="3" bestFit="1" customWidth="1"/>
    <col min="2" max="2" width="15.58203125" style="2" customWidth="1"/>
    <col min="3" max="3" width="14.08203125" style="2" customWidth="1"/>
    <col min="4" max="4" width="50" style="2" bestFit="1" customWidth="1"/>
    <col min="5" max="5" width="14.08203125" style="4" customWidth="1"/>
    <col min="6" max="6" width="15.75" style="4" customWidth="1"/>
    <col min="7" max="7" width="15.5" style="4" customWidth="1"/>
    <col min="8" max="10" width="15.58203125" style="4" customWidth="1"/>
    <col min="11" max="11" width="26.25" style="2" customWidth="1"/>
    <col min="12" max="12" width="7.58203125" style="2" customWidth="1"/>
    <col min="13" max="13" width="21.58203125" style="2" customWidth="1"/>
    <col min="14" max="14" width="7.58203125" style="3" customWidth="1"/>
    <col min="15" max="15" width="21.58203125" style="2" customWidth="1"/>
    <col min="16" max="16" width="7.58203125" style="3" customWidth="1"/>
    <col min="17" max="17" width="21.58203125" style="2" customWidth="1"/>
    <col min="18" max="18" width="7.58203125" style="3" customWidth="1"/>
    <col min="19" max="19" width="21.58203125" style="2" customWidth="1"/>
    <col min="20" max="20" width="7.58203125" style="3" customWidth="1"/>
    <col min="21" max="21" width="21.58203125" style="2" customWidth="1"/>
    <col min="22" max="22" width="7.58203125" style="3" customWidth="1"/>
    <col min="23" max="23" width="21.58203125" style="2" customWidth="1"/>
    <col min="24" max="24" width="7.58203125" style="3" customWidth="1"/>
    <col min="25" max="25" width="16.58203125" style="2" customWidth="1"/>
    <col min="26" max="26" width="12.75" style="3" bestFit="1" customWidth="1"/>
    <col min="27" max="27" width="16.58203125" style="2" customWidth="1"/>
    <col min="28" max="28" width="12.75" style="3" bestFit="1" customWidth="1"/>
    <col min="29" max="29" width="16.58203125" style="2" customWidth="1"/>
    <col min="30" max="30" width="12.75" style="3" bestFit="1" customWidth="1"/>
    <col min="31" max="31" width="16.58203125" style="2" customWidth="1"/>
    <col min="32" max="32" width="12.75" style="3" bestFit="1" customWidth="1"/>
    <col min="33" max="33" width="16.58203125" style="2" customWidth="1"/>
    <col min="34" max="34" width="12.75" style="2" bestFit="1" customWidth="1"/>
    <col min="35" max="35" width="16.58203125" style="2" customWidth="1"/>
    <col min="36" max="36" width="12.75" style="2" bestFit="1" customWidth="1"/>
    <col min="37" max="37" width="44.83203125" style="2" bestFit="1" customWidth="1"/>
    <col min="38" max="16384" width="9" style="2"/>
  </cols>
  <sheetData>
    <row r="1" spans="1:32" s="50" customFormat="1" ht="36" customHeight="1">
      <c r="A1" s="227" t="s">
        <v>449</v>
      </c>
      <c r="B1" s="227"/>
      <c r="C1" s="227"/>
      <c r="D1" s="227"/>
      <c r="E1" s="227"/>
      <c r="F1" s="227"/>
      <c r="G1" s="227"/>
      <c r="H1" s="227"/>
      <c r="I1" s="188"/>
      <c r="J1" s="188"/>
      <c r="K1" s="64"/>
      <c r="N1" s="132"/>
      <c r="P1" s="132"/>
      <c r="R1" s="132"/>
      <c r="T1" s="132"/>
      <c r="V1" s="132"/>
    </row>
    <row r="2" spans="1:32" s="50" customFormat="1" ht="11.15" customHeight="1">
      <c r="A2" s="53"/>
      <c r="B2" s="53"/>
      <c r="C2" s="53"/>
      <c r="D2" s="53"/>
      <c r="E2" s="54"/>
      <c r="F2" s="55"/>
      <c r="G2" s="55"/>
      <c r="H2" s="55"/>
      <c r="N2" s="132"/>
      <c r="P2" s="132"/>
      <c r="R2" s="132"/>
      <c r="T2" s="132"/>
      <c r="V2" s="132"/>
    </row>
    <row r="3" spans="1:32" s="56" customFormat="1" ht="22.5">
      <c r="A3" s="302" t="s">
        <v>321</v>
      </c>
      <c r="B3" s="302"/>
      <c r="C3" s="302"/>
      <c r="D3" s="302"/>
      <c r="E3" s="302"/>
      <c r="F3" s="302"/>
      <c r="G3" s="302"/>
      <c r="H3" s="302"/>
      <c r="I3" s="302"/>
      <c r="J3" s="302"/>
      <c r="K3" s="189"/>
      <c r="N3" s="57"/>
      <c r="P3" s="57"/>
      <c r="R3" s="57"/>
      <c r="T3" s="57"/>
      <c r="V3" s="57"/>
      <c r="X3" s="57"/>
      <c r="Z3" s="57"/>
      <c r="AB3" s="57"/>
      <c r="AD3" s="57"/>
      <c r="AF3" s="57"/>
    </row>
    <row r="4" spans="1:32" s="5" customFormat="1" ht="30" customHeight="1">
      <c r="A4" s="8" t="s">
        <v>441</v>
      </c>
      <c r="B4" s="8"/>
      <c r="C4" s="8"/>
      <c r="D4" s="8"/>
      <c r="N4" s="190"/>
      <c r="P4" s="190"/>
      <c r="R4" s="190"/>
      <c r="T4" s="190"/>
      <c r="V4" s="190"/>
    </row>
    <row r="5" spans="1:32" s="5" customFormat="1" ht="30" customHeight="1">
      <c r="A5" s="304" t="s">
        <v>440</v>
      </c>
      <c r="B5" s="304"/>
      <c r="C5" s="305" t="s">
        <v>398</v>
      </c>
      <c r="D5" s="305"/>
      <c r="E5" s="305"/>
      <c r="F5" s="305"/>
      <c r="G5" s="305"/>
      <c r="H5" s="305"/>
      <c r="I5" s="305"/>
      <c r="J5" s="305"/>
      <c r="N5" s="190"/>
      <c r="P5" s="190"/>
      <c r="R5" s="190"/>
      <c r="T5" s="190"/>
      <c r="V5" s="190"/>
    </row>
    <row r="6" spans="1:32" s="5" customFormat="1" ht="30" customHeight="1">
      <c r="A6" s="303" t="s">
        <v>316</v>
      </c>
      <c r="B6" s="303"/>
      <c r="C6" s="301" t="s">
        <v>399</v>
      </c>
      <c r="D6" s="301"/>
      <c r="E6" s="301"/>
      <c r="F6" s="301"/>
      <c r="G6" s="301"/>
      <c r="H6" s="301"/>
      <c r="I6" s="301"/>
      <c r="J6" s="301"/>
      <c r="N6" s="190"/>
      <c r="P6" s="190"/>
      <c r="R6" s="190"/>
      <c r="T6" s="190"/>
      <c r="V6" s="190"/>
    </row>
    <row r="7" spans="1:32" s="5" customFormat="1" ht="30" customHeight="1">
      <c r="A7" s="303" t="s">
        <v>442</v>
      </c>
      <c r="B7" s="303"/>
      <c r="C7" s="301" t="s">
        <v>401</v>
      </c>
      <c r="D7" s="301"/>
      <c r="E7" s="301"/>
      <c r="F7" s="301"/>
      <c r="G7" s="301"/>
      <c r="H7" s="301"/>
      <c r="I7" s="301"/>
      <c r="J7" s="301"/>
      <c r="N7" s="190"/>
      <c r="P7" s="190"/>
      <c r="R7" s="190"/>
      <c r="T7" s="190"/>
      <c r="V7" s="190"/>
    </row>
    <row r="8" spans="1:32" s="5" customFormat="1" ht="30" customHeight="1">
      <c r="A8" s="303" t="s">
        <v>443</v>
      </c>
      <c r="B8" s="303"/>
      <c r="C8" s="301" t="s">
        <v>400</v>
      </c>
      <c r="D8" s="301"/>
      <c r="E8" s="301"/>
      <c r="F8" s="301"/>
      <c r="G8" s="301"/>
      <c r="H8" s="301"/>
      <c r="I8" s="301"/>
      <c r="J8" s="301"/>
      <c r="N8" s="190"/>
      <c r="P8" s="190"/>
      <c r="R8" s="190"/>
      <c r="T8" s="190"/>
      <c r="V8" s="190"/>
    </row>
    <row r="9" spans="1:32" s="5" customFormat="1" ht="30" customHeight="1">
      <c r="A9" s="303" t="s">
        <v>444</v>
      </c>
      <c r="B9" s="303"/>
      <c r="C9" s="301" t="s">
        <v>400</v>
      </c>
      <c r="D9" s="301"/>
      <c r="E9" s="301"/>
      <c r="F9" s="301"/>
      <c r="G9" s="301"/>
      <c r="H9" s="301"/>
      <c r="I9" s="301"/>
      <c r="J9" s="301"/>
      <c r="N9" s="190"/>
      <c r="P9" s="190"/>
      <c r="R9" s="190"/>
      <c r="T9" s="190"/>
      <c r="V9" s="190"/>
    </row>
    <row r="10" spans="1:32" s="5" customFormat="1" ht="30" customHeight="1">
      <c r="A10" s="303" t="s">
        <v>445</v>
      </c>
      <c r="B10" s="303"/>
      <c r="C10" s="301" t="s">
        <v>399</v>
      </c>
      <c r="D10" s="301"/>
      <c r="E10" s="301"/>
      <c r="F10" s="301"/>
      <c r="G10" s="301"/>
      <c r="H10" s="301"/>
      <c r="I10" s="301"/>
      <c r="J10" s="301"/>
      <c r="N10" s="190"/>
      <c r="P10" s="190"/>
      <c r="R10" s="190"/>
      <c r="T10" s="190"/>
      <c r="V10" s="190"/>
    </row>
    <row r="11" spans="1:32" s="5" customFormat="1" ht="30" customHeight="1">
      <c r="A11" s="303" t="s">
        <v>446</v>
      </c>
      <c r="B11" s="303"/>
      <c r="C11" s="301" t="s">
        <v>602</v>
      </c>
      <c r="D11" s="301"/>
      <c r="E11" s="301"/>
      <c r="F11" s="301"/>
      <c r="G11" s="301"/>
      <c r="H11" s="301"/>
      <c r="I11" s="301"/>
      <c r="J11" s="301"/>
      <c r="N11" s="190"/>
      <c r="P11" s="190"/>
      <c r="R11" s="190"/>
      <c r="T11" s="190"/>
      <c r="V11" s="190"/>
    </row>
    <row r="12" spans="1:32" s="5" customFormat="1" ht="30" customHeight="1">
      <c r="A12" s="191" t="s">
        <v>317</v>
      </c>
      <c r="N12" s="190"/>
      <c r="P12" s="190"/>
      <c r="R12" s="190"/>
      <c r="T12" s="190"/>
      <c r="V12" s="190"/>
    </row>
    <row r="13" spans="1:32" s="5" customFormat="1" ht="30" customHeight="1">
      <c r="A13" s="191"/>
      <c r="N13" s="190"/>
      <c r="P13" s="190"/>
      <c r="R13" s="190"/>
      <c r="T13" s="190"/>
      <c r="V13" s="190"/>
    </row>
    <row r="14" spans="1:32" s="5" customFormat="1" ht="30" customHeight="1">
      <c r="A14" s="302" t="s">
        <v>641</v>
      </c>
      <c r="B14" s="302"/>
      <c r="C14" s="302"/>
      <c r="D14" s="302"/>
      <c r="E14" s="302"/>
      <c r="F14" s="302"/>
      <c r="G14" s="302"/>
      <c r="H14" s="302"/>
      <c r="I14" s="302"/>
      <c r="J14" s="302"/>
      <c r="N14" s="190"/>
      <c r="P14" s="190"/>
      <c r="R14" s="190"/>
      <c r="T14" s="190"/>
      <c r="V14" s="190"/>
    </row>
    <row r="15" spans="1:32" s="5" customFormat="1" ht="30" customHeight="1">
      <c r="A15" s="191"/>
      <c r="N15" s="190"/>
      <c r="P15" s="190"/>
      <c r="R15" s="190"/>
      <c r="T15" s="190"/>
      <c r="V15" s="190"/>
    </row>
    <row r="16" spans="1:32" s="5" customFormat="1" ht="36" customHeight="1">
      <c r="A16" s="192" t="s">
        <v>1</v>
      </c>
      <c r="B16" s="192" t="s">
        <v>513</v>
      </c>
      <c r="C16" s="192" t="s">
        <v>2</v>
      </c>
      <c r="D16" s="192" t="s">
        <v>514</v>
      </c>
      <c r="E16" s="192" t="s">
        <v>3</v>
      </c>
      <c r="F16" s="192" t="s">
        <v>515</v>
      </c>
      <c r="G16" s="192" t="s">
        <v>516</v>
      </c>
      <c r="H16" s="192" t="s">
        <v>313</v>
      </c>
      <c r="I16" s="192" t="s">
        <v>314</v>
      </c>
      <c r="J16" s="192" t="s">
        <v>315</v>
      </c>
      <c r="K16" s="192" t="s">
        <v>5</v>
      </c>
      <c r="L16" s="193" t="s">
        <v>4</v>
      </c>
      <c r="M16" s="193" t="s">
        <v>596</v>
      </c>
      <c r="N16" s="193" t="s">
        <v>595</v>
      </c>
      <c r="O16" s="193" t="s">
        <v>597</v>
      </c>
      <c r="P16" s="193" t="s">
        <v>595</v>
      </c>
      <c r="Q16" s="193" t="s">
        <v>598</v>
      </c>
      <c r="R16" s="193" t="s">
        <v>595</v>
      </c>
      <c r="S16" s="193" t="s">
        <v>599</v>
      </c>
      <c r="T16" s="193" t="s">
        <v>595</v>
      </c>
      <c r="U16" s="193" t="s">
        <v>600</v>
      </c>
      <c r="V16" s="193" t="s">
        <v>595</v>
      </c>
      <c r="W16" s="193" t="s">
        <v>601</v>
      </c>
      <c r="X16" s="193" t="s">
        <v>595</v>
      </c>
    </row>
    <row r="17" spans="1:37" s="5" customFormat="1" ht="48" customHeight="1">
      <c r="A17" s="194">
        <v>1</v>
      </c>
      <c r="B17" s="195" t="s">
        <v>579</v>
      </c>
      <c r="C17" s="187" t="s">
        <v>459</v>
      </c>
      <c r="D17" s="196" t="s">
        <v>393</v>
      </c>
      <c r="E17" s="187" t="s">
        <v>481</v>
      </c>
      <c r="F17" s="187" t="s">
        <v>594</v>
      </c>
      <c r="G17" s="187" t="s">
        <v>593</v>
      </c>
      <c r="H17" s="187" t="s">
        <v>433</v>
      </c>
      <c r="I17" s="187" t="s">
        <v>203</v>
      </c>
      <c r="J17" s="187"/>
      <c r="K17" s="196" t="s">
        <v>234</v>
      </c>
      <c r="L17" s="197">
        <v>16</v>
      </c>
      <c r="M17" s="198" t="s">
        <v>588</v>
      </c>
      <c r="N17" s="199">
        <v>16</v>
      </c>
      <c r="O17" s="198">
        <v>0</v>
      </c>
      <c r="P17" s="199">
        <v>0</v>
      </c>
      <c r="Q17" s="198">
        <v>0</v>
      </c>
      <c r="R17" s="199">
        <v>0</v>
      </c>
      <c r="S17" s="198">
        <v>0</v>
      </c>
      <c r="T17" s="199">
        <v>0</v>
      </c>
      <c r="U17" s="198">
        <v>0</v>
      </c>
      <c r="V17" s="199">
        <v>0</v>
      </c>
      <c r="W17" s="198">
        <v>0</v>
      </c>
      <c r="X17" s="199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 t="s">
        <v>322</v>
      </c>
    </row>
    <row r="18" spans="1:37" s="5" customFormat="1" ht="48" customHeight="1">
      <c r="A18" s="194">
        <v>2</v>
      </c>
      <c r="B18" s="195" t="s">
        <v>580</v>
      </c>
      <c r="C18" s="187"/>
      <c r="D18" s="196" t="s">
        <v>578</v>
      </c>
      <c r="E18" s="187"/>
      <c r="F18" s="187" t="s">
        <v>397</v>
      </c>
      <c r="G18" s="187" t="s">
        <v>417</v>
      </c>
      <c r="H18" s="187" t="s">
        <v>431</v>
      </c>
      <c r="I18" s="187"/>
      <c r="J18" s="187"/>
      <c r="K18" s="196" t="s">
        <v>235</v>
      </c>
      <c r="L18" s="197">
        <v>21</v>
      </c>
      <c r="M18" s="198" t="s">
        <v>518</v>
      </c>
      <c r="N18" s="199">
        <v>7</v>
      </c>
      <c r="O18" s="198" t="s">
        <v>519</v>
      </c>
      <c r="P18" s="199">
        <v>14</v>
      </c>
      <c r="Q18" s="198" t="s">
        <v>291</v>
      </c>
      <c r="R18" s="199">
        <v>2</v>
      </c>
      <c r="S18" s="198">
        <v>0</v>
      </c>
      <c r="T18" s="199">
        <v>0</v>
      </c>
      <c r="U18" s="198">
        <v>0</v>
      </c>
      <c r="V18" s="199">
        <v>0</v>
      </c>
      <c r="W18" s="198">
        <v>0</v>
      </c>
      <c r="X18" s="199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 t="s">
        <v>322</v>
      </c>
    </row>
    <row r="19" spans="1:37" s="5" customFormat="1" ht="48" customHeight="1">
      <c r="A19" s="194">
        <v>3</v>
      </c>
      <c r="B19" s="195" t="s">
        <v>581</v>
      </c>
      <c r="C19" s="187"/>
      <c r="D19" s="196" t="s">
        <v>582</v>
      </c>
      <c r="E19" s="187"/>
      <c r="F19" s="187" t="s">
        <v>397</v>
      </c>
      <c r="G19" s="187" t="s">
        <v>417</v>
      </c>
      <c r="H19" s="187" t="s">
        <v>431</v>
      </c>
      <c r="I19" s="187"/>
      <c r="J19" s="187"/>
      <c r="K19" s="196"/>
      <c r="L19" s="197">
        <v>23</v>
      </c>
      <c r="M19" s="198" t="s">
        <v>518</v>
      </c>
      <c r="N19" s="199">
        <v>7</v>
      </c>
      <c r="O19" s="198" t="s">
        <v>519</v>
      </c>
      <c r="P19" s="199">
        <v>16</v>
      </c>
      <c r="Q19" s="198" t="s">
        <v>291</v>
      </c>
      <c r="R19" s="199">
        <v>4</v>
      </c>
      <c r="S19" s="198">
        <v>0</v>
      </c>
      <c r="T19" s="199">
        <v>0</v>
      </c>
      <c r="U19" s="198">
        <v>0</v>
      </c>
      <c r="V19" s="199">
        <v>0</v>
      </c>
      <c r="W19" s="198">
        <v>0</v>
      </c>
      <c r="X19" s="199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 t="s">
        <v>322</v>
      </c>
    </row>
    <row r="20" spans="1:37" s="5" customFormat="1" ht="48" customHeight="1">
      <c r="A20" s="194">
        <v>4</v>
      </c>
      <c r="B20" s="195" t="s">
        <v>583</v>
      </c>
      <c r="C20" s="187" t="s">
        <v>591</v>
      </c>
      <c r="D20" s="196" t="s">
        <v>584</v>
      </c>
      <c r="E20" s="187"/>
      <c r="F20" s="187" t="s">
        <v>297</v>
      </c>
      <c r="G20" s="187" t="s">
        <v>585</v>
      </c>
      <c r="H20" s="187" t="s">
        <v>202</v>
      </c>
      <c r="I20" s="187" t="s">
        <v>319</v>
      </c>
      <c r="J20" s="187" t="s">
        <v>320</v>
      </c>
      <c r="K20" s="196"/>
      <c r="L20" s="197">
        <v>20</v>
      </c>
      <c r="M20" s="198" t="s">
        <v>588</v>
      </c>
      <c r="N20" s="199">
        <v>10</v>
      </c>
      <c r="O20" s="198" t="s">
        <v>589</v>
      </c>
      <c r="P20" s="199">
        <v>8</v>
      </c>
      <c r="Q20" s="198" t="s">
        <v>590</v>
      </c>
      <c r="R20" s="199">
        <v>2</v>
      </c>
      <c r="S20" s="198" t="s">
        <v>291</v>
      </c>
      <c r="T20" s="199">
        <v>19</v>
      </c>
      <c r="U20" s="198">
        <v>0</v>
      </c>
      <c r="V20" s="199">
        <v>0</v>
      </c>
      <c r="W20" s="198">
        <v>0</v>
      </c>
      <c r="X20" s="199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 t="s">
        <v>322</v>
      </c>
    </row>
    <row r="21" spans="1:37" s="5" customFormat="1" ht="48" customHeight="1">
      <c r="A21" s="194">
        <v>5</v>
      </c>
      <c r="B21" s="195" t="s">
        <v>586</v>
      </c>
      <c r="C21" s="187"/>
      <c r="D21" s="196" t="s">
        <v>587</v>
      </c>
      <c r="E21" s="187"/>
      <c r="F21" s="187" t="s">
        <v>311</v>
      </c>
      <c r="G21" s="187" t="s">
        <v>501</v>
      </c>
      <c r="H21" s="187"/>
      <c r="I21" s="187"/>
      <c r="J21" s="187"/>
      <c r="K21" s="196"/>
      <c r="L21" s="197">
        <v>21</v>
      </c>
      <c r="M21" s="198" t="s">
        <v>520</v>
      </c>
      <c r="N21" s="199">
        <v>8</v>
      </c>
      <c r="O21" s="198" t="s">
        <v>521</v>
      </c>
      <c r="P21" s="199">
        <v>4</v>
      </c>
      <c r="Q21" s="198" t="s">
        <v>588</v>
      </c>
      <c r="R21" s="199">
        <v>8</v>
      </c>
      <c r="S21" s="198" t="s">
        <v>522</v>
      </c>
      <c r="T21" s="199">
        <v>1</v>
      </c>
      <c r="U21" s="198" t="s">
        <v>29</v>
      </c>
      <c r="V21" s="199">
        <v>1</v>
      </c>
      <c r="W21" s="198" t="s">
        <v>592</v>
      </c>
      <c r="X21" s="199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 t="s">
        <v>322</v>
      </c>
    </row>
    <row r="22" spans="1:37" s="5" customFormat="1" ht="10" customHeight="1">
      <c r="A22" s="200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201"/>
      <c r="M22" s="67"/>
      <c r="N22" s="201"/>
      <c r="O22" s="67"/>
      <c r="P22" s="201"/>
      <c r="Q22" s="67"/>
      <c r="R22" s="201"/>
      <c r="T22" s="190"/>
      <c r="V22" s="190"/>
    </row>
    <row r="23" spans="1:37" s="202" customFormat="1" ht="22" customHeight="1">
      <c r="A23" s="202" t="s">
        <v>6</v>
      </c>
      <c r="N23" s="203"/>
      <c r="P23" s="203"/>
      <c r="R23" s="203"/>
      <c r="T23" s="203"/>
      <c r="V23" s="203"/>
    </row>
    <row r="24" spans="1:37" s="202" customFormat="1" ht="22" customHeight="1">
      <c r="A24" s="202" t="s">
        <v>215</v>
      </c>
      <c r="N24" s="203"/>
      <c r="P24" s="203"/>
      <c r="R24" s="203"/>
      <c r="T24" s="203"/>
      <c r="V24" s="203"/>
    </row>
    <row r="25" spans="1:37" s="5" customFormat="1" ht="22" customHeight="1">
      <c r="A25" s="204" t="s">
        <v>214</v>
      </c>
      <c r="N25" s="190"/>
      <c r="P25" s="190"/>
      <c r="R25" s="190"/>
      <c r="T25" s="190"/>
      <c r="V25" s="190"/>
    </row>
    <row r="26" spans="1:37" s="5" customFormat="1" ht="22" customHeight="1">
      <c r="A26" s="205"/>
      <c r="N26" s="190"/>
      <c r="P26" s="190"/>
      <c r="R26" s="190"/>
      <c r="T26" s="190"/>
      <c r="V26" s="190"/>
    </row>
  </sheetData>
  <sheetProtection algorithmName="SHA-512" hashValue="cKjSOK9vG7/aStDLholDgllX54p31J9NsHMhyMvvGxmXRLGldEdSDIW4MnLTQDh/X/71aGjhIKYE3TzYQGkjvA==" saltValue="6GjK0rauocgCoArhSeXO9A==" spinCount="100000" sheet="1" objects="1" formatCells="0" formatColumns="0" formatRows="0" insertColumns="0" insertRows="0" insertHyperlinks="0" deleteColumns="0" deleteRows="0" sort="0" autoFilter="0" pivotTables="0"/>
  <mergeCells count="17">
    <mergeCell ref="A9:B9"/>
    <mergeCell ref="C9:J9"/>
    <mergeCell ref="A14:J14"/>
    <mergeCell ref="A1:H1"/>
    <mergeCell ref="A11:B11"/>
    <mergeCell ref="A6:B6"/>
    <mergeCell ref="A7:B7"/>
    <mergeCell ref="A8:B8"/>
    <mergeCell ref="C10:J10"/>
    <mergeCell ref="C11:J11"/>
    <mergeCell ref="A10:B10"/>
    <mergeCell ref="A5:B5"/>
    <mergeCell ref="A3:J3"/>
    <mergeCell ref="C5:J5"/>
    <mergeCell ref="C6:J6"/>
    <mergeCell ref="C7:J7"/>
    <mergeCell ref="C8:J8"/>
  </mergeCells>
  <phoneticPr fontId="4"/>
  <conditionalFormatting sqref="L17:X21">
    <cfRule type="containsText" dxfId="3" priority="1" operator="containsText" text="[特殊]">
      <formula>NOT(ISERROR(SEARCH("[特殊]",L17)))</formula>
    </cfRule>
  </conditionalFormatting>
  <dataValidations count="1">
    <dataValidation type="custom" allowBlank="1" showInputMessage="1" showErrorMessage="1" error=", (半角カンマ)はご使用いただけません。" sqref="B17:B21" xr:uid="{B97C7D7C-692B-486D-BF01-4077FE123A1F}">
      <formula1>NOT(COUNTIF(B17,"*,*"))</formula1>
    </dataValidation>
  </dataValidations>
  <hyperlinks>
    <hyperlink ref="A25" r:id="rId1" xr:uid="{AE14A518-4B7D-488E-8FD6-EC2297F1E13A}"/>
  </hyperlinks>
  <printOptions horizontalCentered="1" verticalCentered="1"/>
  <pageMargins left="0" right="0" top="0.39370078740157483" bottom="0.39370078740157483" header="0.11811023622047245" footer="0.11811023622047245"/>
  <pageSetup paperSize="9" scale="37" orientation="landscape" r:id="rId2"/>
  <headerFooter>
    <oddFooter>&amp;RF08655 26/07/17 第1版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F4871-C773-46ED-B8CB-1CAF4ADA7E40}">
  <sheetPr codeName="Sheet4">
    <tabColor theme="2" tint="-0.499984740745262"/>
    <pageSetUpPr fitToPage="1"/>
  </sheetPr>
  <dimension ref="A1:V292"/>
  <sheetViews>
    <sheetView showZeros="0" zoomScale="80" zoomScaleNormal="80" zoomScaleSheetLayoutView="85" workbookViewId="0">
      <selection sqref="A1:A4"/>
    </sheetView>
  </sheetViews>
  <sheetFormatPr defaultColWidth="9" defaultRowHeight="20"/>
  <cols>
    <col min="1" max="1" width="6.08203125" style="27" customWidth="1"/>
    <col min="2" max="2" width="15.08203125" style="27" customWidth="1"/>
    <col min="3" max="3" width="11.58203125" style="27" customWidth="1"/>
    <col min="4" max="4" width="66.58203125" style="28" customWidth="1"/>
    <col min="5" max="5" width="11.58203125" style="27" customWidth="1"/>
    <col min="6" max="6" width="6.08203125" style="27" customWidth="1"/>
    <col min="7" max="7" width="13.25" style="27" customWidth="1"/>
    <col min="8" max="11" width="11.58203125" style="28" customWidth="1"/>
    <col min="12" max="12" width="11.58203125" style="27" customWidth="1"/>
    <col min="13" max="13" width="14.75" style="74" customWidth="1"/>
    <col min="14" max="14" width="4.58203125" style="74" customWidth="1"/>
    <col min="15" max="15" width="14.75" style="74" customWidth="1"/>
    <col min="16" max="16" width="4.58203125" style="74" customWidth="1"/>
    <col min="17" max="17" width="14.75" style="74" customWidth="1"/>
    <col min="18" max="18" width="4.58203125" style="74" customWidth="1"/>
    <col min="19" max="19" width="14.75" style="74" customWidth="1"/>
    <col min="20" max="20" width="4.58203125" style="74" customWidth="1"/>
    <col min="21" max="21" width="14.75" style="74" customWidth="1"/>
    <col min="22" max="22" width="4.58203125" style="74" customWidth="1"/>
    <col min="23" max="23" width="15.58203125" style="27" customWidth="1"/>
    <col min="24" max="16384" width="9" style="27"/>
  </cols>
  <sheetData>
    <row r="1" spans="1:22" s="69" customFormat="1">
      <c r="A1" s="315" t="s">
        <v>205</v>
      </c>
      <c r="B1" s="315" t="s">
        <v>206</v>
      </c>
      <c r="C1" s="315" t="s">
        <v>207</v>
      </c>
      <c r="D1" s="315" t="s">
        <v>208</v>
      </c>
      <c r="E1" s="315" t="s">
        <v>209</v>
      </c>
      <c r="F1" s="315" t="s">
        <v>210</v>
      </c>
      <c r="G1" s="315" t="s">
        <v>211</v>
      </c>
      <c r="H1" s="315" t="s">
        <v>201</v>
      </c>
      <c r="I1" s="315" t="s">
        <v>402</v>
      </c>
      <c r="J1" s="315" t="s">
        <v>403</v>
      </c>
      <c r="K1" s="315" t="s">
        <v>404</v>
      </c>
      <c r="L1" s="315" t="s">
        <v>8</v>
      </c>
      <c r="M1" s="316" t="s">
        <v>558</v>
      </c>
      <c r="N1" s="316"/>
      <c r="O1" s="316"/>
      <c r="P1" s="316"/>
      <c r="Q1" s="316"/>
      <c r="R1" s="316"/>
      <c r="S1" s="316"/>
      <c r="T1" s="316"/>
      <c r="U1" s="316"/>
      <c r="V1" s="316"/>
    </row>
    <row r="2" spans="1:22" s="69" customFormat="1">
      <c r="A2" s="315"/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29">
        <v>1</v>
      </c>
      <c r="N2" s="29" t="s">
        <v>175</v>
      </c>
      <c r="O2" s="29">
        <v>2</v>
      </c>
      <c r="P2" s="29" t="s">
        <v>175</v>
      </c>
      <c r="Q2" s="29">
        <v>3</v>
      </c>
      <c r="R2" s="29" t="s">
        <v>175</v>
      </c>
      <c r="S2" s="29">
        <v>4</v>
      </c>
      <c r="T2" s="29" t="s">
        <v>175</v>
      </c>
      <c r="U2" s="29">
        <v>5</v>
      </c>
      <c r="V2" s="29" t="s">
        <v>175</v>
      </c>
    </row>
    <row r="3" spans="1:22" s="69" customFormat="1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29">
        <v>6</v>
      </c>
      <c r="N3" s="29" t="s">
        <v>175</v>
      </c>
      <c r="O3" s="29">
        <v>7</v>
      </c>
      <c r="P3" s="29" t="s">
        <v>175</v>
      </c>
      <c r="Q3" s="29">
        <v>8</v>
      </c>
      <c r="R3" s="29" t="s">
        <v>175</v>
      </c>
      <c r="S3" s="29">
        <v>9</v>
      </c>
      <c r="T3" s="29" t="s">
        <v>175</v>
      </c>
      <c r="U3" s="29">
        <v>10</v>
      </c>
      <c r="V3" s="29" t="s">
        <v>175</v>
      </c>
    </row>
    <row r="4" spans="1:22" s="69" customFormat="1">
      <c r="A4" s="315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29">
        <v>11</v>
      </c>
      <c r="N4" s="29" t="s">
        <v>175</v>
      </c>
      <c r="O4" s="29">
        <v>12</v>
      </c>
      <c r="P4" s="29" t="s">
        <v>175</v>
      </c>
      <c r="Q4" s="29">
        <v>13</v>
      </c>
      <c r="R4" s="29" t="s">
        <v>175</v>
      </c>
      <c r="S4" s="29">
        <v>14</v>
      </c>
      <c r="T4" s="29" t="s">
        <v>175</v>
      </c>
      <c r="U4" s="29">
        <v>15</v>
      </c>
      <c r="V4" s="29" t="s">
        <v>175</v>
      </c>
    </row>
    <row r="5" spans="1:22" ht="30" customHeight="1">
      <c r="A5" s="308">
        <v>1</v>
      </c>
      <c r="B5" s="309">
        <f>配列情報!B7</f>
        <v>0</v>
      </c>
      <c r="C5" s="309">
        <f>配列情報!C7</f>
        <v>0</v>
      </c>
      <c r="D5" s="309">
        <f>配列情報!D7</f>
        <v>0</v>
      </c>
      <c r="E5" s="309">
        <f>配列情報!E7</f>
        <v>0</v>
      </c>
      <c r="F5" s="308">
        <f>配列情報!L7</f>
        <v>0</v>
      </c>
      <c r="G5" s="309">
        <f>配列情報!F7</f>
        <v>0</v>
      </c>
      <c r="H5" s="309">
        <f>配列情報!G7</f>
        <v>0</v>
      </c>
      <c r="I5" s="309">
        <f>配列情報!H7</f>
        <v>0</v>
      </c>
      <c r="J5" s="309">
        <f>配列情報!I7</f>
        <v>0</v>
      </c>
      <c r="K5" s="309">
        <f>配列情報!J7</f>
        <v>0</v>
      </c>
      <c r="L5" s="309">
        <f>配列情報!K7</f>
        <v>0</v>
      </c>
      <c r="M5" s="71" t="str">
        <f>Sheet1!$A$3</f>
        <v/>
      </c>
      <c r="N5" s="72">
        <f>Sheet1!$B$3</f>
        <v>0</v>
      </c>
      <c r="O5" s="71">
        <f>Sheet1!$A$4</f>
        <v>0</v>
      </c>
      <c r="P5" s="72">
        <f>Sheet1!$B$4</f>
        <v>0</v>
      </c>
      <c r="Q5" s="71">
        <f>Sheet1!$A$5</f>
        <v>0</v>
      </c>
      <c r="R5" s="72">
        <f>Sheet1!$B$5</f>
        <v>0</v>
      </c>
      <c r="S5" s="71">
        <f>Sheet1!$A$6</f>
        <v>0</v>
      </c>
      <c r="T5" s="72">
        <f>Sheet1!$B$6</f>
        <v>0</v>
      </c>
      <c r="U5" s="71">
        <f>Sheet1!$A$7</f>
        <v>0</v>
      </c>
      <c r="V5" s="72">
        <f>Sheet1!$B$7</f>
        <v>0</v>
      </c>
    </row>
    <row r="6" spans="1:22" ht="30" customHeight="1">
      <c r="A6" s="308"/>
      <c r="B6" s="309"/>
      <c r="C6" s="309"/>
      <c r="D6" s="309"/>
      <c r="E6" s="309"/>
      <c r="F6" s="308"/>
      <c r="G6" s="309"/>
      <c r="H6" s="309"/>
      <c r="I6" s="309"/>
      <c r="J6" s="309"/>
      <c r="K6" s="309"/>
      <c r="L6" s="309"/>
      <c r="M6" s="71">
        <f>Sheet1!$A$8</f>
        <v>0</v>
      </c>
      <c r="N6" s="72">
        <f>Sheet1!$B$8</f>
        <v>0</v>
      </c>
      <c r="O6" s="71">
        <f>Sheet1!$A$9</f>
        <v>0</v>
      </c>
      <c r="P6" s="72">
        <f>Sheet1!$B$9</f>
        <v>0</v>
      </c>
      <c r="Q6" s="71">
        <f>Sheet1!$A$10</f>
        <v>0</v>
      </c>
      <c r="R6" s="72">
        <f>Sheet1!$B$10</f>
        <v>0</v>
      </c>
      <c r="S6" s="71">
        <f>Sheet1!$A$11</f>
        <v>0</v>
      </c>
      <c r="T6" s="72">
        <f>Sheet1!$B$11</f>
        <v>0</v>
      </c>
      <c r="U6" s="71">
        <f>Sheet1!$A$12</f>
        <v>0</v>
      </c>
      <c r="V6" s="72">
        <f>Sheet1!$B$12</f>
        <v>0</v>
      </c>
    </row>
    <row r="7" spans="1:22" ht="30" customHeight="1">
      <c r="A7" s="308"/>
      <c r="B7" s="309"/>
      <c r="C7" s="309"/>
      <c r="D7" s="309"/>
      <c r="E7" s="309"/>
      <c r="F7" s="308"/>
      <c r="G7" s="309"/>
      <c r="H7" s="309"/>
      <c r="I7" s="309"/>
      <c r="J7" s="309"/>
      <c r="K7" s="309"/>
      <c r="L7" s="309"/>
      <c r="M7" s="71">
        <f>Sheet1!$A$13</f>
        <v>0</v>
      </c>
      <c r="N7" s="72">
        <f>Sheet1!$B$13</f>
        <v>0</v>
      </c>
      <c r="O7" s="71">
        <f>Sheet1!$A$14</f>
        <v>0</v>
      </c>
      <c r="P7" s="72">
        <f>Sheet1!$B$14</f>
        <v>0</v>
      </c>
      <c r="Q7" s="71">
        <f>Sheet1!$A$15</f>
        <v>0</v>
      </c>
      <c r="R7" s="72">
        <f>Sheet1!$B$15</f>
        <v>0</v>
      </c>
      <c r="S7" s="71">
        <f>Sheet1!$A$16</f>
        <v>0</v>
      </c>
      <c r="T7" s="72">
        <f>Sheet1!$B$16</f>
        <v>0</v>
      </c>
      <c r="U7" s="71">
        <f>Sheet1!$A$17</f>
        <v>0</v>
      </c>
      <c r="V7" s="72">
        <f>Sheet1!$B$17</f>
        <v>0</v>
      </c>
    </row>
    <row r="8" spans="1:22" ht="30" customHeight="1">
      <c r="A8" s="306">
        <v>2</v>
      </c>
      <c r="B8" s="307">
        <f>配列情報!B8</f>
        <v>0</v>
      </c>
      <c r="C8" s="307">
        <f>配列情報!C8</f>
        <v>0</v>
      </c>
      <c r="D8" s="307">
        <f>配列情報!D8</f>
        <v>0</v>
      </c>
      <c r="E8" s="307">
        <f>配列情報!E8</f>
        <v>0</v>
      </c>
      <c r="F8" s="306">
        <f>配列情報!L8</f>
        <v>0</v>
      </c>
      <c r="G8" s="307">
        <f>配列情報!F8</f>
        <v>0</v>
      </c>
      <c r="H8" s="307">
        <f>配列情報!G8</f>
        <v>0</v>
      </c>
      <c r="I8" s="307">
        <f>配列情報!H8</f>
        <v>0</v>
      </c>
      <c r="J8" s="307">
        <f>配列情報!I8</f>
        <v>0</v>
      </c>
      <c r="K8" s="307">
        <f>配列情報!J8</f>
        <v>0</v>
      </c>
      <c r="L8" s="307">
        <f>配列情報!K8</f>
        <v>0</v>
      </c>
      <c r="M8" s="70" t="str">
        <f>Sheet1!$C$3</f>
        <v/>
      </c>
      <c r="N8" s="73">
        <f>Sheet1!$D$3</f>
        <v>0</v>
      </c>
      <c r="O8" s="70">
        <f>Sheet1!$C$4</f>
        <v>0</v>
      </c>
      <c r="P8" s="73">
        <f>Sheet1!$D$4</f>
        <v>0</v>
      </c>
      <c r="Q8" s="70">
        <f>Sheet1!$C$5</f>
        <v>0</v>
      </c>
      <c r="R8" s="73">
        <f>Sheet1!$D$5</f>
        <v>0</v>
      </c>
      <c r="S8" s="70">
        <f>Sheet1!$C$6</f>
        <v>0</v>
      </c>
      <c r="T8" s="73">
        <f>Sheet1!$D$6</f>
        <v>0</v>
      </c>
      <c r="U8" s="70">
        <f>Sheet1!$C$7</f>
        <v>0</v>
      </c>
      <c r="V8" s="73">
        <f>Sheet1!$D$7</f>
        <v>0</v>
      </c>
    </row>
    <row r="9" spans="1:22" ht="30" customHeight="1">
      <c r="A9" s="306"/>
      <c r="B9" s="307"/>
      <c r="C9" s="307"/>
      <c r="D9" s="307"/>
      <c r="E9" s="307"/>
      <c r="F9" s="306"/>
      <c r="G9" s="307"/>
      <c r="H9" s="307"/>
      <c r="I9" s="307"/>
      <c r="J9" s="307"/>
      <c r="K9" s="307"/>
      <c r="L9" s="307"/>
      <c r="M9" s="70">
        <f>Sheet1!$C$8</f>
        <v>0</v>
      </c>
      <c r="N9" s="73">
        <f>Sheet1!$D$8</f>
        <v>0</v>
      </c>
      <c r="O9" s="70">
        <f>Sheet1!$C$9</f>
        <v>0</v>
      </c>
      <c r="P9" s="73">
        <f>Sheet1!$D$9</f>
        <v>0</v>
      </c>
      <c r="Q9" s="70">
        <f>Sheet1!$C$10</f>
        <v>0</v>
      </c>
      <c r="R9" s="73">
        <f>Sheet1!$D$10</f>
        <v>0</v>
      </c>
      <c r="S9" s="70">
        <f>Sheet1!$C$11</f>
        <v>0</v>
      </c>
      <c r="T9" s="73">
        <f>Sheet1!$D$11</f>
        <v>0</v>
      </c>
      <c r="U9" s="70">
        <f>Sheet1!$C$12</f>
        <v>0</v>
      </c>
      <c r="V9" s="73">
        <f>Sheet1!$D$12</f>
        <v>0</v>
      </c>
    </row>
    <row r="10" spans="1:22" ht="30" customHeight="1">
      <c r="A10" s="306"/>
      <c r="B10" s="307"/>
      <c r="C10" s="307"/>
      <c r="D10" s="307"/>
      <c r="E10" s="307"/>
      <c r="F10" s="306"/>
      <c r="G10" s="307"/>
      <c r="H10" s="307"/>
      <c r="I10" s="307"/>
      <c r="J10" s="307"/>
      <c r="K10" s="307"/>
      <c r="L10" s="307"/>
      <c r="M10" s="70">
        <f>Sheet1!$C$13</f>
        <v>0</v>
      </c>
      <c r="N10" s="73">
        <f>Sheet1!$D$13</f>
        <v>0</v>
      </c>
      <c r="O10" s="70">
        <f>Sheet1!$C$14</f>
        <v>0</v>
      </c>
      <c r="P10" s="73">
        <f>Sheet1!$D$14</f>
        <v>0</v>
      </c>
      <c r="Q10" s="70">
        <f>Sheet1!$C$15</f>
        <v>0</v>
      </c>
      <c r="R10" s="73">
        <f>Sheet1!$D$15</f>
        <v>0</v>
      </c>
      <c r="S10" s="70">
        <f>Sheet1!$C$16</f>
        <v>0</v>
      </c>
      <c r="T10" s="73">
        <f>Sheet1!$D$16</f>
        <v>0</v>
      </c>
      <c r="U10" s="70">
        <f>Sheet1!$C$17</f>
        <v>0</v>
      </c>
      <c r="V10" s="73">
        <f>Sheet1!$D$17</f>
        <v>0</v>
      </c>
    </row>
    <row r="11" spans="1:22" ht="30" customHeight="1">
      <c r="A11" s="308">
        <v>3</v>
      </c>
      <c r="B11" s="309">
        <f>配列情報!B9</f>
        <v>0</v>
      </c>
      <c r="C11" s="309">
        <f>配列情報!C9</f>
        <v>0</v>
      </c>
      <c r="D11" s="309">
        <f>配列情報!D9</f>
        <v>0</v>
      </c>
      <c r="E11" s="309">
        <f>配列情報!E9</f>
        <v>0</v>
      </c>
      <c r="F11" s="308">
        <f>配列情報!L9</f>
        <v>0</v>
      </c>
      <c r="G11" s="309">
        <f>配列情報!F9</f>
        <v>0</v>
      </c>
      <c r="H11" s="309">
        <f>配列情報!G9</f>
        <v>0</v>
      </c>
      <c r="I11" s="309">
        <f>配列情報!H9</f>
        <v>0</v>
      </c>
      <c r="J11" s="309">
        <f>配列情報!I9</f>
        <v>0</v>
      </c>
      <c r="K11" s="309">
        <f>配列情報!J9</f>
        <v>0</v>
      </c>
      <c r="L11" s="309">
        <f>配列情報!K9</f>
        <v>0</v>
      </c>
      <c r="M11" s="71" t="str">
        <f>Sheet1!$E$3</f>
        <v/>
      </c>
      <c r="N11" s="72">
        <f>Sheet1!$F$3</f>
        <v>0</v>
      </c>
      <c r="O11" s="71">
        <f>Sheet1!$E$4</f>
        <v>0</v>
      </c>
      <c r="P11" s="72">
        <f>Sheet1!$F$4</f>
        <v>0</v>
      </c>
      <c r="Q11" s="71">
        <f>Sheet1!$E$5</f>
        <v>0</v>
      </c>
      <c r="R11" s="72">
        <f>Sheet1!$F$5</f>
        <v>0</v>
      </c>
      <c r="S11" s="71">
        <f>Sheet1!$E$6</f>
        <v>0</v>
      </c>
      <c r="T11" s="72">
        <f>Sheet1!$F$6</f>
        <v>0</v>
      </c>
      <c r="U11" s="71">
        <f>Sheet1!$E$7</f>
        <v>0</v>
      </c>
      <c r="V11" s="72">
        <f>Sheet1!$F$7</f>
        <v>0</v>
      </c>
    </row>
    <row r="12" spans="1:22" ht="30" customHeight="1">
      <c r="A12" s="308"/>
      <c r="B12" s="309"/>
      <c r="C12" s="309"/>
      <c r="D12" s="309"/>
      <c r="E12" s="309"/>
      <c r="F12" s="308"/>
      <c r="G12" s="309"/>
      <c r="H12" s="309"/>
      <c r="I12" s="309"/>
      <c r="J12" s="309"/>
      <c r="K12" s="309"/>
      <c r="L12" s="309"/>
      <c r="M12" s="71">
        <f>Sheet1!$E$8</f>
        <v>0</v>
      </c>
      <c r="N12" s="72">
        <f>Sheet1!$F$8</f>
        <v>0</v>
      </c>
      <c r="O12" s="71">
        <f>Sheet1!$E$9</f>
        <v>0</v>
      </c>
      <c r="P12" s="72">
        <f>Sheet1!$F$9</f>
        <v>0</v>
      </c>
      <c r="Q12" s="71">
        <f>Sheet1!$E$10</f>
        <v>0</v>
      </c>
      <c r="R12" s="72">
        <f>Sheet1!$F$10</f>
        <v>0</v>
      </c>
      <c r="S12" s="71">
        <f>Sheet1!$E$11</f>
        <v>0</v>
      </c>
      <c r="T12" s="72">
        <f>Sheet1!$F$11</f>
        <v>0</v>
      </c>
      <c r="U12" s="71">
        <f>Sheet1!$E$12</f>
        <v>0</v>
      </c>
      <c r="V12" s="72">
        <f>Sheet1!$F$12</f>
        <v>0</v>
      </c>
    </row>
    <row r="13" spans="1:22" ht="30" customHeight="1">
      <c r="A13" s="308"/>
      <c r="B13" s="309"/>
      <c r="C13" s="309"/>
      <c r="D13" s="309"/>
      <c r="E13" s="309"/>
      <c r="F13" s="308"/>
      <c r="G13" s="309"/>
      <c r="H13" s="309"/>
      <c r="I13" s="309"/>
      <c r="J13" s="309"/>
      <c r="K13" s="309"/>
      <c r="L13" s="309"/>
      <c r="M13" s="71">
        <f>Sheet1!$E$13</f>
        <v>0</v>
      </c>
      <c r="N13" s="72">
        <f>Sheet1!$F$13</f>
        <v>0</v>
      </c>
      <c r="O13" s="71">
        <f>Sheet1!$E$14</f>
        <v>0</v>
      </c>
      <c r="P13" s="72">
        <f>Sheet1!$F$14</f>
        <v>0</v>
      </c>
      <c r="Q13" s="71">
        <f>Sheet1!$E$15</f>
        <v>0</v>
      </c>
      <c r="R13" s="72">
        <f>Sheet1!$F$15</f>
        <v>0</v>
      </c>
      <c r="S13" s="71">
        <f>Sheet1!$E$16</f>
        <v>0</v>
      </c>
      <c r="T13" s="72">
        <f>Sheet1!$F$16</f>
        <v>0</v>
      </c>
      <c r="U13" s="71">
        <f>Sheet1!$E$17</f>
        <v>0</v>
      </c>
      <c r="V13" s="72">
        <f>Sheet1!$F$17</f>
        <v>0</v>
      </c>
    </row>
    <row r="14" spans="1:22" ht="30" customHeight="1">
      <c r="A14" s="306">
        <v>4</v>
      </c>
      <c r="B14" s="307">
        <f>配列情報!B10</f>
        <v>0</v>
      </c>
      <c r="C14" s="307">
        <f>配列情報!C10</f>
        <v>0</v>
      </c>
      <c r="D14" s="307">
        <f>配列情報!D10</f>
        <v>0</v>
      </c>
      <c r="E14" s="307">
        <f>配列情報!E10</f>
        <v>0</v>
      </c>
      <c r="F14" s="306">
        <f>配列情報!L10</f>
        <v>0</v>
      </c>
      <c r="G14" s="307">
        <f>配列情報!F10</f>
        <v>0</v>
      </c>
      <c r="H14" s="307">
        <f>配列情報!G10</f>
        <v>0</v>
      </c>
      <c r="I14" s="307">
        <f>配列情報!H10</f>
        <v>0</v>
      </c>
      <c r="J14" s="307">
        <f>配列情報!I10</f>
        <v>0</v>
      </c>
      <c r="K14" s="307">
        <f>配列情報!J10</f>
        <v>0</v>
      </c>
      <c r="L14" s="307">
        <f>配列情報!K10</f>
        <v>0</v>
      </c>
      <c r="M14" s="70" t="str">
        <f>Sheet1!$G$3</f>
        <v/>
      </c>
      <c r="N14" s="73">
        <f>Sheet1!$H$3</f>
        <v>0</v>
      </c>
      <c r="O14" s="70">
        <f>Sheet1!$G$4</f>
        <v>0</v>
      </c>
      <c r="P14" s="73">
        <f>Sheet1!$H$4</f>
        <v>0</v>
      </c>
      <c r="Q14" s="70">
        <f>Sheet1!$G$5</f>
        <v>0</v>
      </c>
      <c r="R14" s="73">
        <f>Sheet1!$H$5</f>
        <v>0</v>
      </c>
      <c r="S14" s="70">
        <f>Sheet1!$G$6</f>
        <v>0</v>
      </c>
      <c r="T14" s="73">
        <f>Sheet1!$H$6</f>
        <v>0</v>
      </c>
      <c r="U14" s="70">
        <f>Sheet1!$G$7</f>
        <v>0</v>
      </c>
      <c r="V14" s="73">
        <f>Sheet1!$H$7</f>
        <v>0</v>
      </c>
    </row>
    <row r="15" spans="1:22" ht="30" customHeight="1">
      <c r="A15" s="306"/>
      <c r="B15" s="307"/>
      <c r="C15" s="307"/>
      <c r="D15" s="307"/>
      <c r="E15" s="307"/>
      <c r="F15" s="306"/>
      <c r="G15" s="307"/>
      <c r="H15" s="307"/>
      <c r="I15" s="307"/>
      <c r="J15" s="307"/>
      <c r="K15" s="307"/>
      <c r="L15" s="307"/>
      <c r="M15" s="70">
        <f>Sheet1!$G$8</f>
        <v>0</v>
      </c>
      <c r="N15" s="73">
        <f>Sheet1!$H$8</f>
        <v>0</v>
      </c>
      <c r="O15" s="70">
        <f>Sheet1!$G$9</f>
        <v>0</v>
      </c>
      <c r="P15" s="73">
        <f>Sheet1!$H$9</f>
        <v>0</v>
      </c>
      <c r="Q15" s="70">
        <f>Sheet1!$G$10</f>
        <v>0</v>
      </c>
      <c r="R15" s="73">
        <f>Sheet1!$H$10</f>
        <v>0</v>
      </c>
      <c r="S15" s="70">
        <f>Sheet1!$G$11</f>
        <v>0</v>
      </c>
      <c r="T15" s="73">
        <f>Sheet1!$H$11</f>
        <v>0</v>
      </c>
      <c r="U15" s="70">
        <f>Sheet1!$G$12</f>
        <v>0</v>
      </c>
      <c r="V15" s="73">
        <f>Sheet1!$H$12</f>
        <v>0</v>
      </c>
    </row>
    <row r="16" spans="1:22" ht="30" customHeight="1">
      <c r="A16" s="306"/>
      <c r="B16" s="307"/>
      <c r="C16" s="307"/>
      <c r="D16" s="307"/>
      <c r="E16" s="307"/>
      <c r="F16" s="306"/>
      <c r="G16" s="307"/>
      <c r="H16" s="307"/>
      <c r="I16" s="307"/>
      <c r="J16" s="307"/>
      <c r="K16" s="307"/>
      <c r="L16" s="307"/>
      <c r="M16" s="70">
        <f>Sheet1!$G$13</f>
        <v>0</v>
      </c>
      <c r="N16" s="73">
        <f>Sheet1!$H$13</f>
        <v>0</v>
      </c>
      <c r="O16" s="70">
        <f>Sheet1!$G$14</f>
        <v>0</v>
      </c>
      <c r="P16" s="73">
        <f>Sheet1!$H$14</f>
        <v>0</v>
      </c>
      <c r="Q16" s="70">
        <f>Sheet1!$G$15</f>
        <v>0</v>
      </c>
      <c r="R16" s="73">
        <f>Sheet1!$H$15</f>
        <v>0</v>
      </c>
      <c r="S16" s="70">
        <f>Sheet1!$G$16</f>
        <v>0</v>
      </c>
      <c r="T16" s="73">
        <f>Sheet1!$H$16</f>
        <v>0</v>
      </c>
      <c r="U16" s="70">
        <f>Sheet1!$G$17</f>
        <v>0</v>
      </c>
      <c r="V16" s="73">
        <f>Sheet1!$H$17</f>
        <v>0</v>
      </c>
    </row>
    <row r="17" spans="1:22" ht="30" customHeight="1">
      <c r="A17" s="308">
        <v>5</v>
      </c>
      <c r="B17" s="309">
        <f>配列情報!B11</f>
        <v>0</v>
      </c>
      <c r="C17" s="309">
        <f>配列情報!C11</f>
        <v>0</v>
      </c>
      <c r="D17" s="309">
        <f>配列情報!D11</f>
        <v>0</v>
      </c>
      <c r="E17" s="309">
        <f>配列情報!E11</f>
        <v>0</v>
      </c>
      <c r="F17" s="308">
        <f>配列情報!L11</f>
        <v>0</v>
      </c>
      <c r="G17" s="309">
        <f>配列情報!F11</f>
        <v>0</v>
      </c>
      <c r="H17" s="309">
        <f>配列情報!G11</f>
        <v>0</v>
      </c>
      <c r="I17" s="309">
        <f>配列情報!H11</f>
        <v>0</v>
      </c>
      <c r="J17" s="309">
        <f>配列情報!I11</f>
        <v>0</v>
      </c>
      <c r="K17" s="309">
        <f>配列情報!J11</f>
        <v>0</v>
      </c>
      <c r="L17" s="309">
        <f>配列情報!K11</f>
        <v>0</v>
      </c>
      <c r="M17" s="71" t="str">
        <f>Sheet1!$I$3</f>
        <v/>
      </c>
      <c r="N17" s="72">
        <f>Sheet1!$J$3</f>
        <v>0</v>
      </c>
      <c r="O17" s="71">
        <f>Sheet1!$I$4</f>
        <v>0</v>
      </c>
      <c r="P17" s="72">
        <f>Sheet1!$J$4</f>
        <v>0</v>
      </c>
      <c r="Q17" s="71">
        <f>Sheet1!$I$5</f>
        <v>0</v>
      </c>
      <c r="R17" s="72">
        <f>Sheet1!$J$5</f>
        <v>0</v>
      </c>
      <c r="S17" s="71">
        <f>Sheet1!$I$6</f>
        <v>0</v>
      </c>
      <c r="T17" s="72">
        <f>Sheet1!$J$6</f>
        <v>0</v>
      </c>
      <c r="U17" s="71">
        <f>Sheet1!$I$7</f>
        <v>0</v>
      </c>
      <c r="V17" s="72">
        <f>Sheet1!$J$7</f>
        <v>0</v>
      </c>
    </row>
    <row r="18" spans="1:22" ht="30" customHeight="1">
      <c r="A18" s="308"/>
      <c r="B18" s="309"/>
      <c r="C18" s="309"/>
      <c r="D18" s="309"/>
      <c r="E18" s="309"/>
      <c r="F18" s="308"/>
      <c r="G18" s="309"/>
      <c r="H18" s="309"/>
      <c r="I18" s="309"/>
      <c r="J18" s="309"/>
      <c r="K18" s="309"/>
      <c r="L18" s="309"/>
      <c r="M18" s="71">
        <f>Sheet1!$I$8</f>
        <v>0</v>
      </c>
      <c r="N18" s="72">
        <f>Sheet1!$J$8</f>
        <v>0</v>
      </c>
      <c r="O18" s="71">
        <f>Sheet1!$I$9</f>
        <v>0</v>
      </c>
      <c r="P18" s="72">
        <f>Sheet1!$J$9</f>
        <v>0</v>
      </c>
      <c r="Q18" s="71">
        <f>Sheet1!$I$10</f>
        <v>0</v>
      </c>
      <c r="R18" s="72">
        <f>Sheet1!$J$10</f>
        <v>0</v>
      </c>
      <c r="S18" s="71">
        <f>Sheet1!$I$11</f>
        <v>0</v>
      </c>
      <c r="T18" s="72">
        <f>Sheet1!$J$11</f>
        <v>0</v>
      </c>
      <c r="U18" s="71">
        <f>Sheet1!$I$12</f>
        <v>0</v>
      </c>
      <c r="V18" s="72">
        <f>Sheet1!$J$12</f>
        <v>0</v>
      </c>
    </row>
    <row r="19" spans="1:22" ht="30" customHeight="1">
      <c r="A19" s="308"/>
      <c r="B19" s="309"/>
      <c r="C19" s="309"/>
      <c r="D19" s="309"/>
      <c r="E19" s="309"/>
      <c r="F19" s="308"/>
      <c r="G19" s="309"/>
      <c r="H19" s="309"/>
      <c r="I19" s="309"/>
      <c r="J19" s="309"/>
      <c r="K19" s="309"/>
      <c r="L19" s="309"/>
      <c r="M19" s="71">
        <f>Sheet1!$I$13</f>
        <v>0</v>
      </c>
      <c r="N19" s="72">
        <f>Sheet1!$J$13</f>
        <v>0</v>
      </c>
      <c r="O19" s="71">
        <f>Sheet1!$I$14</f>
        <v>0</v>
      </c>
      <c r="P19" s="72">
        <f>Sheet1!$J$14</f>
        <v>0</v>
      </c>
      <c r="Q19" s="71">
        <f>Sheet1!$I$15</f>
        <v>0</v>
      </c>
      <c r="R19" s="72">
        <f>Sheet1!$J$15</f>
        <v>0</v>
      </c>
      <c r="S19" s="71">
        <f>Sheet1!$I$16</f>
        <v>0</v>
      </c>
      <c r="T19" s="72">
        <f>Sheet1!$J$16</f>
        <v>0</v>
      </c>
      <c r="U19" s="71">
        <f>Sheet1!$I$17</f>
        <v>0</v>
      </c>
      <c r="V19" s="72">
        <f>Sheet1!$J$17</f>
        <v>0</v>
      </c>
    </row>
    <row r="20" spans="1:22" ht="30" customHeight="1">
      <c r="A20" s="306">
        <v>6</v>
      </c>
      <c r="B20" s="307">
        <f>配列情報!B12</f>
        <v>0</v>
      </c>
      <c r="C20" s="307">
        <f>配列情報!C12</f>
        <v>0</v>
      </c>
      <c r="D20" s="307">
        <f>配列情報!D12</f>
        <v>0</v>
      </c>
      <c r="E20" s="307">
        <f>配列情報!E12</f>
        <v>0</v>
      </c>
      <c r="F20" s="306">
        <f>配列情報!L12</f>
        <v>0</v>
      </c>
      <c r="G20" s="307">
        <f>配列情報!F12</f>
        <v>0</v>
      </c>
      <c r="H20" s="307">
        <f>配列情報!G12</f>
        <v>0</v>
      </c>
      <c r="I20" s="307">
        <f>配列情報!H12</f>
        <v>0</v>
      </c>
      <c r="J20" s="307">
        <f>配列情報!I12</f>
        <v>0</v>
      </c>
      <c r="K20" s="307">
        <f>配列情報!J12</f>
        <v>0</v>
      </c>
      <c r="L20" s="307">
        <f>配列情報!K12</f>
        <v>0</v>
      </c>
      <c r="M20" s="70" t="str">
        <f>Sheet1!$K$3</f>
        <v/>
      </c>
      <c r="N20" s="73">
        <f>Sheet1!$L$3</f>
        <v>0</v>
      </c>
      <c r="O20" s="70">
        <f>Sheet1!$K$4</f>
        <v>0</v>
      </c>
      <c r="P20" s="73">
        <f>Sheet1!$L$4</f>
        <v>0</v>
      </c>
      <c r="Q20" s="70">
        <f>Sheet1!$K$5</f>
        <v>0</v>
      </c>
      <c r="R20" s="73">
        <f>Sheet1!$L$5</f>
        <v>0</v>
      </c>
      <c r="S20" s="70">
        <f>Sheet1!$K$6</f>
        <v>0</v>
      </c>
      <c r="T20" s="73">
        <f>Sheet1!$L$6</f>
        <v>0</v>
      </c>
      <c r="U20" s="70">
        <f>Sheet1!$K$7</f>
        <v>0</v>
      </c>
      <c r="V20" s="73">
        <f>Sheet1!$L$7</f>
        <v>0</v>
      </c>
    </row>
    <row r="21" spans="1:22" ht="30" customHeight="1">
      <c r="A21" s="306"/>
      <c r="B21" s="307"/>
      <c r="C21" s="307"/>
      <c r="D21" s="307"/>
      <c r="E21" s="307"/>
      <c r="F21" s="306"/>
      <c r="G21" s="307"/>
      <c r="H21" s="307"/>
      <c r="I21" s="307"/>
      <c r="J21" s="307"/>
      <c r="K21" s="307"/>
      <c r="L21" s="307"/>
      <c r="M21" s="70">
        <f>Sheet1!$K$8</f>
        <v>0</v>
      </c>
      <c r="N21" s="73">
        <f>Sheet1!$L$8</f>
        <v>0</v>
      </c>
      <c r="O21" s="70">
        <f>Sheet1!$K$9</f>
        <v>0</v>
      </c>
      <c r="P21" s="73">
        <f>Sheet1!$L$9</f>
        <v>0</v>
      </c>
      <c r="Q21" s="70">
        <f>Sheet1!$K$10</f>
        <v>0</v>
      </c>
      <c r="R21" s="73">
        <f>Sheet1!$L$10</f>
        <v>0</v>
      </c>
      <c r="S21" s="70">
        <f>Sheet1!$K$11</f>
        <v>0</v>
      </c>
      <c r="T21" s="73">
        <f>Sheet1!$L$11</f>
        <v>0</v>
      </c>
      <c r="U21" s="70">
        <f>Sheet1!$K$12</f>
        <v>0</v>
      </c>
      <c r="V21" s="73">
        <f>Sheet1!$L$12</f>
        <v>0</v>
      </c>
    </row>
    <row r="22" spans="1:22" ht="30" customHeight="1">
      <c r="A22" s="306"/>
      <c r="B22" s="307"/>
      <c r="C22" s="307"/>
      <c r="D22" s="307"/>
      <c r="E22" s="307"/>
      <c r="F22" s="306"/>
      <c r="G22" s="307"/>
      <c r="H22" s="307"/>
      <c r="I22" s="307"/>
      <c r="J22" s="307"/>
      <c r="K22" s="307"/>
      <c r="L22" s="307"/>
      <c r="M22" s="70">
        <f>Sheet1!$K$13</f>
        <v>0</v>
      </c>
      <c r="N22" s="73">
        <f>Sheet1!$L$13</f>
        <v>0</v>
      </c>
      <c r="O22" s="70">
        <f>Sheet1!$K$14</f>
        <v>0</v>
      </c>
      <c r="P22" s="73">
        <f>Sheet1!$L$14</f>
        <v>0</v>
      </c>
      <c r="Q22" s="70">
        <f>Sheet1!$K$15</f>
        <v>0</v>
      </c>
      <c r="R22" s="73">
        <f>Sheet1!$L$15</f>
        <v>0</v>
      </c>
      <c r="S22" s="70">
        <f>Sheet1!$K$16</f>
        <v>0</v>
      </c>
      <c r="T22" s="73">
        <f>Sheet1!$L$16</f>
        <v>0</v>
      </c>
      <c r="U22" s="70">
        <f>Sheet1!$K$17</f>
        <v>0</v>
      </c>
      <c r="V22" s="73">
        <f>Sheet1!$L$17</f>
        <v>0</v>
      </c>
    </row>
    <row r="23" spans="1:22" ht="30" customHeight="1">
      <c r="A23" s="308">
        <v>7</v>
      </c>
      <c r="B23" s="309">
        <f>配列情報!B13</f>
        <v>0</v>
      </c>
      <c r="C23" s="309">
        <f>配列情報!C13</f>
        <v>0</v>
      </c>
      <c r="D23" s="309">
        <f>配列情報!D13</f>
        <v>0</v>
      </c>
      <c r="E23" s="309">
        <f>配列情報!E13</f>
        <v>0</v>
      </c>
      <c r="F23" s="308">
        <f>配列情報!L13</f>
        <v>0</v>
      </c>
      <c r="G23" s="309">
        <f>配列情報!F13</f>
        <v>0</v>
      </c>
      <c r="H23" s="309">
        <f>配列情報!G13</f>
        <v>0</v>
      </c>
      <c r="I23" s="309">
        <f>配列情報!H13</f>
        <v>0</v>
      </c>
      <c r="J23" s="309">
        <f>配列情報!I13</f>
        <v>0</v>
      </c>
      <c r="K23" s="309">
        <f>配列情報!J13</f>
        <v>0</v>
      </c>
      <c r="L23" s="309">
        <f>配列情報!K13</f>
        <v>0</v>
      </c>
      <c r="M23" s="71" t="str">
        <f>Sheet1!$M$3</f>
        <v/>
      </c>
      <c r="N23" s="72">
        <f>Sheet1!$N$3</f>
        <v>0</v>
      </c>
      <c r="O23" s="71">
        <f>Sheet1!$M$4</f>
        <v>0</v>
      </c>
      <c r="P23" s="72">
        <f>Sheet1!$N$4</f>
        <v>0</v>
      </c>
      <c r="Q23" s="71">
        <f>Sheet1!$M$5</f>
        <v>0</v>
      </c>
      <c r="R23" s="72">
        <f>Sheet1!$N$5</f>
        <v>0</v>
      </c>
      <c r="S23" s="71">
        <f>Sheet1!$M$6</f>
        <v>0</v>
      </c>
      <c r="T23" s="72">
        <f>Sheet1!$N$6</f>
        <v>0</v>
      </c>
      <c r="U23" s="71">
        <f>Sheet1!$M$7</f>
        <v>0</v>
      </c>
      <c r="V23" s="72">
        <f>Sheet1!$N$7</f>
        <v>0</v>
      </c>
    </row>
    <row r="24" spans="1:22" ht="30" customHeight="1">
      <c r="A24" s="308"/>
      <c r="B24" s="309"/>
      <c r="C24" s="309"/>
      <c r="D24" s="309"/>
      <c r="E24" s="309"/>
      <c r="F24" s="308"/>
      <c r="G24" s="309"/>
      <c r="H24" s="309"/>
      <c r="I24" s="309"/>
      <c r="J24" s="309"/>
      <c r="K24" s="309"/>
      <c r="L24" s="309"/>
      <c r="M24" s="71">
        <f>Sheet1!$M$8</f>
        <v>0</v>
      </c>
      <c r="N24" s="72">
        <f>Sheet1!$N$8</f>
        <v>0</v>
      </c>
      <c r="O24" s="71">
        <f>Sheet1!$M$9</f>
        <v>0</v>
      </c>
      <c r="P24" s="72">
        <f>Sheet1!$N$9</f>
        <v>0</v>
      </c>
      <c r="Q24" s="71">
        <f>Sheet1!$M$10</f>
        <v>0</v>
      </c>
      <c r="R24" s="72">
        <f>Sheet1!$N$10</f>
        <v>0</v>
      </c>
      <c r="S24" s="71">
        <f>Sheet1!$M$11</f>
        <v>0</v>
      </c>
      <c r="T24" s="72">
        <f>Sheet1!$N$11</f>
        <v>0</v>
      </c>
      <c r="U24" s="71">
        <f>Sheet1!$M$12</f>
        <v>0</v>
      </c>
      <c r="V24" s="72">
        <f>Sheet1!$N$12</f>
        <v>0</v>
      </c>
    </row>
    <row r="25" spans="1:22" ht="30" customHeight="1">
      <c r="A25" s="308"/>
      <c r="B25" s="309"/>
      <c r="C25" s="309"/>
      <c r="D25" s="309"/>
      <c r="E25" s="309"/>
      <c r="F25" s="308"/>
      <c r="G25" s="309"/>
      <c r="H25" s="309"/>
      <c r="I25" s="309"/>
      <c r="J25" s="309"/>
      <c r="K25" s="309"/>
      <c r="L25" s="309"/>
      <c r="M25" s="71">
        <f>Sheet1!$M$13</f>
        <v>0</v>
      </c>
      <c r="N25" s="72">
        <f>Sheet1!$N$13</f>
        <v>0</v>
      </c>
      <c r="O25" s="71">
        <f>Sheet1!$M$14</f>
        <v>0</v>
      </c>
      <c r="P25" s="72">
        <f>Sheet1!$N$14</f>
        <v>0</v>
      </c>
      <c r="Q25" s="71">
        <f>Sheet1!$M$15</f>
        <v>0</v>
      </c>
      <c r="R25" s="72">
        <f>Sheet1!$N$15</f>
        <v>0</v>
      </c>
      <c r="S25" s="71">
        <f>Sheet1!$M$16</f>
        <v>0</v>
      </c>
      <c r="T25" s="72">
        <f>Sheet1!$N$16</f>
        <v>0</v>
      </c>
      <c r="U25" s="71">
        <f>Sheet1!$M$17</f>
        <v>0</v>
      </c>
      <c r="V25" s="72">
        <f>Sheet1!$N$17</f>
        <v>0</v>
      </c>
    </row>
    <row r="26" spans="1:22" ht="30" customHeight="1">
      <c r="A26" s="306">
        <v>8</v>
      </c>
      <c r="B26" s="307">
        <f>配列情報!B14</f>
        <v>0</v>
      </c>
      <c r="C26" s="307">
        <f>配列情報!C14</f>
        <v>0</v>
      </c>
      <c r="D26" s="307">
        <f>配列情報!D14</f>
        <v>0</v>
      </c>
      <c r="E26" s="307">
        <f>配列情報!E14</f>
        <v>0</v>
      </c>
      <c r="F26" s="306">
        <f>配列情報!L14</f>
        <v>0</v>
      </c>
      <c r="G26" s="307">
        <f>配列情報!F14</f>
        <v>0</v>
      </c>
      <c r="H26" s="307">
        <f>配列情報!G14</f>
        <v>0</v>
      </c>
      <c r="I26" s="307">
        <f>配列情報!H14</f>
        <v>0</v>
      </c>
      <c r="J26" s="307">
        <f>配列情報!I14</f>
        <v>0</v>
      </c>
      <c r="K26" s="307">
        <f>配列情報!J14</f>
        <v>0</v>
      </c>
      <c r="L26" s="307">
        <f>配列情報!K14</f>
        <v>0</v>
      </c>
      <c r="M26" s="70" t="str">
        <f>Sheet1!$O$3</f>
        <v/>
      </c>
      <c r="N26" s="73">
        <f>Sheet1!$P$3</f>
        <v>0</v>
      </c>
      <c r="O26" s="70">
        <f>Sheet1!$O$4</f>
        <v>0</v>
      </c>
      <c r="P26" s="73">
        <f>Sheet1!$P$4</f>
        <v>0</v>
      </c>
      <c r="Q26" s="70">
        <f>Sheet1!$O$5</f>
        <v>0</v>
      </c>
      <c r="R26" s="73">
        <f>Sheet1!$P$5</f>
        <v>0</v>
      </c>
      <c r="S26" s="70">
        <f>Sheet1!$O$6</f>
        <v>0</v>
      </c>
      <c r="T26" s="73">
        <f>Sheet1!$P$6</f>
        <v>0</v>
      </c>
      <c r="U26" s="70">
        <f>Sheet1!$O$7</f>
        <v>0</v>
      </c>
      <c r="V26" s="73">
        <f>Sheet1!$P$7</f>
        <v>0</v>
      </c>
    </row>
    <row r="27" spans="1:22" ht="30" customHeight="1">
      <c r="A27" s="306"/>
      <c r="B27" s="307"/>
      <c r="C27" s="307"/>
      <c r="D27" s="307"/>
      <c r="E27" s="307"/>
      <c r="F27" s="306"/>
      <c r="G27" s="307"/>
      <c r="H27" s="307"/>
      <c r="I27" s="307"/>
      <c r="J27" s="307"/>
      <c r="K27" s="307"/>
      <c r="L27" s="307"/>
      <c r="M27" s="70">
        <f>Sheet1!$O$8</f>
        <v>0</v>
      </c>
      <c r="N27" s="73">
        <f>Sheet1!$P$8</f>
        <v>0</v>
      </c>
      <c r="O27" s="70">
        <f>Sheet1!$O$9</f>
        <v>0</v>
      </c>
      <c r="P27" s="73">
        <f>Sheet1!$P$9</f>
        <v>0</v>
      </c>
      <c r="Q27" s="70">
        <f>Sheet1!$O$10</f>
        <v>0</v>
      </c>
      <c r="R27" s="73">
        <f>Sheet1!$P$10</f>
        <v>0</v>
      </c>
      <c r="S27" s="70">
        <f>Sheet1!$O$11</f>
        <v>0</v>
      </c>
      <c r="T27" s="73">
        <f>Sheet1!$P$11</f>
        <v>0</v>
      </c>
      <c r="U27" s="70">
        <f>Sheet1!$O$12</f>
        <v>0</v>
      </c>
      <c r="V27" s="73">
        <f>Sheet1!$P$12</f>
        <v>0</v>
      </c>
    </row>
    <row r="28" spans="1:22" ht="30" customHeight="1">
      <c r="A28" s="306"/>
      <c r="B28" s="307"/>
      <c r="C28" s="307"/>
      <c r="D28" s="307"/>
      <c r="E28" s="307"/>
      <c r="F28" s="306"/>
      <c r="G28" s="307"/>
      <c r="H28" s="307"/>
      <c r="I28" s="307"/>
      <c r="J28" s="307"/>
      <c r="K28" s="307"/>
      <c r="L28" s="307"/>
      <c r="M28" s="70">
        <f>Sheet1!$O$13</f>
        <v>0</v>
      </c>
      <c r="N28" s="73">
        <f>Sheet1!$P$13</f>
        <v>0</v>
      </c>
      <c r="O28" s="70">
        <f>Sheet1!$O$14</f>
        <v>0</v>
      </c>
      <c r="P28" s="73">
        <f>Sheet1!$P$14</f>
        <v>0</v>
      </c>
      <c r="Q28" s="70">
        <f>Sheet1!$O$15</f>
        <v>0</v>
      </c>
      <c r="R28" s="73">
        <f>Sheet1!$P$15</f>
        <v>0</v>
      </c>
      <c r="S28" s="70">
        <f>Sheet1!$O$16</f>
        <v>0</v>
      </c>
      <c r="T28" s="73">
        <f>Sheet1!$P$16</f>
        <v>0</v>
      </c>
      <c r="U28" s="70">
        <f>Sheet1!$O$17</f>
        <v>0</v>
      </c>
      <c r="V28" s="73">
        <f>Sheet1!$P$17</f>
        <v>0</v>
      </c>
    </row>
    <row r="29" spans="1:22" ht="30" customHeight="1">
      <c r="A29" s="308">
        <v>9</v>
      </c>
      <c r="B29" s="309">
        <f>配列情報!B15</f>
        <v>0</v>
      </c>
      <c r="C29" s="309">
        <f>配列情報!C15</f>
        <v>0</v>
      </c>
      <c r="D29" s="309">
        <f>配列情報!D15</f>
        <v>0</v>
      </c>
      <c r="E29" s="309">
        <f>配列情報!E15</f>
        <v>0</v>
      </c>
      <c r="F29" s="308">
        <f>配列情報!L15</f>
        <v>0</v>
      </c>
      <c r="G29" s="309">
        <f>配列情報!F15</f>
        <v>0</v>
      </c>
      <c r="H29" s="309">
        <f>配列情報!G15</f>
        <v>0</v>
      </c>
      <c r="I29" s="309">
        <f>配列情報!H15</f>
        <v>0</v>
      </c>
      <c r="J29" s="309">
        <f>配列情報!I15</f>
        <v>0</v>
      </c>
      <c r="K29" s="309">
        <f>配列情報!J15</f>
        <v>0</v>
      </c>
      <c r="L29" s="309">
        <f>配列情報!K15</f>
        <v>0</v>
      </c>
      <c r="M29" s="71" t="str">
        <f>Sheet1!$Q$3</f>
        <v/>
      </c>
      <c r="N29" s="72">
        <f>Sheet1!$R$3</f>
        <v>0</v>
      </c>
      <c r="O29" s="71">
        <f>Sheet1!$Q$4</f>
        <v>0</v>
      </c>
      <c r="P29" s="72">
        <f>Sheet1!$R$4</f>
        <v>0</v>
      </c>
      <c r="Q29" s="71">
        <f>Sheet1!$Q$5</f>
        <v>0</v>
      </c>
      <c r="R29" s="72">
        <f>Sheet1!$R$5</f>
        <v>0</v>
      </c>
      <c r="S29" s="71">
        <f>Sheet1!$Q$6</f>
        <v>0</v>
      </c>
      <c r="T29" s="72">
        <f>Sheet1!$R$6</f>
        <v>0</v>
      </c>
      <c r="U29" s="71">
        <f>Sheet1!$Q$7</f>
        <v>0</v>
      </c>
      <c r="V29" s="72">
        <f>Sheet1!$R$7</f>
        <v>0</v>
      </c>
    </row>
    <row r="30" spans="1:22" ht="30" customHeight="1">
      <c r="A30" s="308"/>
      <c r="B30" s="309"/>
      <c r="C30" s="309"/>
      <c r="D30" s="309"/>
      <c r="E30" s="309"/>
      <c r="F30" s="308"/>
      <c r="G30" s="309"/>
      <c r="H30" s="309"/>
      <c r="I30" s="309"/>
      <c r="J30" s="309"/>
      <c r="K30" s="309"/>
      <c r="L30" s="309"/>
      <c r="M30" s="71">
        <f>Sheet1!$Q$8</f>
        <v>0</v>
      </c>
      <c r="N30" s="72">
        <f>Sheet1!$R$8</f>
        <v>0</v>
      </c>
      <c r="O30" s="71">
        <f>Sheet1!$Q$9</f>
        <v>0</v>
      </c>
      <c r="P30" s="72">
        <f>Sheet1!$R$9</f>
        <v>0</v>
      </c>
      <c r="Q30" s="71">
        <f>Sheet1!$Q$10</f>
        <v>0</v>
      </c>
      <c r="R30" s="72">
        <f>Sheet1!$R$10</f>
        <v>0</v>
      </c>
      <c r="S30" s="71">
        <f>Sheet1!$Q$11</f>
        <v>0</v>
      </c>
      <c r="T30" s="72">
        <f>Sheet1!$R$11</f>
        <v>0</v>
      </c>
      <c r="U30" s="71">
        <f>Sheet1!$Q$12</f>
        <v>0</v>
      </c>
      <c r="V30" s="72">
        <f>Sheet1!$R$12</f>
        <v>0</v>
      </c>
    </row>
    <row r="31" spans="1:22" ht="30" customHeight="1">
      <c r="A31" s="308"/>
      <c r="B31" s="309"/>
      <c r="C31" s="309"/>
      <c r="D31" s="309"/>
      <c r="E31" s="309"/>
      <c r="F31" s="308"/>
      <c r="G31" s="309"/>
      <c r="H31" s="309"/>
      <c r="I31" s="309"/>
      <c r="J31" s="309"/>
      <c r="K31" s="309"/>
      <c r="L31" s="309"/>
      <c r="M31" s="71">
        <f>Sheet1!$Q$13</f>
        <v>0</v>
      </c>
      <c r="N31" s="72">
        <f>Sheet1!$R$13</f>
        <v>0</v>
      </c>
      <c r="O31" s="71">
        <f>Sheet1!$Q$14</f>
        <v>0</v>
      </c>
      <c r="P31" s="72">
        <f>Sheet1!$R$14</f>
        <v>0</v>
      </c>
      <c r="Q31" s="71">
        <f>Sheet1!$Q$15</f>
        <v>0</v>
      </c>
      <c r="R31" s="72">
        <f>Sheet1!$R$15</f>
        <v>0</v>
      </c>
      <c r="S31" s="71">
        <f>Sheet1!$Q$16</f>
        <v>0</v>
      </c>
      <c r="T31" s="72">
        <f>Sheet1!$R$16</f>
        <v>0</v>
      </c>
      <c r="U31" s="71">
        <f>Sheet1!$Q$17</f>
        <v>0</v>
      </c>
      <c r="V31" s="72">
        <f>Sheet1!$R$17</f>
        <v>0</v>
      </c>
    </row>
    <row r="32" spans="1:22" ht="30" customHeight="1">
      <c r="A32" s="306">
        <v>10</v>
      </c>
      <c r="B32" s="307">
        <f>配列情報!B16</f>
        <v>0</v>
      </c>
      <c r="C32" s="307">
        <f>配列情報!C16</f>
        <v>0</v>
      </c>
      <c r="D32" s="307">
        <f>配列情報!D16</f>
        <v>0</v>
      </c>
      <c r="E32" s="307">
        <f>配列情報!E16</f>
        <v>0</v>
      </c>
      <c r="F32" s="306">
        <f>配列情報!L16</f>
        <v>0</v>
      </c>
      <c r="G32" s="307">
        <f>配列情報!F16</f>
        <v>0</v>
      </c>
      <c r="H32" s="307">
        <f>配列情報!G16</f>
        <v>0</v>
      </c>
      <c r="I32" s="307">
        <f>配列情報!H16</f>
        <v>0</v>
      </c>
      <c r="J32" s="307">
        <f>配列情報!I16</f>
        <v>0</v>
      </c>
      <c r="K32" s="307">
        <f>配列情報!J16</f>
        <v>0</v>
      </c>
      <c r="L32" s="307">
        <f>配列情報!K16</f>
        <v>0</v>
      </c>
      <c r="M32" s="70" t="str">
        <f>Sheet1!$S$3</f>
        <v/>
      </c>
      <c r="N32" s="73">
        <f>Sheet1!$T$3</f>
        <v>0</v>
      </c>
      <c r="O32" s="70">
        <f>Sheet1!$S$4</f>
        <v>0</v>
      </c>
      <c r="P32" s="73">
        <f>Sheet1!$T$4</f>
        <v>0</v>
      </c>
      <c r="Q32" s="70">
        <f>Sheet1!$S$5</f>
        <v>0</v>
      </c>
      <c r="R32" s="73">
        <f>Sheet1!$T$5</f>
        <v>0</v>
      </c>
      <c r="S32" s="70">
        <f>Sheet1!$S$6</f>
        <v>0</v>
      </c>
      <c r="T32" s="73">
        <f>Sheet1!$T$6</f>
        <v>0</v>
      </c>
      <c r="U32" s="70">
        <f>Sheet1!$S$7</f>
        <v>0</v>
      </c>
      <c r="V32" s="73">
        <f>Sheet1!$T$7</f>
        <v>0</v>
      </c>
    </row>
    <row r="33" spans="1:22" ht="30" customHeight="1">
      <c r="A33" s="306"/>
      <c r="B33" s="307"/>
      <c r="C33" s="307"/>
      <c r="D33" s="307"/>
      <c r="E33" s="307"/>
      <c r="F33" s="306"/>
      <c r="G33" s="307"/>
      <c r="H33" s="307"/>
      <c r="I33" s="307"/>
      <c r="J33" s="307"/>
      <c r="K33" s="307"/>
      <c r="L33" s="307"/>
      <c r="M33" s="70">
        <f>Sheet1!$S$8</f>
        <v>0</v>
      </c>
      <c r="N33" s="73">
        <f>Sheet1!$T$8</f>
        <v>0</v>
      </c>
      <c r="O33" s="70">
        <f>Sheet1!$S$9</f>
        <v>0</v>
      </c>
      <c r="P33" s="73">
        <f>Sheet1!$T$9</f>
        <v>0</v>
      </c>
      <c r="Q33" s="70">
        <f>Sheet1!$S$10</f>
        <v>0</v>
      </c>
      <c r="R33" s="73">
        <f>Sheet1!$T$10</f>
        <v>0</v>
      </c>
      <c r="S33" s="70">
        <f>Sheet1!$S$11</f>
        <v>0</v>
      </c>
      <c r="T33" s="73">
        <f>Sheet1!$T$11</f>
        <v>0</v>
      </c>
      <c r="U33" s="70">
        <f>Sheet1!$S$12</f>
        <v>0</v>
      </c>
      <c r="V33" s="73">
        <f>Sheet1!$T$12</f>
        <v>0</v>
      </c>
    </row>
    <row r="34" spans="1:22" ht="30" customHeight="1">
      <c r="A34" s="306"/>
      <c r="B34" s="307"/>
      <c r="C34" s="307"/>
      <c r="D34" s="307"/>
      <c r="E34" s="307"/>
      <c r="F34" s="306"/>
      <c r="G34" s="307"/>
      <c r="H34" s="307"/>
      <c r="I34" s="307"/>
      <c r="J34" s="307"/>
      <c r="K34" s="307"/>
      <c r="L34" s="307"/>
      <c r="M34" s="70">
        <f>Sheet1!$S$13</f>
        <v>0</v>
      </c>
      <c r="N34" s="73">
        <f>Sheet1!$T$13</f>
        <v>0</v>
      </c>
      <c r="O34" s="70">
        <f>Sheet1!$S$14</f>
        <v>0</v>
      </c>
      <c r="P34" s="73">
        <f>Sheet1!$T$14</f>
        <v>0</v>
      </c>
      <c r="Q34" s="70">
        <f>Sheet1!$S$15</f>
        <v>0</v>
      </c>
      <c r="R34" s="73">
        <f>Sheet1!$T$15</f>
        <v>0</v>
      </c>
      <c r="S34" s="70">
        <f>Sheet1!$S$16</f>
        <v>0</v>
      </c>
      <c r="T34" s="73">
        <f>Sheet1!$T$16</f>
        <v>0</v>
      </c>
      <c r="U34" s="70">
        <f>Sheet1!$S$17</f>
        <v>0</v>
      </c>
      <c r="V34" s="73">
        <f>Sheet1!$T$17</f>
        <v>0</v>
      </c>
    </row>
    <row r="35" spans="1:22" ht="30" customHeight="1">
      <c r="A35" s="308">
        <v>11</v>
      </c>
      <c r="B35" s="309">
        <f>配列情報!B17</f>
        <v>0</v>
      </c>
      <c r="C35" s="309">
        <f>配列情報!C17</f>
        <v>0</v>
      </c>
      <c r="D35" s="309">
        <f>配列情報!D17</f>
        <v>0</v>
      </c>
      <c r="E35" s="309">
        <f>配列情報!E17</f>
        <v>0</v>
      </c>
      <c r="F35" s="308">
        <f>配列情報!L17</f>
        <v>0</v>
      </c>
      <c r="G35" s="309">
        <f>配列情報!F17</f>
        <v>0</v>
      </c>
      <c r="H35" s="309">
        <f>配列情報!G17</f>
        <v>0</v>
      </c>
      <c r="I35" s="309">
        <f>配列情報!H17</f>
        <v>0</v>
      </c>
      <c r="J35" s="309">
        <f>配列情報!I17</f>
        <v>0</v>
      </c>
      <c r="K35" s="309">
        <f>配列情報!J17</f>
        <v>0</v>
      </c>
      <c r="L35" s="309">
        <f>配列情報!K17</f>
        <v>0</v>
      </c>
      <c r="M35" s="71" t="str">
        <f>Sheet1!$U$3</f>
        <v/>
      </c>
      <c r="N35" s="72">
        <f>Sheet1!$V$3</f>
        <v>0</v>
      </c>
      <c r="O35" s="71">
        <f>Sheet1!$U$4</f>
        <v>0</v>
      </c>
      <c r="P35" s="72">
        <f>Sheet1!$V$4</f>
        <v>0</v>
      </c>
      <c r="Q35" s="71">
        <f>Sheet1!$U$5</f>
        <v>0</v>
      </c>
      <c r="R35" s="72">
        <f>Sheet1!$V$5</f>
        <v>0</v>
      </c>
      <c r="S35" s="71">
        <f>Sheet1!$U$6</f>
        <v>0</v>
      </c>
      <c r="T35" s="72">
        <f>Sheet1!$V$6</f>
        <v>0</v>
      </c>
      <c r="U35" s="71">
        <f>Sheet1!$U$7</f>
        <v>0</v>
      </c>
      <c r="V35" s="72">
        <f>Sheet1!$V$7</f>
        <v>0</v>
      </c>
    </row>
    <row r="36" spans="1:22" ht="30" customHeight="1">
      <c r="A36" s="308"/>
      <c r="B36" s="309"/>
      <c r="C36" s="309"/>
      <c r="D36" s="309"/>
      <c r="E36" s="309"/>
      <c r="F36" s="308"/>
      <c r="G36" s="309"/>
      <c r="H36" s="309"/>
      <c r="I36" s="309"/>
      <c r="J36" s="309"/>
      <c r="K36" s="309"/>
      <c r="L36" s="309"/>
      <c r="M36" s="71">
        <f>Sheet1!$U$8</f>
        <v>0</v>
      </c>
      <c r="N36" s="72">
        <f>Sheet1!$V$8</f>
        <v>0</v>
      </c>
      <c r="O36" s="71">
        <f>Sheet1!$U$9</f>
        <v>0</v>
      </c>
      <c r="P36" s="72">
        <f>Sheet1!$V$9</f>
        <v>0</v>
      </c>
      <c r="Q36" s="71">
        <f>Sheet1!$U$10</f>
        <v>0</v>
      </c>
      <c r="R36" s="72">
        <f>Sheet1!$V$10</f>
        <v>0</v>
      </c>
      <c r="S36" s="71">
        <f>Sheet1!$U$11</f>
        <v>0</v>
      </c>
      <c r="T36" s="72">
        <f>Sheet1!$V$11</f>
        <v>0</v>
      </c>
      <c r="U36" s="71">
        <f>Sheet1!$U$12</f>
        <v>0</v>
      </c>
      <c r="V36" s="72">
        <f>Sheet1!$V$12</f>
        <v>0</v>
      </c>
    </row>
    <row r="37" spans="1:22" ht="30" customHeight="1">
      <c r="A37" s="308"/>
      <c r="B37" s="309"/>
      <c r="C37" s="309"/>
      <c r="D37" s="309"/>
      <c r="E37" s="309"/>
      <c r="F37" s="308"/>
      <c r="G37" s="309"/>
      <c r="H37" s="309"/>
      <c r="I37" s="309"/>
      <c r="J37" s="309"/>
      <c r="K37" s="309"/>
      <c r="L37" s="309"/>
      <c r="M37" s="71">
        <f>Sheet1!$U$13</f>
        <v>0</v>
      </c>
      <c r="N37" s="72">
        <f>Sheet1!$V$13</f>
        <v>0</v>
      </c>
      <c r="O37" s="71">
        <f>Sheet1!$U$14</f>
        <v>0</v>
      </c>
      <c r="P37" s="72">
        <f>Sheet1!$V$14</f>
        <v>0</v>
      </c>
      <c r="Q37" s="71">
        <f>Sheet1!$U$15</f>
        <v>0</v>
      </c>
      <c r="R37" s="72">
        <f>Sheet1!$V$15</f>
        <v>0</v>
      </c>
      <c r="S37" s="71">
        <f>Sheet1!$U$16</f>
        <v>0</v>
      </c>
      <c r="T37" s="72">
        <f>Sheet1!$V$16</f>
        <v>0</v>
      </c>
      <c r="U37" s="71">
        <f>Sheet1!$U$17</f>
        <v>0</v>
      </c>
      <c r="V37" s="72">
        <f>Sheet1!$V$17</f>
        <v>0</v>
      </c>
    </row>
    <row r="38" spans="1:22" ht="30" customHeight="1">
      <c r="A38" s="306">
        <v>12</v>
      </c>
      <c r="B38" s="307">
        <f>配列情報!B18</f>
        <v>0</v>
      </c>
      <c r="C38" s="307">
        <f>配列情報!C18</f>
        <v>0</v>
      </c>
      <c r="D38" s="307">
        <f>配列情報!D18</f>
        <v>0</v>
      </c>
      <c r="E38" s="307">
        <f>配列情報!E18</f>
        <v>0</v>
      </c>
      <c r="F38" s="306">
        <f>配列情報!L18</f>
        <v>0</v>
      </c>
      <c r="G38" s="307">
        <f>配列情報!F18</f>
        <v>0</v>
      </c>
      <c r="H38" s="307">
        <f>配列情報!G18</f>
        <v>0</v>
      </c>
      <c r="I38" s="307">
        <f>配列情報!H18</f>
        <v>0</v>
      </c>
      <c r="J38" s="307">
        <f>配列情報!I18</f>
        <v>0</v>
      </c>
      <c r="K38" s="307">
        <f>配列情報!J18</f>
        <v>0</v>
      </c>
      <c r="L38" s="307">
        <f>配列情報!K18</f>
        <v>0</v>
      </c>
      <c r="M38" s="70" t="str">
        <f>Sheet1!$W$3</f>
        <v/>
      </c>
      <c r="N38" s="73">
        <f>Sheet1!$X$3</f>
        <v>0</v>
      </c>
      <c r="O38" s="70">
        <f>Sheet1!$W$4</f>
        <v>0</v>
      </c>
      <c r="P38" s="73">
        <f>Sheet1!$X$4</f>
        <v>0</v>
      </c>
      <c r="Q38" s="70">
        <f>Sheet1!$W$5</f>
        <v>0</v>
      </c>
      <c r="R38" s="73">
        <f>Sheet1!$X$5</f>
        <v>0</v>
      </c>
      <c r="S38" s="70">
        <f>Sheet1!$W$6</f>
        <v>0</v>
      </c>
      <c r="T38" s="73">
        <f>Sheet1!$X$6</f>
        <v>0</v>
      </c>
      <c r="U38" s="70">
        <f>Sheet1!$W$7</f>
        <v>0</v>
      </c>
      <c r="V38" s="73">
        <f>Sheet1!$X$7</f>
        <v>0</v>
      </c>
    </row>
    <row r="39" spans="1:22" ht="30" customHeight="1">
      <c r="A39" s="306"/>
      <c r="B39" s="307"/>
      <c r="C39" s="307"/>
      <c r="D39" s="307"/>
      <c r="E39" s="307"/>
      <c r="F39" s="306"/>
      <c r="G39" s="307"/>
      <c r="H39" s="307"/>
      <c r="I39" s="307"/>
      <c r="J39" s="307"/>
      <c r="K39" s="307"/>
      <c r="L39" s="307"/>
      <c r="M39" s="70">
        <f>Sheet1!$W$8</f>
        <v>0</v>
      </c>
      <c r="N39" s="73">
        <f>Sheet1!$X$8</f>
        <v>0</v>
      </c>
      <c r="O39" s="70">
        <f>Sheet1!$W$9</f>
        <v>0</v>
      </c>
      <c r="P39" s="73">
        <f>Sheet1!$X$9</f>
        <v>0</v>
      </c>
      <c r="Q39" s="70">
        <f>Sheet1!$W$10</f>
        <v>0</v>
      </c>
      <c r="R39" s="73">
        <f>Sheet1!$X$10</f>
        <v>0</v>
      </c>
      <c r="S39" s="70">
        <f>Sheet1!$W$11</f>
        <v>0</v>
      </c>
      <c r="T39" s="73">
        <f>Sheet1!$X$11</f>
        <v>0</v>
      </c>
      <c r="U39" s="70">
        <f>Sheet1!$W$12</f>
        <v>0</v>
      </c>
      <c r="V39" s="73">
        <f>Sheet1!$X$12</f>
        <v>0</v>
      </c>
    </row>
    <row r="40" spans="1:22" ht="30" customHeight="1">
      <c r="A40" s="306"/>
      <c r="B40" s="307"/>
      <c r="C40" s="307"/>
      <c r="D40" s="307"/>
      <c r="E40" s="307"/>
      <c r="F40" s="306"/>
      <c r="G40" s="307"/>
      <c r="H40" s="307"/>
      <c r="I40" s="307"/>
      <c r="J40" s="307"/>
      <c r="K40" s="307"/>
      <c r="L40" s="307"/>
      <c r="M40" s="70">
        <f>Sheet1!$W$13</f>
        <v>0</v>
      </c>
      <c r="N40" s="73">
        <f>Sheet1!$X$13</f>
        <v>0</v>
      </c>
      <c r="O40" s="70">
        <f>Sheet1!$W$14</f>
        <v>0</v>
      </c>
      <c r="P40" s="73">
        <f>Sheet1!$X$14</f>
        <v>0</v>
      </c>
      <c r="Q40" s="70">
        <f>Sheet1!$W$15</f>
        <v>0</v>
      </c>
      <c r="R40" s="73">
        <f>Sheet1!$X$15</f>
        <v>0</v>
      </c>
      <c r="S40" s="70">
        <f>Sheet1!$W$16</f>
        <v>0</v>
      </c>
      <c r="T40" s="73">
        <f>Sheet1!$X$16</f>
        <v>0</v>
      </c>
      <c r="U40" s="70">
        <f>Sheet1!$W$17</f>
        <v>0</v>
      </c>
      <c r="V40" s="73">
        <f>Sheet1!$X$17</f>
        <v>0</v>
      </c>
    </row>
    <row r="41" spans="1:22" ht="30" customHeight="1">
      <c r="A41" s="308">
        <v>13</v>
      </c>
      <c r="B41" s="309">
        <f>配列情報!B19</f>
        <v>0</v>
      </c>
      <c r="C41" s="309">
        <f>配列情報!C19</f>
        <v>0</v>
      </c>
      <c r="D41" s="309">
        <f>配列情報!D19</f>
        <v>0</v>
      </c>
      <c r="E41" s="309">
        <f>配列情報!E19</f>
        <v>0</v>
      </c>
      <c r="F41" s="308">
        <f>配列情報!L19</f>
        <v>0</v>
      </c>
      <c r="G41" s="309">
        <f>配列情報!F19</f>
        <v>0</v>
      </c>
      <c r="H41" s="309">
        <f>配列情報!G19</f>
        <v>0</v>
      </c>
      <c r="I41" s="309">
        <f>配列情報!H19</f>
        <v>0</v>
      </c>
      <c r="J41" s="309">
        <f>配列情報!I19</f>
        <v>0</v>
      </c>
      <c r="K41" s="309">
        <f>配列情報!J19</f>
        <v>0</v>
      </c>
      <c r="L41" s="309">
        <f>配列情報!K19</f>
        <v>0</v>
      </c>
      <c r="M41" s="71" t="str">
        <f>Sheet1!$Y$3</f>
        <v/>
      </c>
      <c r="N41" s="72">
        <f>Sheet1!$Z$3</f>
        <v>0</v>
      </c>
      <c r="O41" s="71">
        <f>Sheet1!$Y$4</f>
        <v>0</v>
      </c>
      <c r="P41" s="72">
        <f>Sheet1!$Z$4</f>
        <v>0</v>
      </c>
      <c r="Q41" s="71">
        <f>Sheet1!$Y$5</f>
        <v>0</v>
      </c>
      <c r="R41" s="72">
        <f>Sheet1!$Z$5</f>
        <v>0</v>
      </c>
      <c r="S41" s="71">
        <f>Sheet1!$Y$6</f>
        <v>0</v>
      </c>
      <c r="T41" s="72">
        <f>Sheet1!$Z$6</f>
        <v>0</v>
      </c>
      <c r="U41" s="71">
        <f>Sheet1!$Y$7</f>
        <v>0</v>
      </c>
      <c r="V41" s="72">
        <f>Sheet1!$Z$7</f>
        <v>0</v>
      </c>
    </row>
    <row r="42" spans="1:22" ht="30" customHeight="1">
      <c r="A42" s="308"/>
      <c r="B42" s="309"/>
      <c r="C42" s="309"/>
      <c r="D42" s="309"/>
      <c r="E42" s="309"/>
      <c r="F42" s="308"/>
      <c r="G42" s="309"/>
      <c r="H42" s="309"/>
      <c r="I42" s="309"/>
      <c r="J42" s="309"/>
      <c r="K42" s="309"/>
      <c r="L42" s="309"/>
      <c r="M42" s="71">
        <f>Sheet1!$Y$8</f>
        <v>0</v>
      </c>
      <c r="N42" s="72">
        <f>Sheet1!$Z$8</f>
        <v>0</v>
      </c>
      <c r="O42" s="71">
        <f>Sheet1!$Y$9</f>
        <v>0</v>
      </c>
      <c r="P42" s="72">
        <f>Sheet1!$Z$9</f>
        <v>0</v>
      </c>
      <c r="Q42" s="71">
        <f>Sheet1!$Y$10</f>
        <v>0</v>
      </c>
      <c r="R42" s="72">
        <f>Sheet1!$Z$10</f>
        <v>0</v>
      </c>
      <c r="S42" s="71">
        <f>Sheet1!$Y$11</f>
        <v>0</v>
      </c>
      <c r="T42" s="72">
        <f>Sheet1!$Z$11</f>
        <v>0</v>
      </c>
      <c r="U42" s="71">
        <f>Sheet1!$Y$12</f>
        <v>0</v>
      </c>
      <c r="V42" s="72">
        <f>Sheet1!$Z$12</f>
        <v>0</v>
      </c>
    </row>
    <row r="43" spans="1:22" ht="30" customHeight="1">
      <c r="A43" s="308"/>
      <c r="B43" s="309"/>
      <c r="C43" s="309"/>
      <c r="D43" s="309"/>
      <c r="E43" s="309"/>
      <c r="F43" s="308"/>
      <c r="G43" s="309"/>
      <c r="H43" s="309"/>
      <c r="I43" s="309"/>
      <c r="J43" s="309"/>
      <c r="K43" s="309"/>
      <c r="L43" s="309"/>
      <c r="M43" s="71">
        <f>Sheet1!$Y$13</f>
        <v>0</v>
      </c>
      <c r="N43" s="72">
        <f>Sheet1!$Z$13</f>
        <v>0</v>
      </c>
      <c r="O43" s="71">
        <f>Sheet1!$Y$14</f>
        <v>0</v>
      </c>
      <c r="P43" s="72">
        <f>Sheet1!$Z$14</f>
        <v>0</v>
      </c>
      <c r="Q43" s="71">
        <f>Sheet1!$Y$15</f>
        <v>0</v>
      </c>
      <c r="R43" s="72">
        <f>Sheet1!$Z$15</f>
        <v>0</v>
      </c>
      <c r="S43" s="71">
        <f>Sheet1!$Y$16</f>
        <v>0</v>
      </c>
      <c r="T43" s="72">
        <f>Sheet1!$Z$16</f>
        <v>0</v>
      </c>
      <c r="U43" s="71">
        <f>Sheet1!$Y$17</f>
        <v>0</v>
      </c>
      <c r="V43" s="72">
        <f>Sheet1!$Z$17</f>
        <v>0</v>
      </c>
    </row>
    <row r="44" spans="1:22" ht="30" customHeight="1">
      <c r="A44" s="306">
        <v>14</v>
      </c>
      <c r="B44" s="307">
        <f>配列情報!B20</f>
        <v>0</v>
      </c>
      <c r="C44" s="307">
        <f>配列情報!C20</f>
        <v>0</v>
      </c>
      <c r="D44" s="307">
        <f>配列情報!D20</f>
        <v>0</v>
      </c>
      <c r="E44" s="307">
        <f>配列情報!E20</f>
        <v>0</v>
      </c>
      <c r="F44" s="306">
        <f>配列情報!L20</f>
        <v>0</v>
      </c>
      <c r="G44" s="307">
        <f>配列情報!F20</f>
        <v>0</v>
      </c>
      <c r="H44" s="307">
        <f>配列情報!G20</f>
        <v>0</v>
      </c>
      <c r="I44" s="307">
        <f>配列情報!H20</f>
        <v>0</v>
      </c>
      <c r="J44" s="307">
        <f>配列情報!I20</f>
        <v>0</v>
      </c>
      <c r="K44" s="307">
        <f>配列情報!J20</f>
        <v>0</v>
      </c>
      <c r="L44" s="307">
        <f>配列情報!K20</f>
        <v>0</v>
      </c>
      <c r="M44" s="70" t="str">
        <f>Sheet1!$AA$3</f>
        <v/>
      </c>
      <c r="N44" s="73">
        <f>Sheet1!$AB$3</f>
        <v>0</v>
      </c>
      <c r="O44" s="70">
        <f>Sheet1!$AA$4</f>
        <v>0</v>
      </c>
      <c r="P44" s="73">
        <f>Sheet1!$AB$4</f>
        <v>0</v>
      </c>
      <c r="Q44" s="70">
        <f>Sheet1!$AA$5</f>
        <v>0</v>
      </c>
      <c r="R44" s="73">
        <f>Sheet1!$AB$5</f>
        <v>0</v>
      </c>
      <c r="S44" s="70">
        <f>Sheet1!$AA$6</f>
        <v>0</v>
      </c>
      <c r="T44" s="73">
        <f>Sheet1!$AB$6</f>
        <v>0</v>
      </c>
      <c r="U44" s="70">
        <f>Sheet1!$AA$7</f>
        <v>0</v>
      </c>
      <c r="V44" s="73">
        <f>Sheet1!$AB$7</f>
        <v>0</v>
      </c>
    </row>
    <row r="45" spans="1:22" ht="30" customHeight="1">
      <c r="A45" s="306"/>
      <c r="B45" s="307"/>
      <c r="C45" s="307"/>
      <c r="D45" s="307"/>
      <c r="E45" s="307"/>
      <c r="F45" s="306"/>
      <c r="G45" s="307"/>
      <c r="H45" s="307"/>
      <c r="I45" s="307"/>
      <c r="J45" s="307"/>
      <c r="K45" s="307"/>
      <c r="L45" s="307"/>
      <c r="M45" s="70">
        <f>Sheet1!$AA$8</f>
        <v>0</v>
      </c>
      <c r="N45" s="73">
        <f>Sheet1!$AB$8</f>
        <v>0</v>
      </c>
      <c r="O45" s="70">
        <f>Sheet1!$AA$9</f>
        <v>0</v>
      </c>
      <c r="P45" s="73">
        <f>Sheet1!$AB$9</f>
        <v>0</v>
      </c>
      <c r="Q45" s="70">
        <f>Sheet1!$AA$10</f>
        <v>0</v>
      </c>
      <c r="R45" s="73">
        <f>Sheet1!$AB$10</f>
        <v>0</v>
      </c>
      <c r="S45" s="70">
        <f>Sheet1!$AA$11</f>
        <v>0</v>
      </c>
      <c r="T45" s="73">
        <f>Sheet1!$AB$11</f>
        <v>0</v>
      </c>
      <c r="U45" s="70">
        <f>Sheet1!$AA$12</f>
        <v>0</v>
      </c>
      <c r="V45" s="73">
        <f>Sheet1!$AB$12</f>
        <v>0</v>
      </c>
    </row>
    <row r="46" spans="1:22" ht="30" customHeight="1">
      <c r="A46" s="306"/>
      <c r="B46" s="307"/>
      <c r="C46" s="307"/>
      <c r="D46" s="307"/>
      <c r="E46" s="307"/>
      <c r="F46" s="306"/>
      <c r="G46" s="307"/>
      <c r="H46" s="307"/>
      <c r="I46" s="307"/>
      <c r="J46" s="307"/>
      <c r="K46" s="307"/>
      <c r="L46" s="307"/>
      <c r="M46" s="70">
        <f>Sheet1!$AA$13</f>
        <v>0</v>
      </c>
      <c r="N46" s="73">
        <f>Sheet1!$AB$13</f>
        <v>0</v>
      </c>
      <c r="O46" s="70">
        <f>Sheet1!$AA$14</f>
        <v>0</v>
      </c>
      <c r="P46" s="73">
        <f>Sheet1!$AB$14</f>
        <v>0</v>
      </c>
      <c r="Q46" s="70">
        <f>Sheet1!$AA$15</f>
        <v>0</v>
      </c>
      <c r="R46" s="73">
        <f>Sheet1!$AB$15</f>
        <v>0</v>
      </c>
      <c r="S46" s="70">
        <f>Sheet1!$AA$16</f>
        <v>0</v>
      </c>
      <c r="T46" s="73">
        <f>Sheet1!$AB$16</f>
        <v>0</v>
      </c>
      <c r="U46" s="70">
        <f>Sheet1!$AA$17</f>
        <v>0</v>
      </c>
      <c r="V46" s="73">
        <f>Sheet1!$AB$17</f>
        <v>0</v>
      </c>
    </row>
    <row r="47" spans="1:22" ht="30" customHeight="1">
      <c r="A47" s="308">
        <v>15</v>
      </c>
      <c r="B47" s="309">
        <f>配列情報!B21</f>
        <v>0</v>
      </c>
      <c r="C47" s="309">
        <f>配列情報!C21</f>
        <v>0</v>
      </c>
      <c r="D47" s="309">
        <f>配列情報!D21</f>
        <v>0</v>
      </c>
      <c r="E47" s="309">
        <f>配列情報!E21</f>
        <v>0</v>
      </c>
      <c r="F47" s="308">
        <f>配列情報!L21</f>
        <v>0</v>
      </c>
      <c r="G47" s="309">
        <f>配列情報!F21</f>
        <v>0</v>
      </c>
      <c r="H47" s="309">
        <f>配列情報!G21</f>
        <v>0</v>
      </c>
      <c r="I47" s="309">
        <f>配列情報!H21</f>
        <v>0</v>
      </c>
      <c r="J47" s="309">
        <f>配列情報!I21</f>
        <v>0</v>
      </c>
      <c r="K47" s="309">
        <f>配列情報!J21</f>
        <v>0</v>
      </c>
      <c r="L47" s="309">
        <f>配列情報!K21</f>
        <v>0</v>
      </c>
      <c r="M47" s="71" t="str">
        <f>Sheet1!$AC$3</f>
        <v/>
      </c>
      <c r="N47" s="72">
        <f>Sheet1!$AD$3</f>
        <v>0</v>
      </c>
      <c r="O47" s="71">
        <f>Sheet1!$AC$4</f>
        <v>0</v>
      </c>
      <c r="P47" s="72">
        <f>Sheet1!$AD$4</f>
        <v>0</v>
      </c>
      <c r="Q47" s="71">
        <f>Sheet1!$AC$5</f>
        <v>0</v>
      </c>
      <c r="R47" s="72">
        <f>Sheet1!$AD$5</f>
        <v>0</v>
      </c>
      <c r="S47" s="71">
        <f>Sheet1!$AC$6</f>
        <v>0</v>
      </c>
      <c r="T47" s="72">
        <f>Sheet1!$AD$6</f>
        <v>0</v>
      </c>
      <c r="U47" s="71">
        <f>Sheet1!$AC$7</f>
        <v>0</v>
      </c>
      <c r="V47" s="72">
        <f>Sheet1!$AD$7</f>
        <v>0</v>
      </c>
    </row>
    <row r="48" spans="1:22" ht="30" customHeight="1">
      <c r="A48" s="308"/>
      <c r="B48" s="309"/>
      <c r="C48" s="309"/>
      <c r="D48" s="309"/>
      <c r="E48" s="309"/>
      <c r="F48" s="308"/>
      <c r="G48" s="309"/>
      <c r="H48" s="309"/>
      <c r="I48" s="309"/>
      <c r="J48" s="309"/>
      <c r="K48" s="309"/>
      <c r="L48" s="309"/>
      <c r="M48" s="71">
        <f>Sheet1!$AC$8</f>
        <v>0</v>
      </c>
      <c r="N48" s="72">
        <f>Sheet1!$AD$8</f>
        <v>0</v>
      </c>
      <c r="O48" s="71">
        <f>Sheet1!$AC$9</f>
        <v>0</v>
      </c>
      <c r="P48" s="72">
        <f>Sheet1!$AD$9</f>
        <v>0</v>
      </c>
      <c r="Q48" s="71">
        <f>Sheet1!$AC$10</f>
        <v>0</v>
      </c>
      <c r="R48" s="72">
        <f>Sheet1!$AD$10</f>
        <v>0</v>
      </c>
      <c r="S48" s="71">
        <f>Sheet1!$AC$11</f>
        <v>0</v>
      </c>
      <c r="T48" s="72">
        <f>Sheet1!$AD$11</f>
        <v>0</v>
      </c>
      <c r="U48" s="71">
        <f>Sheet1!$AC$12</f>
        <v>0</v>
      </c>
      <c r="V48" s="72">
        <f>Sheet1!$AD$12</f>
        <v>0</v>
      </c>
    </row>
    <row r="49" spans="1:22" ht="30" customHeight="1">
      <c r="A49" s="308"/>
      <c r="B49" s="309"/>
      <c r="C49" s="309"/>
      <c r="D49" s="309"/>
      <c r="E49" s="309"/>
      <c r="F49" s="308"/>
      <c r="G49" s="309"/>
      <c r="H49" s="309"/>
      <c r="I49" s="309"/>
      <c r="J49" s="309"/>
      <c r="K49" s="309"/>
      <c r="L49" s="309"/>
      <c r="M49" s="71">
        <f>Sheet1!$AC$13</f>
        <v>0</v>
      </c>
      <c r="N49" s="72">
        <f>Sheet1!$AD$13</f>
        <v>0</v>
      </c>
      <c r="O49" s="71">
        <f>Sheet1!$AC$14</f>
        <v>0</v>
      </c>
      <c r="P49" s="72">
        <f>Sheet1!$AD$14</f>
        <v>0</v>
      </c>
      <c r="Q49" s="71">
        <f>Sheet1!$AC$15</f>
        <v>0</v>
      </c>
      <c r="R49" s="72">
        <f>Sheet1!$AD$15</f>
        <v>0</v>
      </c>
      <c r="S49" s="71">
        <f>Sheet1!$AC$16</f>
        <v>0</v>
      </c>
      <c r="T49" s="72">
        <f>Sheet1!$AD$16</f>
        <v>0</v>
      </c>
      <c r="U49" s="71">
        <f>Sheet1!$AC$17</f>
        <v>0</v>
      </c>
      <c r="V49" s="72">
        <f>Sheet1!$AD$17</f>
        <v>0</v>
      </c>
    </row>
    <row r="50" spans="1:22" ht="30" customHeight="1">
      <c r="A50" s="306">
        <v>16</v>
      </c>
      <c r="B50" s="307">
        <f>配列情報!B22</f>
        <v>0</v>
      </c>
      <c r="C50" s="307">
        <f>配列情報!C22</f>
        <v>0</v>
      </c>
      <c r="D50" s="307">
        <f>配列情報!D22</f>
        <v>0</v>
      </c>
      <c r="E50" s="307">
        <f>配列情報!E22</f>
        <v>0</v>
      </c>
      <c r="F50" s="306">
        <f>配列情報!L22</f>
        <v>0</v>
      </c>
      <c r="G50" s="307">
        <f>配列情報!F22</f>
        <v>0</v>
      </c>
      <c r="H50" s="307">
        <f>配列情報!G22</f>
        <v>0</v>
      </c>
      <c r="I50" s="307">
        <f>配列情報!H22</f>
        <v>0</v>
      </c>
      <c r="J50" s="307">
        <f>配列情報!I22</f>
        <v>0</v>
      </c>
      <c r="K50" s="307">
        <f>配列情報!J22</f>
        <v>0</v>
      </c>
      <c r="L50" s="307">
        <f>配列情報!K22</f>
        <v>0</v>
      </c>
      <c r="M50" s="70" t="str">
        <f>Sheet1!$AE$3</f>
        <v/>
      </c>
      <c r="N50" s="73">
        <f>Sheet1!$AF$3</f>
        <v>0</v>
      </c>
      <c r="O50" s="70">
        <f>Sheet1!$AE$4</f>
        <v>0</v>
      </c>
      <c r="P50" s="73">
        <f>Sheet1!$AF$4</f>
        <v>0</v>
      </c>
      <c r="Q50" s="70">
        <f>Sheet1!$AE$5</f>
        <v>0</v>
      </c>
      <c r="R50" s="73">
        <f>Sheet1!$AF$5</f>
        <v>0</v>
      </c>
      <c r="S50" s="70">
        <f>Sheet1!$AE$6</f>
        <v>0</v>
      </c>
      <c r="T50" s="73">
        <f>Sheet1!$AF$6</f>
        <v>0</v>
      </c>
      <c r="U50" s="70">
        <f>Sheet1!$AE$7</f>
        <v>0</v>
      </c>
      <c r="V50" s="73">
        <f>Sheet1!$AF$7</f>
        <v>0</v>
      </c>
    </row>
    <row r="51" spans="1:22" ht="30" customHeight="1">
      <c r="A51" s="306"/>
      <c r="B51" s="307"/>
      <c r="C51" s="307"/>
      <c r="D51" s="307"/>
      <c r="E51" s="307"/>
      <c r="F51" s="306"/>
      <c r="G51" s="307"/>
      <c r="H51" s="307"/>
      <c r="I51" s="307"/>
      <c r="J51" s="307"/>
      <c r="K51" s="307"/>
      <c r="L51" s="307"/>
      <c r="M51" s="70">
        <f>Sheet1!$AE$8</f>
        <v>0</v>
      </c>
      <c r="N51" s="73">
        <f>Sheet1!$AF$8</f>
        <v>0</v>
      </c>
      <c r="O51" s="70">
        <f>Sheet1!$AE$9</f>
        <v>0</v>
      </c>
      <c r="P51" s="73">
        <f>Sheet1!$AF$9</f>
        <v>0</v>
      </c>
      <c r="Q51" s="70">
        <f>Sheet1!$AE$10</f>
        <v>0</v>
      </c>
      <c r="R51" s="73">
        <f>Sheet1!$AF$10</f>
        <v>0</v>
      </c>
      <c r="S51" s="70">
        <f>Sheet1!$AE$11</f>
        <v>0</v>
      </c>
      <c r="T51" s="73">
        <f>Sheet1!$AF$11</f>
        <v>0</v>
      </c>
      <c r="U51" s="70">
        <f>Sheet1!$AE$12</f>
        <v>0</v>
      </c>
      <c r="V51" s="73">
        <f>Sheet1!$AF$12</f>
        <v>0</v>
      </c>
    </row>
    <row r="52" spans="1:22" ht="30" customHeight="1">
      <c r="A52" s="306"/>
      <c r="B52" s="307"/>
      <c r="C52" s="307"/>
      <c r="D52" s="307"/>
      <c r="E52" s="307"/>
      <c r="F52" s="306"/>
      <c r="G52" s="307"/>
      <c r="H52" s="307"/>
      <c r="I52" s="307"/>
      <c r="J52" s="307"/>
      <c r="K52" s="307"/>
      <c r="L52" s="307"/>
      <c r="M52" s="70">
        <f>Sheet1!$AE$13</f>
        <v>0</v>
      </c>
      <c r="N52" s="73">
        <f>Sheet1!$AF$13</f>
        <v>0</v>
      </c>
      <c r="O52" s="70">
        <f>Sheet1!$AE$14</f>
        <v>0</v>
      </c>
      <c r="P52" s="73">
        <f>Sheet1!$AF$14</f>
        <v>0</v>
      </c>
      <c r="Q52" s="70">
        <f>Sheet1!$AE$15</f>
        <v>0</v>
      </c>
      <c r="R52" s="73">
        <f>Sheet1!$AF$15</f>
        <v>0</v>
      </c>
      <c r="S52" s="70">
        <f>Sheet1!$AE$16</f>
        <v>0</v>
      </c>
      <c r="T52" s="73">
        <f>Sheet1!$AF$16</f>
        <v>0</v>
      </c>
      <c r="U52" s="70">
        <f>Sheet1!$AE$17</f>
        <v>0</v>
      </c>
      <c r="V52" s="73">
        <f>Sheet1!$AF$17</f>
        <v>0</v>
      </c>
    </row>
    <row r="53" spans="1:22" ht="30" customHeight="1">
      <c r="A53" s="308">
        <v>17</v>
      </c>
      <c r="B53" s="309">
        <f>配列情報!B23</f>
        <v>0</v>
      </c>
      <c r="C53" s="309">
        <f>配列情報!C23</f>
        <v>0</v>
      </c>
      <c r="D53" s="309">
        <f>配列情報!D23</f>
        <v>0</v>
      </c>
      <c r="E53" s="309">
        <f>配列情報!E23</f>
        <v>0</v>
      </c>
      <c r="F53" s="308">
        <f>配列情報!L23</f>
        <v>0</v>
      </c>
      <c r="G53" s="309">
        <f>配列情報!F23</f>
        <v>0</v>
      </c>
      <c r="H53" s="309">
        <f>配列情報!G23</f>
        <v>0</v>
      </c>
      <c r="I53" s="309">
        <f>配列情報!H23</f>
        <v>0</v>
      </c>
      <c r="J53" s="309">
        <f>配列情報!I23</f>
        <v>0</v>
      </c>
      <c r="K53" s="309">
        <f>配列情報!J23</f>
        <v>0</v>
      </c>
      <c r="L53" s="309">
        <f>配列情報!K23</f>
        <v>0</v>
      </c>
      <c r="M53" s="71" t="str">
        <f>Sheet1!$AG$3</f>
        <v/>
      </c>
      <c r="N53" s="72">
        <f>Sheet1!$AH$3</f>
        <v>0</v>
      </c>
      <c r="O53" s="71">
        <f>Sheet1!$AG$4</f>
        <v>0</v>
      </c>
      <c r="P53" s="72">
        <f>Sheet1!$AH$4</f>
        <v>0</v>
      </c>
      <c r="Q53" s="71">
        <f>Sheet1!$AG$5</f>
        <v>0</v>
      </c>
      <c r="R53" s="72">
        <f>Sheet1!$AH$5</f>
        <v>0</v>
      </c>
      <c r="S53" s="71">
        <f>Sheet1!$AG$6</f>
        <v>0</v>
      </c>
      <c r="T53" s="72">
        <f>Sheet1!$AH$6</f>
        <v>0</v>
      </c>
      <c r="U53" s="71">
        <f>Sheet1!$AG$7</f>
        <v>0</v>
      </c>
      <c r="V53" s="72">
        <f>Sheet1!$AH$7</f>
        <v>0</v>
      </c>
    </row>
    <row r="54" spans="1:22" ht="30" customHeight="1">
      <c r="A54" s="308"/>
      <c r="B54" s="309"/>
      <c r="C54" s="309"/>
      <c r="D54" s="309"/>
      <c r="E54" s="309"/>
      <c r="F54" s="308"/>
      <c r="G54" s="309"/>
      <c r="H54" s="309"/>
      <c r="I54" s="309"/>
      <c r="J54" s="309"/>
      <c r="K54" s="309"/>
      <c r="L54" s="309"/>
      <c r="M54" s="71">
        <f>Sheet1!$AG$8</f>
        <v>0</v>
      </c>
      <c r="N54" s="72">
        <f>Sheet1!$AH$8</f>
        <v>0</v>
      </c>
      <c r="O54" s="71">
        <f>Sheet1!$AG$9</f>
        <v>0</v>
      </c>
      <c r="P54" s="72">
        <f>Sheet1!$AH$9</f>
        <v>0</v>
      </c>
      <c r="Q54" s="71">
        <f>Sheet1!$AG$10</f>
        <v>0</v>
      </c>
      <c r="R54" s="72">
        <f>Sheet1!$AH$10</f>
        <v>0</v>
      </c>
      <c r="S54" s="71">
        <f>Sheet1!$AG$11</f>
        <v>0</v>
      </c>
      <c r="T54" s="72">
        <f>Sheet1!$AH$11</f>
        <v>0</v>
      </c>
      <c r="U54" s="71">
        <f>Sheet1!$AG$12</f>
        <v>0</v>
      </c>
      <c r="V54" s="72">
        <f>Sheet1!$AH$12</f>
        <v>0</v>
      </c>
    </row>
    <row r="55" spans="1:22" ht="30" customHeight="1">
      <c r="A55" s="308"/>
      <c r="B55" s="309"/>
      <c r="C55" s="309"/>
      <c r="D55" s="309"/>
      <c r="E55" s="309"/>
      <c r="F55" s="308"/>
      <c r="G55" s="309"/>
      <c r="H55" s="309"/>
      <c r="I55" s="309"/>
      <c r="J55" s="309"/>
      <c r="K55" s="309"/>
      <c r="L55" s="309"/>
      <c r="M55" s="71">
        <f>Sheet1!$AG$13</f>
        <v>0</v>
      </c>
      <c r="N55" s="72">
        <f>Sheet1!$AH$13</f>
        <v>0</v>
      </c>
      <c r="O55" s="71">
        <f>Sheet1!$AG$14</f>
        <v>0</v>
      </c>
      <c r="P55" s="72">
        <f>Sheet1!$AH$14</f>
        <v>0</v>
      </c>
      <c r="Q55" s="71">
        <f>Sheet1!$AG$15</f>
        <v>0</v>
      </c>
      <c r="R55" s="72">
        <f>Sheet1!$AH$15</f>
        <v>0</v>
      </c>
      <c r="S55" s="71">
        <f>Sheet1!$AG$16</f>
        <v>0</v>
      </c>
      <c r="T55" s="72">
        <f>Sheet1!$AH$16</f>
        <v>0</v>
      </c>
      <c r="U55" s="71">
        <f>Sheet1!$AG$17</f>
        <v>0</v>
      </c>
      <c r="V55" s="72">
        <f>Sheet1!$AH$17</f>
        <v>0</v>
      </c>
    </row>
    <row r="56" spans="1:22" ht="30" customHeight="1">
      <c r="A56" s="306">
        <v>18</v>
      </c>
      <c r="B56" s="307">
        <f>配列情報!B24</f>
        <v>0</v>
      </c>
      <c r="C56" s="307">
        <f>配列情報!C24</f>
        <v>0</v>
      </c>
      <c r="D56" s="307">
        <f>配列情報!D24</f>
        <v>0</v>
      </c>
      <c r="E56" s="307">
        <f>配列情報!E24</f>
        <v>0</v>
      </c>
      <c r="F56" s="306">
        <f>配列情報!L24</f>
        <v>0</v>
      </c>
      <c r="G56" s="307">
        <f>配列情報!F24</f>
        <v>0</v>
      </c>
      <c r="H56" s="307">
        <f>配列情報!G24</f>
        <v>0</v>
      </c>
      <c r="I56" s="307">
        <f>配列情報!H24</f>
        <v>0</v>
      </c>
      <c r="J56" s="307">
        <f>配列情報!I24</f>
        <v>0</v>
      </c>
      <c r="K56" s="307">
        <f>配列情報!J24</f>
        <v>0</v>
      </c>
      <c r="L56" s="307">
        <f>配列情報!K24</f>
        <v>0</v>
      </c>
      <c r="M56" s="70" t="str">
        <f>Sheet1!$AI$3</f>
        <v/>
      </c>
      <c r="N56" s="73">
        <f>Sheet1!$AJ$3</f>
        <v>0</v>
      </c>
      <c r="O56" s="70">
        <f>Sheet1!$AI$4</f>
        <v>0</v>
      </c>
      <c r="P56" s="73">
        <f>Sheet1!$AJ$4</f>
        <v>0</v>
      </c>
      <c r="Q56" s="70">
        <f>Sheet1!$AI$5</f>
        <v>0</v>
      </c>
      <c r="R56" s="73">
        <f>Sheet1!$AJ$5</f>
        <v>0</v>
      </c>
      <c r="S56" s="70">
        <f>Sheet1!$AI$6</f>
        <v>0</v>
      </c>
      <c r="T56" s="73">
        <f>Sheet1!$AJ$6</f>
        <v>0</v>
      </c>
      <c r="U56" s="70">
        <f>Sheet1!$AI$7</f>
        <v>0</v>
      </c>
      <c r="V56" s="73">
        <f>Sheet1!$AJ$7</f>
        <v>0</v>
      </c>
    </row>
    <row r="57" spans="1:22" ht="30.75" customHeight="1">
      <c r="A57" s="306"/>
      <c r="B57" s="307"/>
      <c r="C57" s="307"/>
      <c r="D57" s="307"/>
      <c r="E57" s="307"/>
      <c r="F57" s="306"/>
      <c r="G57" s="307"/>
      <c r="H57" s="307"/>
      <c r="I57" s="307"/>
      <c r="J57" s="307"/>
      <c r="K57" s="307"/>
      <c r="L57" s="307"/>
      <c r="M57" s="70">
        <f>Sheet1!$AI$8</f>
        <v>0</v>
      </c>
      <c r="N57" s="73">
        <f>Sheet1!$AJ$8</f>
        <v>0</v>
      </c>
      <c r="O57" s="70">
        <f>Sheet1!$AI$9</f>
        <v>0</v>
      </c>
      <c r="P57" s="73">
        <f>Sheet1!$AJ$9</f>
        <v>0</v>
      </c>
      <c r="Q57" s="70">
        <f>Sheet1!$AI$10</f>
        <v>0</v>
      </c>
      <c r="R57" s="73">
        <f>Sheet1!$AJ$10</f>
        <v>0</v>
      </c>
      <c r="S57" s="70">
        <f>Sheet1!$AI$11</f>
        <v>0</v>
      </c>
      <c r="T57" s="73">
        <f>Sheet1!$AJ$11</f>
        <v>0</v>
      </c>
      <c r="U57" s="70">
        <f>Sheet1!$AI$12</f>
        <v>0</v>
      </c>
      <c r="V57" s="73">
        <f>Sheet1!$AJ$12</f>
        <v>0</v>
      </c>
    </row>
    <row r="58" spans="1:22" ht="30.75" customHeight="1">
      <c r="A58" s="306"/>
      <c r="B58" s="307"/>
      <c r="C58" s="307"/>
      <c r="D58" s="307"/>
      <c r="E58" s="307"/>
      <c r="F58" s="306"/>
      <c r="G58" s="307"/>
      <c r="H58" s="307"/>
      <c r="I58" s="307"/>
      <c r="J58" s="307"/>
      <c r="K58" s="307"/>
      <c r="L58" s="307"/>
      <c r="M58" s="70">
        <f>Sheet1!$AI$13</f>
        <v>0</v>
      </c>
      <c r="N58" s="73">
        <f>Sheet1!$AJ$13</f>
        <v>0</v>
      </c>
      <c r="O58" s="70">
        <f>Sheet1!$AI$14</f>
        <v>0</v>
      </c>
      <c r="P58" s="73">
        <f>Sheet1!$AJ$14</f>
        <v>0</v>
      </c>
      <c r="Q58" s="70">
        <f>Sheet1!$AI$15</f>
        <v>0</v>
      </c>
      <c r="R58" s="73">
        <f>Sheet1!$AJ$15</f>
        <v>0</v>
      </c>
      <c r="S58" s="70">
        <f>Sheet1!$AI$16</f>
        <v>0</v>
      </c>
      <c r="T58" s="73">
        <f>Sheet1!$AJ$16</f>
        <v>0</v>
      </c>
      <c r="U58" s="70">
        <f>Sheet1!$AI$17</f>
        <v>0</v>
      </c>
      <c r="V58" s="73">
        <f>Sheet1!$AJ$17</f>
        <v>0</v>
      </c>
    </row>
    <row r="59" spans="1:22" ht="30" customHeight="1">
      <c r="A59" s="308">
        <v>19</v>
      </c>
      <c r="B59" s="309">
        <f>配列情報!B25</f>
        <v>0</v>
      </c>
      <c r="C59" s="309">
        <f>配列情報!C25</f>
        <v>0</v>
      </c>
      <c r="D59" s="309">
        <f>配列情報!D25</f>
        <v>0</v>
      </c>
      <c r="E59" s="309">
        <f>配列情報!E25</f>
        <v>0</v>
      </c>
      <c r="F59" s="308">
        <f>配列情報!L25</f>
        <v>0</v>
      </c>
      <c r="G59" s="309">
        <f>配列情報!F25</f>
        <v>0</v>
      </c>
      <c r="H59" s="309">
        <f>配列情報!G25</f>
        <v>0</v>
      </c>
      <c r="I59" s="309">
        <f>配列情報!H25</f>
        <v>0</v>
      </c>
      <c r="J59" s="309">
        <f>配列情報!I25</f>
        <v>0</v>
      </c>
      <c r="K59" s="309">
        <f>配列情報!J25</f>
        <v>0</v>
      </c>
      <c r="L59" s="309">
        <f>配列情報!K25</f>
        <v>0</v>
      </c>
      <c r="M59" s="71" t="str">
        <f>Sheet1!$AK$3</f>
        <v/>
      </c>
      <c r="N59" s="72">
        <f>Sheet1!$AL$3</f>
        <v>0</v>
      </c>
      <c r="O59" s="71">
        <f>Sheet1!$AK$4</f>
        <v>0</v>
      </c>
      <c r="P59" s="72">
        <f>Sheet1!$AL$4</f>
        <v>0</v>
      </c>
      <c r="Q59" s="71">
        <f>Sheet1!$AK$5</f>
        <v>0</v>
      </c>
      <c r="R59" s="72">
        <f>Sheet1!$AL$5</f>
        <v>0</v>
      </c>
      <c r="S59" s="71">
        <f>Sheet1!$AK$6</f>
        <v>0</v>
      </c>
      <c r="T59" s="72">
        <f>Sheet1!$AL$6</f>
        <v>0</v>
      </c>
      <c r="U59" s="71">
        <f>Sheet1!$AK$7</f>
        <v>0</v>
      </c>
      <c r="V59" s="72">
        <f>Sheet1!$AL$7</f>
        <v>0</v>
      </c>
    </row>
    <row r="60" spans="1:22" ht="30" customHeight="1">
      <c r="A60" s="308"/>
      <c r="B60" s="309"/>
      <c r="C60" s="309"/>
      <c r="D60" s="309"/>
      <c r="E60" s="309"/>
      <c r="F60" s="308"/>
      <c r="G60" s="309"/>
      <c r="H60" s="309"/>
      <c r="I60" s="309"/>
      <c r="J60" s="309"/>
      <c r="K60" s="309"/>
      <c r="L60" s="309"/>
      <c r="M60" s="71">
        <f>Sheet1!$AK$8</f>
        <v>0</v>
      </c>
      <c r="N60" s="72">
        <f>Sheet1!$AL$8</f>
        <v>0</v>
      </c>
      <c r="O60" s="71">
        <f>Sheet1!$AK$9</f>
        <v>0</v>
      </c>
      <c r="P60" s="72">
        <f>Sheet1!$AL$9</f>
        <v>0</v>
      </c>
      <c r="Q60" s="71">
        <f>Sheet1!$AK$10</f>
        <v>0</v>
      </c>
      <c r="R60" s="72">
        <f>Sheet1!$AL$10</f>
        <v>0</v>
      </c>
      <c r="S60" s="71">
        <f>Sheet1!$AK$11</f>
        <v>0</v>
      </c>
      <c r="T60" s="72">
        <f>Sheet1!$AL$11</f>
        <v>0</v>
      </c>
      <c r="U60" s="71">
        <f>Sheet1!$AK$12</f>
        <v>0</v>
      </c>
      <c r="V60" s="72">
        <f>Sheet1!$AL$12</f>
        <v>0</v>
      </c>
    </row>
    <row r="61" spans="1:22" ht="30" customHeight="1">
      <c r="A61" s="308"/>
      <c r="B61" s="309"/>
      <c r="C61" s="309"/>
      <c r="D61" s="309"/>
      <c r="E61" s="309"/>
      <c r="F61" s="308"/>
      <c r="G61" s="309"/>
      <c r="H61" s="309"/>
      <c r="I61" s="309"/>
      <c r="J61" s="309"/>
      <c r="K61" s="309"/>
      <c r="L61" s="309"/>
      <c r="M61" s="71">
        <f>Sheet1!$AK$13</f>
        <v>0</v>
      </c>
      <c r="N61" s="72">
        <f>Sheet1!$AL$13</f>
        <v>0</v>
      </c>
      <c r="O61" s="71">
        <f>Sheet1!$AK$14</f>
        <v>0</v>
      </c>
      <c r="P61" s="72">
        <f>Sheet1!$AL$14</f>
        <v>0</v>
      </c>
      <c r="Q61" s="71">
        <f>Sheet1!$AK$15</f>
        <v>0</v>
      </c>
      <c r="R61" s="72">
        <f>Sheet1!$AL$15</f>
        <v>0</v>
      </c>
      <c r="S61" s="71">
        <f>Sheet1!$AK$16</f>
        <v>0</v>
      </c>
      <c r="T61" s="72">
        <f>Sheet1!$AL$16</f>
        <v>0</v>
      </c>
      <c r="U61" s="71">
        <f>Sheet1!$AK$17</f>
        <v>0</v>
      </c>
      <c r="V61" s="72">
        <f>Sheet1!$AL$17</f>
        <v>0</v>
      </c>
    </row>
    <row r="62" spans="1:22" ht="30" customHeight="1">
      <c r="A62" s="306">
        <v>20</v>
      </c>
      <c r="B62" s="307">
        <f>配列情報!B26</f>
        <v>0</v>
      </c>
      <c r="C62" s="307">
        <f>配列情報!C26</f>
        <v>0</v>
      </c>
      <c r="D62" s="307">
        <f>配列情報!D26</f>
        <v>0</v>
      </c>
      <c r="E62" s="307">
        <f>配列情報!E26</f>
        <v>0</v>
      </c>
      <c r="F62" s="306">
        <f>配列情報!L26</f>
        <v>0</v>
      </c>
      <c r="G62" s="307">
        <f>配列情報!F26</f>
        <v>0</v>
      </c>
      <c r="H62" s="307">
        <f>配列情報!G26</f>
        <v>0</v>
      </c>
      <c r="I62" s="307">
        <f>配列情報!H26</f>
        <v>0</v>
      </c>
      <c r="J62" s="307">
        <f>配列情報!I26</f>
        <v>0</v>
      </c>
      <c r="K62" s="307">
        <f>配列情報!J26</f>
        <v>0</v>
      </c>
      <c r="L62" s="307">
        <f>配列情報!K26</f>
        <v>0</v>
      </c>
      <c r="M62" s="70" t="str">
        <f>Sheet1!$AM$3</f>
        <v/>
      </c>
      <c r="N62" s="73">
        <f>Sheet1!$AN$3</f>
        <v>0</v>
      </c>
      <c r="O62" s="70">
        <f>Sheet1!$AM$4</f>
        <v>0</v>
      </c>
      <c r="P62" s="73">
        <f>Sheet1!$AN$4</f>
        <v>0</v>
      </c>
      <c r="Q62" s="70">
        <f>Sheet1!$AM$5</f>
        <v>0</v>
      </c>
      <c r="R62" s="73">
        <f>Sheet1!$AN$5</f>
        <v>0</v>
      </c>
      <c r="S62" s="70">
        <f>Sheet1!$AM$6</f>
        <v>0</v>
      </c>
      <c r="T62" s="73">
        <f>Sheet1!$AN$6</f>
        <v>0</v>
      </c>
      <c r="U62" s="70">
        <f>Sheet1!$AM$7</f>
        <v>0</v>
      </c>
      <c r="V62" s="73">
        <f>Sheet1!$AN$7</f>
        <v>0</v>
      </c>
    </row>
    <row r="63" spans="1:22" ht="30" customHeight="1">
      <c r="A63" s="306"/>
      <c r="B63" s="307"/>
      <c r="C63" s="307"/>
      <c r="D63" s="307"/>
      <c r="E63" s="307"/>
      <c r="F63" s="306"/>
      <c r="G63" s="307"/>
      <c r="H63" s="307"/>
      <c r="I63" s="307"/>
      <c r="J63" s="307"/>
      <c r="K63" s="307"/>
      <c r="L63" s="307"/>
      <c r="M63" s="70">
        <f>Sheet1!$AM$8</f>
        <v>0</v>
      </c>
      <c r="N63" s="73">
        <f>Sheet1!$AN$8</f>
        <v>0</v>
      </c>
      <c r="O63" s="70">
        <f>Sheet1!$AM$9</f>
        <v>0</v>
      </c>
      <c r="P63" s="73">
        <f>Sheet1!$AN$9</f>
        <v>0</v>
      </c>
      <c r="Q63" s="70">
        <f>Sheet1!$AM$10</f>
        <v>0</v>
      </c>
      <c r="R63" s="73">
        <f>Sheet1!$AN$10</f>
        <v>0</v>
      </c>
      <c r="S63" s="70">
        <f>Sheet1!$AM$11</f>
        <v>0</v>
      </c>
      <c r="T63" s="73">
        <f>Sheet1!$AN$11</f>
        <v>0</v>
      </c>
      <c r="U63" s="70">
        <f>Sheet1!$AM$12</f>
        <v>0</v>
      </c>
      <c r="V63" s="73">
        <f>Sheet1!$AN$12</f>
        <v>0</v>
      </c>
    </row>
    <row r="64" spans="1:22" ht="30" customHeight="1">
      <c r="A64" s="306"/>
      <c r="B64" s="307"/>
      <c r="C64" s="307"/>
      <c r="D64" s="307"/>
      <c r="E64" s="307"/>
      <c r="F64" s="306"/>
      <c r="G64" s="307"/>
      <c r="H64" s="307"/>
      <c r="I64" s="307"/>
      <c r="J64" s="307"/>
      <c r="K64" s="307"/>
      <c r="L64" s="307"/>
      <c r="M64" s="70">
        <f>Sheet1!$AM$13</f>
        <v>0</v>
      </c>
      <c r="N64" s="73">
        <f>Sheet1!$AN$13</f>
        <v>0</v>
      </c>
      <c r="O64" s="70">
        <f>Sheet1!$AM$14</f>
        <v>0</v>
      </c>
      <c r="P64" s="73">
        <f>Sheet1!$AN$14</f>
        <v>0</v>
      </c>
      <c r="Q64" s="70">
        <f>Sheet1!$AM$15</f>
        <v>0</v>
      </c>
      <c r="R64" s="73">
        <f>Sheet1!$AN$15</f>
        <v>0</v>
      </c>
      <c r="S64" s="70">
        <f>Sheet1!$AM$16</f>
        <v>0</v>
      </c>
      <c r="T64" s="73">
        <f>Sheet1!$AN$16</f>
        <v>0</v>
      </c>
      <c r="U64" s="70">
        <f>Sheet1!$AM$17</f>
        <v>0</v>
      </c>
      <c r="V64" s="73">
        <f>Sheet1!$AN$17</f>
        <v>0</v>
      </c>
    </row>
    <row r="65" spans="1:22" ht="30" customHeight="1">
      <c r="A65" s="308">
        <v>21</v>
      </c>
      <c r="B65" s="309">
        <f>配列情報!B27</f>
        <v>0</v>
      </c>
      <c r="C65" s="309">
        <f>配列情報!C27</f>
        <v>0</v>
      </c>
      <c r="D65" s="309">
        <f>配列情報!D27</f>
        <v>0</v>
      </c>
      <c r="E65" s="309">
        <f>配列情報!E27</f>
        <v>0</v>
      </c>
      <c r="F65" s="308">
        <f>配列情報!L27</f>
        <v>0</v>
      </c>
      <c r="G65" s="309">
        <f>配列情報!F27</f>
        <v>0</v>
      </c>
      <c r="H65" s="309">
        <f>配列情報!G27</f>
        <v>0</v>
      </c>
      <c r="I65" s="309">
        <f>配列情報!H27</f>
        <v>0</v>
      </c>
      <c r="J65" s="309">
        <f>配列情報!I27</f>
        <v>0</v>
      </c>
      <c r="K65" s="309">
        <f>配列情報!J27</f>
        <v>0</v>
      </c>
      <c r="L65" s="309">
        <f>配列情報!K27</f>
        <v>0</v>
      </c>
      <c r="M65" s="71" t="str">
        <f>Sheet1!$AO$3</f>
        <v/>
      </c>
      <c r="N65" s="72">
        <f>Sheet1!$AP$3</f>
        <v>0</v>
      </c>
      <c r="O65" s="71">
        <f>Sheet1!$AO$4</f>
        <v>0</v>
      </c>
      <c r="P65" s="72">
        <f>Sheet1!$AP$4</f>
        <v>0</v>
      </c>
      <c r="Q65" s="71">
        <f>Sheet1!$AO$5</f>
        <v>0</v>
      </c>
      <c r="R65" s="72">
        <f>Sheet1!$AP$5</f>
        <v>0</v>
      </c>
      <c r="S65" s="71">
        <f>Sheet1!$AO$6</f>
        <v>0</v>
      </c>
      <c r="T65" s="72">
        <f>Sheet1!$AP$6</f>
        <v>0</v>
      </c>
      <c r="U65" s="71">
        <f>Sheet1!$AO$7</f>
        <v>0</v>
      </c>
      <c r="V65" s="72">
        <f>Sheet1!$AP$7</f>
        <v>0</v>
      </c>
    </row>
    <row r="66" spans="1:22" ht="30" customHeight="1">
      <c r="A66" s="308"/>
      <c r="B66" s="309"/>
      <c r="C66" s="309"/>
      <c r="D66" s="309"/>
      <c r="E66" s="309"/>
      <c r="F66" s="308"/>
      <c r="G66" s="309"/>
      <c r="H66" s="309"/>
      <c r="I66" s="309"/>
      <c r="J66" s="309"/>
      <c r="K66" s="309"/>
      <c r="L66" s="309"/>
      <c r="M66" s="71">
        <f>Sheet1!$AO$8</f>
        <v>0</v>
      </c>
      <c r="N66" s="72">
        <f>Sheet1!$AP$8</f>
        <v>0</v>
      </c>
      <c r="O66" s="71">
        <f>Sheet1!$AO$9</f>
        <v>0</v>
      </c>
      <c r="P66" s="72">
        <f>Sheet1!$AP$9</f>
        <v>0</v>
      </c>
      <c r="Q66" s="71">
        <f>Sheet1!$AO$10</f>
        <v>0</v>
      </c>
      <c r="R66" s="72">
        <f>Sheet1!$AP$10</f>
        <v>0</v>
      </c>
      <c r="S66" s="71">
        <f>Sheet1!$AO$11</f>
        <v>0</v>
      </c>
      <c r="T66" s="72">
        <f>Sheet1!$AP$11</f>
        <v>0</v>
      </c>
      <c r="U66" s="71">
        <f>Sheet1!$AO$12</f>
        <v>0</v>
      </c>
      <c r="V66" s="72">
        <f>Sheet1!$AP$12</f>
        <v>0</v>
      </c>
    </row>
    <row r="67" spans="1:22" ht="30" customHeight="1">
      <c r="A67" s="308"/>
      <c r="B67" s="309"/>
      <c r="C67" s="309"/>
      <c r="D67" s="309"/>
      <c r="E67" s="309"/>
      <c r="F67" s="308"/>
      <c r="G67" s="309"/>
      <c r="H67" s="309"/>
      <c r="I67" s="309"/>
      <c r="J67" s="309"/>
      <c r="K67" s="309"/>
      <c r="L67" s="309"/>
      <c r="M67" s="71">
        <f>Sheet1!$AO$13</f>
        <v>0</v>
      </c>
      <c r="N67" s="72">
        <f>Sheet1!$AP$13</f>
        <v>0</v>
      </c>
      <c r="O67" s="71">
        <f>Sheet1!$AO$14</f>
        <v>0</v>
      </c>
      <c r="P67" s="72">
        <f>Sheet1!$AP$14</f>
        <v>0</v>
      </c>
      <c r="Q67" s="71">
        <f>Sheet1!$AO$15</f>
        <v>0</v>
      </c>
      <c r="R67" s="72">
        <f>Sheet1!$AP$15</f>
        <v>0</v>
      </c>
      <c r="S67" s="71">
        <f>Sheet1!$AO$16</f>
        <v>0</v>
      </c>
      <c r="T67" s="72">
        <f>Sheet1!$AP$16</f>
        <v>0</v>
      </c>
      <c r="U67" s="71">
        <f>Sheet1!$AO$17</f>
        <v>0</v>
      </c>
      <c r="V67" s="72">
        <f>Sheet1!$AP$17</f>
        <v>0</v>
      </c>
    </row>
    <row r="68" spans="1:22" ht="30" customHeight="1">
      <c r="A68" s="306">
        <v>22</v>
      </c>
      <c r="B68" s="307">
        <f>配列情報!B28</f>
        <v>0</v>
      </c>
      <c r="C68" s="307">
        <f>配列情報!C28</f>
        <v>0</v>
      </c>
      <c r="D68" s="307">
        <f>配列情報!D28</f>
        <v>0</v>
      </c>
      <c r="E68" s="307">
        <f>配列情報!E28</f>
        <v>0</v>
      </c>
      <c r="F68" s="306">
        <f>配列情報!L28</f>
        <v>0</v>
      </c>
      <c r="G68" s="307">
        <f>配列情報!F28</f>
        <v>0</v>
      </c>
      <c r="H68" s="307">
        <f>配列情報!G28</f>
        <v>0</v>
      </c>
      <c r="I68" s="307">
        <f>配列情報!H28</f>
        <v>0</v>
      </c>
      <c r="J68" s="307">
        <f>配列情報!I28</f>
        <v>0</v>
      </c>
      <c r="K68" s="307">
        <f>配列情報!J28</f>
        <v>0</v>
      </c>
      <c r="L68" s="307">
        <f>配列情報!K28</f>
        <v>0</v>
      </c>
      <c r="M68" s="70" t="str">
        <f>Sheet1!$AQ$3</f>
        <v/>
      </c>
      <c r="N68" s="73">
        <f>Sheet1!$AR$3</f>
        <v>0</v>
      </c>
      <c r="O68" s="70">
        <f>Sheet1!$AQ$4</f>
        <v>0</v>
      </c>
      <c r="P68" s="73">
        <f>Sheet1!$AR$4</f>
        <v>0</v>
      </c>
      <c r="Q68" s="70">
        <f>Sheet1!$AQ$5</f>
        <v>0</v>
      </c>
      <c r="R68" s="73">
        <f>Sheet1!$AR$5</f>
        <v>0</v>
      </c>
      <c r="S68" s="70">
        <f>Sheet1!$AQ$6</f>
        <v>0</v>
      </c>
      <c r="T68" s="73">
        <f>Sheet1!$AR$6</f>
        <v>0</v>
      </c>
      <c r="U68" s="70">
        <f>Sheet1!$AQ$7</f>
        <v>0</v>
      </c>
      <c r="V68" s="73">
        <f>Sheet1!$AR$7</f>
        <v>0</v>
      </c>
    </row>
    <row r="69" spans="1:22" ht="30" customHeight="1">
      <c r="A69" s="306"/>
      <c r="B69" s="307"/>
      <c r="C69" s="307"/>
      <c r="D69" s="307"/>
      <c r="E69" s="307"/>
      <c r="F69" s="306"/>
      <c r="G69" s="307"/>
      <c r="H69" s="307"/>
      <c r="I69" s="307"/>
      <c r="J69" s="307"/>
      <c r="K69" s="307"/>
      <c r="L69" s="307"/>
      <c r="M69" s="70">
        <f>Sheet1!$AQ$8</f>
        <v>0</v>
      </c>
      <c r="N69" s="73">
        <f>Sheet1!$AR$8</f>
        <v>0</v>
      </c>
      <c r="O69" s="70">
        <f>Sheet1!$AQ$9</f>
        <v>0</v>
      </c>
      <c r="P69" s="73">
        <f>Sheet1!$AR$9</f>
        <v>0</v>
      </c>
      <c r="Q69" s="70">
        <f>Sheet1!$AQ$10</f>
        <v>0</v>
      </c>
      <c r="R69" s="73">
        <f>Sheet1!$AR$10</f>
        <v>0</v>
      </c>
      <c r="S69" s="70">
        <f>Sheet1!$AQ$11</f>
        <v>0</v>
      </c>
      <c r="T69" s="73">
        <f>Sheet1!$AR$11</f>
        <v>0</v>
      </c>
      <c r="U69" s="70">
        <f>Sheet1!$AQ$12</f>
        <v>0</v>
      </c>
      <c r="V69" s="73">
        <f>Sheet1!$AR$12</f>
        <v>0</v>
      </c>
    </row>
    <row r="70" spans="1:22" ht="30" customHeight="1">
      <c r="A70" s="306"/>
      <c r="B70" s="307"/>
      <c r="C70" s="307"/>
      <c r="D70" s="307"/>
      <c r="E70" s="307"/>
      <c r="F70" s="306"/>
      <c r="G70" s="307"/>
      <c r="H70" s="307"/>
      <c r="I70" s="307"/>
      <c r="J70" s="307"/>
      <c r="K70" s="307"/>
      <c r="L70" s="307"/>
      <c r="M70" s="70">
        <f>Sheet1!$AQ$13</f>
        <v>0</v>
      </c>
      <c r="N70" s="73">
        <f>Sheet1!$AR$13</f>
        <v>0</v>
      </c>
      <c r="O70" s="70">
        <f>Sheet1!$AQ$14</f>
        <v>0</v>
      </c>
      <c r="P70" s="73">
        <f>Sheet1!$AR$14</f>
        <v>0</v>
      </c>
      <c r="Q70" s="70">
        <f>Sheet1!$AQ$15</f>
        <v>0</v>
      </c>
      <c r="R70" s="73">
        <f>Sheet1!$AR$15</f>
        <v>0</v>
      </c>
      <c r="S70" s="70">
        <f>Sheet1!$AQ$16</f>
        <v>0</v>
      </c>
      <c r="T70" s="73">
        <f>Sheet1!$AR$16</f>
        <v>0</v>
      </c>
      <c r="U70" s="70">
        <f>Sheet1!$AQ$17</f>
        <v>0</v>
      </c>
      <c r="V70" s="73">
        <f>Sheet1!$AR$17</f>
        <v>0</v>
      </c>
    </row>
    <row r="71" spans="1:22" ht="30" customHeight="1">
      <c r="A71" s="308">
        <v>23</v>
      </c>
      <c r="B71" s="309">
        <f>配列情報!B29</f>
        <v>0</v>
      </c>
      <c r="C71" s="309">
        <f>配列情報!C29</f>
        <v>0</v>
      </c>
      <c r="D71" s="309">
        <f>配列情報!D29</f>
        <v>0</v>
      </c>
      <c r="E71" s="309">
        <f>配列情報!E29</f>
        <v>0</v>
      </c>
      <c r="F71" s="308">
        <f>配列情報!L29</f>
        <v>0</v>
      </c>
      <c r="G71" s="309">
        <f>配列情報!F29</f>
        <v>0</v>
      </c>
      <c r="H71" s="309">
        <f>配列情報!G29</f>
        <v>0</v>
      </c>
      <c r="I71" s="309">
        <f>配列情報!H29</f>
        <v>0</v>
      </c>
      <c r="J71" s="309">
        <f>配列情報!I29</f>
        <v>0</v>
      </c>
      <c r="K71" s="309">
        <f>配列情報!J29</f>
        <v>0</v>
      </c>
      <c r="L71" s="309">
        <f>配列情報!K29</f>
        <v>0</v>
      </c>
      <c r="M71" s="71" t="str">
        <f>Sheet1!$AS$3</f>
        <v/>
      </c>
      <c r="N71" s="72">
        <f>Sheet1!$AT$3</f>
        <v>0</v>
      </c>
      <c r="O71" s="71">
        <f>Sheet1!$AS$4</f>
        <v>0</v>
      </c>
      <c r="P71" s="72">
        <f>Sheet1!$AT$4</f>
        <v>0</v>
      </c>
      <c r="Q71" s="71">
        <f>Sheet1!$AS$5</f>
        <v>0</v>
      </c>
      <c r="R71" s="72">
        <f>Sheet1!$AT$5</f>
        <v>0</v>
      </c>
      <c r="S71" s="71">
        <f>Sheet1!$AS$6</f>
        <v>0</v>
      </c>
      <c r="T71" s="72">
        <f>Sheet1!$AT$6</f>
        <v>0</v>
      </c>
      <c r="U71" s="71">
        <f>Sheet1!$AS$7</f>
        <v>0</v>
      </c>
      <c r="V71" s="72">
        <f>Sheet1!$AT$7</f>
        <v>0</v>
      </c>
    </row>
    <row r="72" spans="1:22" ht="30" customHeight="1">
      <c r="A72" s="308"/>
      <c r="B72" s="309"/>
      <c r="C72" s="309"/>
      <c r="D72" s="309"/>
      <c r="E72" s="309"/>
      <c r="F72" s="308"/>
      <c r="G72" s="309"/>
      <c r="H72" s="309"/>
      <c r="I72" s="309"/>
      <c r="J72" s="309"/>
      <c r="K72" s="309"/>
      <c r="L72" s="309"/>
      <c r="M72" s="71">
        <f>Sheet1!$AS$8</f>
        <v>0</v>
      </c>
      <c r="N72" s="72">
        <f>Sheet1!$AT$8</f>
        <v>0</v>
      </c>
      <c r="O72" s="71">
        <f>Sheet1!$AS$9</f>
        <v>0</v>
      </c>
      <c r="P72" s="72">
        <f>Sheet1!$AT$9</f>
        <v>0</v>
      </c>
      <c r="Q72" s="71">
        <f>Sheet1!$AS$10</f>
        <v>0</v>
      </c>
      <c r="R72" s="72">
        <f>Sheet1!$AT$10</f>
        <v>0</v>
      </c>
      <c r="S72" s="71">
        <f>Sheet1!$AS$11</f>
        <v>0</v>
      </c>
      <c r="T72" s="72">
        <f>Sheet1!$AT$11</f>
        <v>0</v>
      </c>
      <c r="U72" s="71">
        <f>Sheet1!$AS$12</f>
        <v>0</v>
      </c>
      <c r="V72" s="72">
        <f>Sheet1!$AT$12</f>
        <v>0</v>
      </c>
    </row>
    <row r="73" spans="1:22" ht="30" customHeight="1">
      <c r="A73" s="308"/>
      <c r="B73" s="309"/>
      <c r="C73" s="309"/>
      <c r="D73" s="309"/>
      <c r="E73" s="309"/>
      <c r="F73" s="308"/>
      <c r="G73" s="309"/>
      <c r="H73" s="309"/>
      <c r="I73" s="309"/>
      <c r="J73" s="309"/>
      <c r="K73" s="309"/>
      <c r="L73" s="309"/>
      <c r="M73" s="71">
        <f>Sheet1!$AS$13</f>
        <v>0</v>
      </c>
      <c r="N73" s="72">
        <f>Sheet1!$AT$13</f>
        <v>0</v>
      </c>
      <c r="O73" s="71">
        <f>Sheet1!$AS$14</f>
        <v>0</v>
      </c>
      <c r="P73" s="72">
        <f>Sheet1!$AT$14</f>
        <v>0</v>
      </c>
      <c r="Q73" s="71">
        <f>Sheet1!$AS$15</f>
        <v>0</v>
      </c>
      <c r="R73" s="72">
        <f>Sheet1!$AT$15</f>
        <v>0</v>
      </c>
      <c r="S73" s="71">
        <f>Sheet1!$AS$16</f>
        <v>0</v>
      </c>
      <c r="T73" s="72">
        <f>Sheet1!$AT$16</f>
        <v>0</v>
      </c>
      <c r="U73" s="71">
        <f>Sheet1!$AS$17</f>
        <v>0</v>
      </c>
      <c r="V73" s="72">
        <f>Sheet1!$AT$17</f>
        <v>0</v>
      </c>
    </row>
    <row r="74" spans="1:22" ht="30" customHeight="1">
      <c r="A74" s="306">
        <v>24</v>
      </c>
      <c r="B74" s="307">
        <f>配列情報!B30</f>
        <v>0</v>
      </c>
      <c r="C74" s="307">
        <f>配列情報!C30</f>
        <v>0</v>
      </c>
      <c r="D74" s="307">
        <f>配列情報!D30</f>
        <v>0</v>
      </c>
      <c r="E74" s="307">
        <f>配列情報!E30</f>
        <v>0</v>
      </c>
      <c r="F74" s="306">
        <f>配列情報!L30</f>
        <v>0</v>
      </c>
      <c r="G74" s="307">
        <f>配列情報!F30</f>
        <v>0</v>
      </c>
      <c r="H74" s="307">
        <f>配列情報!G30</f>
        <v>0</v>
      </c>
      <c r="I74" s="307">
        <f>配列情報!H30</f>
        <v>0</v>
      </c>
      <c r="J74" s="307">
        <f>配列情報!I30</f>
        <v>0</v>
      </c>
      <c r="K74" s="307">
        <f>配列情報!J30</f>
        <v>0</v>
      </c>
      <c r="L74" s="307">
        <f>配列情報!K30</f>
        <v>0</v>
      </c>
      <c r="M74" s="70" t="str">
        <f>Sheet1!$AU$3</f>
        <v/>
      </c>
      <c r="N74" s="73">
        <f>Sheet1!$AV$3</f>
        <v>0</v>
      </c>
      <c r="O74" s="70">
        <f>Sheet1!$AU$4</f>
        <v>0</v>
      </c>
      <c r="P74" s="73">
        <f>Sheet1!$AV$4</f>
        <v>0</v>
      </c>
      <c r="Q74" s="70">
        <f>Sheet1!$AU$5</f>
        <v>0</v>
      </c>
      <c r="R74" s="73">
        <f>Sheet1!$AV$5</f>
        <v>0</v>
      </c>
      <c r="S74" s="70">
        <f>Sheet1!$AU$6</f>
        <v>0</v>
      </c>
      <c r="T74" s="73">
        <f>Sheet1!$AV$6</f>
        <v>0</v>
      </c>
      <c r="U74" s="70">
        <f>Sheet1!$AU$7</f>
        <v>0</v>
      </c>
      <c r="V74" s="73">
        <f>Sheet1!$AV$7</f>
        <v>0</v>
      </c>
    </row>
    <row r="75" spans="1:22" ht="30" customHeight="1">
      <c r="A75" s="306"/>
      <c r="B75" s="307"/>
      <c r="C75" s="307"/>
      <c r="D75" s="307"/>
      <c r="E75" s="307"/>
      <c r="F75" s="306"/>
      <c r="G75" s="307"/>
      <c r="H75" s="307"/>
      <c r="I75" s="307"/>
      <c r="J75" s="307"/>
      <c r="K75" s="307"/>
      <c r="L75" s="307"/>
      <c r="M75" s="70">
        <f>Sheet1!$AU$8</f>
        <v>0</v>
      </c>
      <c r="N75" s="73">
        <f>Sheet1!$AV$8</f>
        <v>0</v>
      </c>
      <c r="O75" s="70">
        <f>Sheet1!$AU$9</f>
        <v>0</v>
      </c>
      <c r="P75" s="73">
        <f>Sheet1!$AV$9</f>
        <v>0</v>
      </c>
      <c r="Q75" s="70">
        <f>Sheet1!$AU$10</f>
        <v>0</v>
      </c>
      <c r="R75" s="73">
        <f>Sheet1!$AV$10</f>
        <v>0</v>
      </c>
      <c r="S75" s="70">
        <f>Sheet1!$AU$11</f>
        <v>0</v>
      </c>
      <c r="T75" s="73">
        <f>Sheet1!$AV$11</f>
        <v>0</v>
      </c>
      <c r="U75" s="70">
        <f>Sheet1!$AU$12</f>
        <v>0</v>
      </c>
      <c r="V75" s="73">
        <f>Sheet1!$AV$12</f>
        <v>0</v>
      </c>
    </row>
    <row r="76" spans="1:22" ht="30" customHeight="1">
      <c r="A76" s="306"/>
      <c r="B76" s="307"/>
      <c r="C76" s="307"/>
      <c r="D76" s="307"/>
      <c r="E76" s="307"/>
      <c r="F76" s="306"/>
      <c r="G76" s="307"/>
      <c r="H76" s="307"/>
      <c r="I76" s="307"/>
      <c r="J76" s="307"/>
      <c r="K76" s="307"/>
      <c r="L76" s="307"/>
      <c r="M76" s="70">
        <f>Sheet1!$AU$13</f>
        <v>0</v>
      </c>
      <c r="N76" s="73">
        <f>Sheet1!$AV$13</f>
        <v>0</v>
      </c>
      <c r="O76" s="70">
        <f>Sheet1!$AU$14</f>
        <v>0</v>
      </c>
      <c r="P76" s="73">
        <f>Sheet1!$AV$14</f>
        <v>0</v>
      </c>
      <c r="Q76" s="70">
        <f>Sheet1!$AU$15</f>
        <v>0</v>
      </c>
      <c r="R76" s="73">
        <f>Sheet1!$AV$15</f>
        <v>0</v>
      </c>
      <c r="S76" s="70">
        <f>Sheet1!$AU$16</f>
        <v>0</v>
      </c>
      <c r="T76" s="73">
        <f>Sheet1!$AV$16</f>
        <v>0</v>
      </c>
      <c r="U76" s="70">
        <f>Sheet1!$AU$17</f>
        <v>0</v>
      </c>
      <c r="V76" s="73">
        <f>Sheet1!$AV$17</f>
        <v>0</v>
      </c>
    </row>
    <row r="77" spans="1:22" ht="30" customHeight="1">
      <c r="A77" s="308">
        <v>25</v>
      </c>
      <c r="B77" s="309">
        <f>配列情報!B31</f>
        <v>0</v>
      </c>
      <c r="C77" s="309">
        <f>配列情報!C31</f>
        <v>0</v>
      </c>
      <c r="D77" s="309">
        <f>配列情報!D31</f>
        <v>0</v>
      </c>
      <c r="E77" s="309">
        <f>配列情報!E31</f>
        <v>0</v>
      </c>
      <c r="F77" s="308">
        <f>配列情報!L31</f>
        <v>0</v>
      </c>
      <c r="G77" s="309">
        <f>配列情報!F31</f>
        <v>0</v>
      </c>
      <c r="H77" s="309">
        <f>配列情報!G31</f>
        <v>0</v>
      </c>
      <c r="I77" s="309">
        <f>配列情報!H31</f>
        <v>0</v>
      </c>
      <c r="J77" s="309">
        <f>配列情報!I31</f>
        <v>0</v>
      </c>
      <c r="K77" s="309">
        <f>配列情報!J31</f>
        <v>0</v>
      </c>
      <c r="L77" s="309">
        <f>配列情報!K31</f>
        <v>0</v>
      </c>
      <c r="M77" s="71" t="str">
        <f>Sheet1!$AW$3</f>
        <v/>
      </c>
      <c r="N77" s="72">
        <f>Sheet1!$AX$3</f>
        <v>0</v>
      </c>
      <c r="O77" s="71">
        <f>Sheet1!$AW$4</f>
        <v>0</v>
      </c>
      <c r="P77" s="72">
        <f>Sheet1!$AX$4</f>
        <v>0</v>
      </c>
      <c r="Q77" s="71">
        <f>Sheet1!$AW$5</f>
        <v>0</v>
      </c>
      <c r="R77" s="72">
        <f>Sheet1!$AX$5</f>
        <v>0</v>
      </c>
      <c r="S77" s="71">
        <f>Sheet1!$AW$6</f>
        <v>0</v>
      </c>
      <c r="T77" s="72">
        <f>Sheet1!$AX$6</f>
        <v>0</v>
      </c>
      <c r="U77" s="71">
        <f>Sheet1!$AW$7</f>
        <v>0</v>
      </c>
      <c r="V77" s="72">
        <f>Sheet1!$AX$7</f>
        <v>0</v>
      </c>
    </row>
    <row r="78" spans="1:22" ht="30" customHeight="1">
      <c r="A78" s="308"/>
      <c r="B78" s="309"/>
      <c r="C78" s="309"/>
      <c r="D78" s="309"/>
      <c r="E78" s="309"/>
      <c r="F78" s="308"/>
      <c r="G78" s="309"/>
      <c r="H78" s="309"/>
      <c r="I78" s="309"/>
      <c r="J78" s="309"/>
      <c r="K78" s="309"/>
      <c r="L78" s="309"/>
      <c r="M78" s="71">
        <f>Sheet1!$AW$8</f>
        <v>0</v>
      </c>
      <c r="N78" s="72">
        <f>Sheet1!$AX$8</f>
        <v>0</v>
      </c>
      <c r="O78" s="71">
        <f>Sheet1!$AW$9</f>
        <v>0</v>
      </c>
      <c r="P78" s="72">
        <f>Sheet1!$AX$9</f>
        <v>0</v>
      </c>
      <c r="Q78" s="71">
        <f>Sheet1!$AW$10</f>
        <v>0</v>
      </c>
      <c r="R78" s="72">
        <f>Sheet1!$AX$10</f>
        <v>0</v>
      </c>
      <c r="S78" s="71">
        <f>Sheet1!$AW$11</f>
        <v>0</v>
      </c>
      <c r="T78" s="72">
        <f>Sheet1!$AX$11</f>
        <v>0</v>
      </c>
      <c r="U78" s="71">
        <f>Sheet1!$AW$12</f>
        <v>0</v>
      </c>
      <c r="V78" s="72">
        <f>Sheet1!$AX$12</f>
        <v>0</v>
      </c>
    </row>
    <row r="79" spans="1:22" ht="30" customHeight="1">
      <c r="A79" s="308"/>
      <c r="B79" s="309"/>
      <c r="C79" s="309"/>
      <c r="D79" s="309"/>
      <c r="E79" s="309"/>
      <c r="F79" s="308"/>
      <c r="G79" s="309"/>
      <c r="H79" s="309"/>
      <c r="I79" s="309"/>
      <c r="J79" s="309"/>
      <c r="K79" s="309"/>
      <c r="L79" s="309"/>
      <c r="M79" s="71">
        <f>Sheet1!$AW$13</f>
        <v>0</v>
      </c>
      <c r="N79" s="72">
        <f>Sheet1!$AX$13</f>
        <v>0</v>
      </c>
      <c r="O79" s="71">
        <f>Sheet1!$AW$14</f>
        <v>0</v>
      </c>
      <c r="P79" s="72">
        <f>Sheet1!$AX$14</f>
        <v>0</v>
      </c>
      <c r="Q79" s="71">
        <f>Sheet1!$AW$15</f>
        <v>0</v>
      </c>
      <c r="R79" s="72">
        <f>Sheet1!$AX$15</f>
        <v>0</v>
      </c>
      <c r="S79" s="71">
        <f>Sheet1!$AW$16</f>
        <v>0</v>
      </c>
      <c r="T79" s="72">
        <f>Sheet1!$AX$16</f>
        <v>0</v>
      </c>
      <c r="U79" s="71">
        <f>Sheet1!$AW$17</f>
        <v>0</v>
      </c>
      <c r="V79" s="72">
        <f>Sheet1!$AX$17</f>
        <v>0</v>
      </c>
    </row>
    <row r="80" spans="1:22" ht="30" customHeight="1">
      <c r="A80" s="306">
        <v>26</v>
      </c>
      <c r="B80" s="307">
        <f>配列情報!B32</f>
        <v>0</v>
      </c>
      <c r="C80" s="307">
        <f>配列情報!C32</f>
        <v>0</v>
      </c>
      <c r="D80" s="307">
        <f>配列情報!D32</f>
        <v>0</v>
      </c>
      <c r="E80" s="307">
        <f>配列情報!E32</f>
        <v>0</v>
      </c>
      <c r="F80" s="306">
        <f>配列情報!L32</f>
        <v>0</v>
      </c>
      <c r="G80" s="307">
        <f>配列情報!F32</f>
        <v>0</v>
      </c>
      <c r="H80" s="307">
        <f>配列情報!G32</f>
        <v>0</v>
      </c>
      <c r="I80" s="307">
        <f>配列情報!H32</f>
        <v>0</v>
      </c>
      <c r="J80" s="307">
        <f>配列情報!I32</f>
        <v>0</v>
      </c>
      <c r="K80" s="307">
        <f>配列情報!J32</f>
        <v>0</v>
      </c>
      <c r="L80" s="307">
        <f>配列情報!K32</f>
        <v>0</v>
      </c>
      <c r="M80" s="70" t="str">
        <f>Sheet1!$AY$3</f>
        <v/>
      </c>
      <c r="N80" s="73">
        <f>Sheet1!$AZ$3</f>
        <v>0</v>
      </c>
      <c r="O80" s="70">
        <f>Sheet1!$AY$4</f>
        <v>0</v>
      </c>
      <c r="P80" s="73">
        <f>Sheet1!$AZ$4</f>
        <v>0</v>
      </c>
      <c r="Q80" s="70">
        <f>Sheet1!$AY$5</f>
        <v>0</v>
      </c>
      <c r="R80" s="73">
        <f>Sheet1!$AZ$5</f>
        <v>0</v>
      </c>
      <c r="S80" s="70">
        <f>Sheet1!$AY$6</f>
        <v>0</v>
      </c>
      <c r="T80" s="73">
        <f>Sheet1!$AZ$6</f>
        <v>0</v>
      </c>
      <c r="U80" s="70">
        <f>Sheet1!$AY$7</f>
        <v>0</v>
      </c>
      <c r="V80" s="73">
        <f>Sheet1!$AZ$7</f>
        <v>0</v>
      </c>
    </row>
    <row r="81" spans="1:22" ht="30" customHeight="1">
      <c r="A81" s="306"/>
      <c r="B81" s="307"/>
      <c r="C81" s="307"/>
      <c r="D81" s="307"/>
      <c r="E81" s="307"/>
      <c r="F81" s="306"/>
      <c r="G81" s="307"/>
      <c r="H81" s="307"/>
      <c r="I81" s="307"/>
      <c r="J81" s="307"/>
      <c r="K81" s="307"/>
      <c r="L81" s="307"/>
      <c r="M81" s="70">
        <f>Sheet1!$AY$8</f>
        <v>0</v>
      </c>
      <c r="N81" s="73">
        <f>Sheet1!$AZ$8</f>
        <v>0</v>
      </c>
      <c r="O81" s="70">
        <f>Sheet1!$AY$9</f>
        <v>0</v>
      </c>
      <c r="P81" s="73">
        <f>Sheet1!$AZ$9</f>
        <v>0</v>
      </c>
      <c r="Q81" s="70">
        <f>Sheet1!$AY$10</f>
        <v>0</v>
      </c>
      <c r="R81" s="73">
        <f>Sheet1!$AZ$10</f>
        <v>0</v>
      </c>
      <c r="S81" s="70">
        <f>Sheet1!$AY$11</f>
        <v>0</v>
      </c>
      <c r="T81" s="73">
        <f>Sheet1!$AZ$11</f>
        <v>0</v>
      </c>
      <c r="U81" s="70">
        <f>Sheet1!$AY$12</f>
        <v>0</v>
      </c>
      <c r="V81" s="73">
        <f>Sheet1!$AZ$12</f>
        <v>0</v>
      </c>
    </row>
    <row r="82" spans="1:22" ht="30" customHeight="1">
      <c r="A82" s="306"/>
      <c r="B82" s="307"/>
      <c r="C82" s="307"/>
      <c r="D82" s="307"/>
      <c r="E82" s="307"/>
      <c r="F82" s="306"/>
      <c r="G82" s="307"/>
      <c r="H82" s="307"/>
      <c r="I82" s="307"/>
      <c r="J82" s="307"/>
      <c r="K82" s="307"/>
      <c r="L82" s="307"/>
      <c r="M82" s="70">
        <f>Sheet1!$AY$13</f>
        <v>0</v>
      </c>
      <c r="N82" s="73">
        <f>Sheet1!$AZ$13</f>
        <v>0</v>
      </c>
      <c r="O82" s="70">
        <f>Sheet1!$AY$14</f>
        <v>0</v>
      </c>
      <c r="P82" s="73">
        <f>Sheet1!$AZ$14</f>
        <v>0</v>
      </c>
      <c r="Q82" s="70">
        <f>Sheet1!$AY$15</f>
        <v>0</v>
      </c>
      <c r="R82" s="73">
        <f>Sheet1!$AZ$15</f>
        <v>0</v>
      </c>
      <c r="S82" s="70">
        <f>Sheet1!$AY$16</f>
        <v>0</v>
      </c>
      <c r="T82" s="73">
        <f>Sheet1!$AZ$16</f>
        <v>0</v>
      </c>
      <c r="U82" s="70">
        <f>Sheet1!$AY$17</f>
        <v>0</v>
      </c>
      <c r="V82" s="73">
        <f>Sheet1!$AZ$17</f>
        <v>0</v>
      </c>
    </row>
    <row r="83" spans="1:22" ht="30" customHeight="1">
      <c r="A83" s="308">
        <v>27</v>
      </c>
      <c r="B83" s="309">
        <f>配列情報!B33</f>
        <v>0</v>
      </c>
      <c r="C83" s="309">
        <f>配列情報!C33</f>
        <v>0</v>
      </c>
      <c r="D83" s="309">
        <f>配列情報!D33</f>
        <v>0</v>
      </c>
      <c r="E83" s="309">
        <f>配列情報!E33</f>
        <v>0</v>
      </c>
      <c r="F83" s="308">
        <f>配列情報!L33</f>
        <v>0</v>
      </c>
      <c r="G83" s="309">
        <f>配列情報!F33</f>
        <v>0</v>
      </c>
      <c r="H83" s="309">
        <f>配列情報!G33</f>
        <v>0</v>
      </c>
      <c r="I83" s="309">
        <f>配列情報!H33</f>
        <v>0</v>
      </c>
      <c r="J83" s="309">
        <f>配列情報!I33</f>
        <v>0</v>
      </c>
      <c r="K83" s="309">
        <f>配列情報!J33</f>
        <v>0</v>
      </c>
      <c r="L83" s="309">
        <f>配列情報!K33</f>
        <v>0</v>
      </c>
      <c r="M83" s="71" t="str">
        <f>Sheet1!$BA$3</f>
        <v/>
      </c>
      <c r="N83" s="72">
        <f>Sheet1!$BB$3</f>
        <v>0</v>
      </c>
      <c r="O83" s="71">
        <f>Sheet1!$BA$4</f>
        <v>0</v>
      </c>
      <c r="P83" s="72">
        <f>Sheet1!$BB$4</f>
        <v>0</v>
      </c>
      <c r="Q83" s="71">
        <f>Sheet1!$BA$5</f>
        <v>0</v>
      </c>
      <c r="R83" s="72">
        <f>Sheet1!$BB$5</f>
        <v>0</v>
      </c>
      <c r="S83" s="71">
        <f>Sheet1!$BA$6</f>
        <v>0</v>
      </c>
      <c r="T83" s="72">
        <f>Sheet1!$BB$6</f>
        <v>0</v>
      </c>
      <c r="U83" s="71">
        <f>Sheet1!$BA$7</f>
        <v>0</v>
      </c>
      <c r="V83" s="72">
        <f>Sheet1!$BB$7</f>
        <v>0</v>
      </c>
    </row>
    <row r="84" spans="1:22" ht="30" customHeight="1">
      <c r="A84" s="308"/>
      <c r="B84" s="309"/>
      <c r="C84" s="309"/>
      <c r="D84" s="309"/>
      <c r="E84" s="309"/>
      <c r="F84" s="308"/>
      <c r="G84" s="309"/>
      <c r="H84" s="309"/>
      <c r="I84" s="309"/>
      <c r="J84" s="309"/>
      <c r="K84" s="309"/>
      <c r="L84" s="309"/>
      <c r="M84" s="71">
        <f>Sheet1!$BA$8</f>
        <v>0</v>
      </c>
      <c r="N84" s="72">
        <f>Sheet1!$BB$8</f>
        <v>0</v>
      </c>
      <c r="O84" s="71">
        <f>Sheet1!$BA$9</f>
        <v>0</v>
      </c>
      <c r="P84" s="72">
        <f>Sheet1!$BB$9</f>
        <v>0</v>
      </c>
      <c r="Q84" s="71">
        <f>Sheet1!$BA$10</f>
        <v>0</v>
      </c>
      <c r="R84" s="72">
        <f>Sheet1!$BB$10</f>
        <v>0</v>
      </c>
      <c r="S84" s="71">
        <f>Sheet1!$BA$11</f>
        <v>0</v>
      </c>
      <c r="T84" s="72">
        <f>Sheet1!$BB$11</f>
        <v>0</v>
      </c>
      <c r="U84" s="71">
        <f>Sheet1!$BA$12</f>
        <v>0</v>
      </c>
      <c r="V84" s="72">
        <f>Sheet1!$BB$12</f>
        <v>0</v>
      </c>
    </row>
    <row r="85" spans="1:22" ht="30" customHeight="1">
      <c r="A85" s="308"/>
      <c r="B85" s="309"/>
      <c r="C85" s="309"/>
      <c r="D85" s="309"/>
      <c r="E85" s="309"/>
      <c r="F85" s="308"/>
      <c r="G85" s="309"/>
      <c r="H85" s="309"/>
      <c r="I85" s="309"/>
      <c r="J85" s="309"/>
      <c r="K85" s="309"/>
      <c r="L85" s="309"/>
      <c r="M85" s="71">
        <f>Sheet1!$BA$13</f>
        <v>0</v>
      </c>
      <c r="N85" s="72">
        <f>Sheet1!$BB$13</f>
        <v>0</v>
      </c>
      <c r="O85" s="71">
        <f>Sheet1!$BA$14</f>
        <v>0</v>
      </c>
      <c r="P85" s="72">
        <f>Sheet1!$BB$14</f>
        <v>0</v>
      </c>
      <c r="Q85" s="71">
        <f>Sheet1!$BA$15</f>
        <v>0</v>
      </c>
      <c r="R85" s="72">
        <f>Sheet1!$BB$15</f>
        <v>0</v>
      </c>
      <c r="S85" s="71">
        <f>Sheet1!$BA$16</f>
        <v>0</v>
      </c>
      <c r="T85" s="72">
        <f>Sheet1!$BB$16</f>
        <v>0</v>
      </c>
      <c r="U85" s="71">
        <f>Sheet1!$BA$17</f>
        <v>0</v>
      </c>
      <c r="V85" s="72">
        <f>Sheet1!$BB$17</f>
        <v>0</v>
      </c>
    </row>
    <row r="86" spans="1:22" ht="30" customHeight="1">
      <c r="A86" s="306">
        <v>28</v>
      </c>
      <c r="B86" s="307">
        <f>配列情報!B34</f>
        <v>0</v>
      </c>
      <c r="C86" s="307">
        <f>配列情報!C34</f>
        <v>0</v>
      </c>
      <c r="D86" s="307">
        <f>配列情報!D34</f>
        <v>0</v>
      </c>
      <c r="E86" s="307">
        <f>配列情報!E34</f>
        <v>0</v>
      </c>
      <c r="F86" s="306">
        <f>配列情報!L34</f>
        <v>0</v>
      </c>
      <c r="G86" s="307">
        <f>配列情報!F34</f>
        <v>0</v>
      </c>
      <c r="H86" s="307">
        <f>配列情報!G34</f>
        <v>0</v>
      </c>
      <c r="I86" s="307">
        <f>配列情報!H34</f>
        <v>0</v>
      </c>
      <c r="J86" s="307">
        <f>配列情報!I34</f>
        <v>0</v>
      </c>
      <c r="K86" s="307">
        <f>配列情報!J34</f>
        <v>0</v>
      </c>
      <c r="L86" s="307">
        <f>配列情報!K34</f>
        <v>0</v>
      </c>
      <c r="M86" s="70" t="str">
        <f>Sheet1!$BC$3</f>
        <v/>
      </c>
      <c r="N86" s="73">
        <f>Sheet1!$BD$3</f>
        <v>0</v>
      </c>
      <c r="O86" s="70">
        <f>Sheet1!$BC$4</f>
        <v>0</v>
      </c>
      <c r="P86" s="73">
        <f>Sheet1!$BD$4</f>
        <v>0</v>
      </c>
      <c r="Q86" s="70">
        <f>Sheet1!$BC$5</f>
        <v>0</v>
      </c>
      <c r="R86" s="73">
        <f>Sheet1!$BD$5</f>
        <v>0</v>
      </c>
      <c r="S86" s="70">
        <f>Sheet1!$BC$6</f>
        <v>0</v>
      </c>
      <c r="T86" s="73">
        <f>Sheet1!$BD$6</f>
        <v>0</v>
      </c>
      <c r="U86" s="70">
        <f>Sheet1!$BC$7</f>
        <v>0</v>
      </c>
      <c r="V86" s="73">
        <f>Sheet1!$BD$7</f>
        <v>0</v>
      </c>
    </row>
    <row r="87" spans="1:22" ht="30" customHeight="1">
      <c r="A87" s="306"/>
      <c r="B87" s="307"/>
      <c r="C87" s="307"/>
      <c r="D87" s="307"/>
      <c r="E87" s="307"/>
      <c r="F87" s="306"/>
      <c r="G87" s="307"/>
      <c r="H87" s="307"/>
      <c r="I87" s="307"/>
      <c r="J87" s="307"/>
      <c r="K87" s="307"/>
      <c r="L87" s="307"/>
      <c r="M87" s="70">
        <f>Sheet1!$BC$8</f>
        <v>0</v>
      </c>
      <c r="N87" s="73">
        <f>Sheet1!$BD$8</f>
        <v>0</v>
      </c>
      <c r="O87" s="70">
        <f>Sheet1!$BC$9</f>
        <v>0</v>
      </c>
      <c r="P87" s="73">
        <f>Sheet1!$BD$9</f>
        <v>0</v>
      </c>
      <c r="Q87" s="70">
        <f>Sheet1!$BC$10</f>
        <v>0</v>
      </c>
      <c r="R87" s="73">
        <f>Sheet1!$BD$10</f>
        <v>0</v>
      </c>
      <c r="S87" s="70">
        <f>Sheet1!$BC$11</f>
        <v>0</v>
      </c>
      <c r="T87" s="73">
        <f>Sheet1!$BD$11</f>
        <v>0</v>
      </c>
      <c r="U87" s="70">
        <f>Sheet1!$BC$12</f>
        <v>0</v>
      </c>
      <c r="V87" s="73">
        <f>Sheet1!$BD$12</f>
        <v>0</v>
      </c>
    </row>
    <row r="88" spans="1:22" ht="30" customHeight="1">
      <c r="A88" s="306"/>
      <c r="B88" s="307"/>
      <c r="C88" s="307"/>
      <c r="D88" s="307"/>
      <c r="E88" s="307"/>
      <c r="F88" s="306"/>
      <c r="G88" s="307"/>
      <c r="H88" s="307"/>
      <c r="I88" s="307"/>
      <c r="J88" s="307"/>
      <c r="K88" s="307"/>
      <c r="L88" s="307"/>
      <c r="M88" s="70">
        <f>Sheet1!$BC$13</f>
        <v>0</v>
      </c>
      <c r="N88" s="73">
        <f>Sheet1!$BD$13</f>
        <v>0</v>
      </c>
      <c r="O88" s="70">
        <f>Sheet1!$BC$14</f>
        <v>0</v>
      </c>
      <c r="P88" s="73">
        <f>Sheet1!$BD$14</f>
        <v>0</v>
      </c>
      <c r="Q88" s="70">
        <f>Sheet1!$BC$15</f>
        <v>0</v>
      </c>
      <c r="R88" s="73">
        <f>Sheet1!$BD$15</f>
        <v>0</v>
      </c>
      <c r="S88" s="70">
        <f>Sheet1!$BC$16</f>
        <v>0</v>
      </c>
      <c r="T88" s="73">
        <f>Sheet1!$BD$16</f>
        <v>0</v>
      </c>
      <c r="U88" s="70">
        <f>Sheet1!$BC$17</f>
        <v>0</v>
      </c>
      <c r="V88" s="73">
        <f>Sheet1!$BD$17</f>
        <v>0</v>
      </c>
    </row>
    <row r="89" spans="1:22" ht="30" customHeight="1">
      <c r="A89" s="308">
        <v>29</v>
      </c>
      <c r="B89" s="309">
        <f>配列情報!B35</f>
        <v>0</v>
      </c>
      <c r="C89" s="309">
        <f>配列情報!C35</f>
        <v>0</v>
      </c>
      <c r="D89" s="309">
        <f>配列情報!D35</f>
        <v>0</v>
      </c>
      <c r="E89" s="309">
        <f>配列情報!E35</f>
        <v>0</v>
      </c>
      <c r="F89" s="308">
        <f>配列情報!L35</f>
        <v>0</v>
      </c>
      <c r="G89" s="309">
        <f>配列情報!F35</f>
        <v>0</v>
      </c>
      <c r="H89" s="309">
        <f>配列情報!G35</f>
        <v>0</v>
      </c>
      <c r="I89" s="309">
        <f>配列情報!H35</f>
        <v>0</v>
      </c>
      <c r="J89" s="309">
        <f>配列情報!I35</f>
        <v>0</v>
      </c>
      <c r="K89" s="309">
        <f>配列情報!J35</f>
        <v>0</v>
      </c>
      <c r="L89" s="309">
        <f>配列情報!K35</f>
        <v>0</v>
      </c>
      <c r="M89" s="71" t="str">
        <f>Sheet1!$BE$3</f>
        <v/>
      </c>
      <c r="N89" s="72">
        <f>Sheet1!$BF$3</f>
        <v>0</v>
      </c>
      <c r="O89" s="71">
        <f>Sheet1!$BE$4</f>
        <v>0</v>
      </c>
      <c r="P89" s="72">
        <f>Sheet1!$BF$4</f>
        <v>0</v>
      </c>
      <c r="Q89" s="71">
        <f>Sheet1!$BE$5</f>
        <v>0</v>
      </c>
      <c r="R89" s="72">
        <f>Sheet1!$BF$5</f>
        <v>0</v>
      </c>
      <c r="S89" s="71">
        <f>Sheet1!$BE$6</f>
        <v>0</v>
      </c>
      <c r="T89" s="72">
        <f>Sheet1!$BF$6</f>
        <v>0</v>
      </c>
      <c r="U89" s="71">
        <f>Sheet1!$BE$7</f>
        <v>0</v>
      </c>
      <c r="V89" s="72">
        <f>Sheet1!$BF$7</f>
        <v>0</v>
      </c>
    </row>
    <row r="90" spans="1:22" ht="30" customHeight="1">
      <c r="A90" s="308"/>
      <c r="B90" s="309"/>
      <c r="C90" s="309"/>
      <c r="D90" s="309"/>
      <c r="E90" s="309"/>
      <c r="F90" s="308"/>
      <c r="G90" s="309"/>
      <c r="H90" s="309"/>
      <c r="I90" s="309"/>
      <c r="J90" s="309"/>
      <c r="K90" s="309"/>
      <c r="L90" s="309"/>
      <c r="M90" s="71">
        <f>Sheet1!$BE$8</f>
        <v>0</v>
      </c>
      <c r="N90" s="72">
        <f>Sheet1!$BF$8</f>
        <v>0</v>
      </c>
      <c r="O90" s="71">
        <f>Sheet1!$BE$9</f>
        <v>0</v>
      </c>
      <c r="P90" s="72">
        <f>Sheet1!$BF$9</f>
        <v>0</v>
      </c>
      <c r="Q90" s="71">
        <f>Sheet1!$BE$10</f>
        <v>0</v>
      </c>
      <c r="R90" s="72">
        <f>Sheet1!$BF$10</f>
        <v>0</v>
      </c>
      <c r="S90" s="71">
        <f>Sheet1!$BE$11</f>
        <v>0</v>
      </c>
      <c r="T90" s="72">
        <f>Sheet1!$BF$11</f>
        <v>0</v>
      </c>
      <c r="U90" s="71">
        <f>Sheet1!$BE$12</f>
        <v>0</v>
      </c>
      <c r="V90" s="72">
        <f>Sheet1!$BF$12</f>
        <v>0</v>
      </c>
    </row>
    <row r="91" spans="1:22" ht="30" customHeight="1">
      <c r="A91" s="308"/>
      <c r="B91" s="309"/>
      <c r="C91" s="309"/>
      <c r="D91" s="309"/>
      <c r="E91" s="309"/>
      <c r="F91" s="308"/>
      <c r="G91" s="309"/>
      <c r="H91" s="309"/>
      <c r="I91" s="309"/>
      <c r="J91" s="309"/>
      <c r="K91" s="309"/>
      <c r="L91" s="309"/>
      <c r="M91" s="71">
        <f>Sheet1!$BE$13</f>
        <v>0</v>
      </c>
      <c r="N91" s="72">
        <f>Sheet1!$BF$13</f>
        <v>0</v>
      </c>
      <c r="O91" s="71">
        <f>Sheet1!$BE$14</f>
        <v>0</v>
      </c>
      <c r="P91" s="72">
        <f>Sheet1!$BF$14</f>
        <v>0</v>
      </c>
      <c r="Q91" s="71">
        <f>Sheet1!$BE$15</f>
        <v>0</v>
      </c>
      <c r="R91" s="72">
        <f>Sheet1!$BF$15</f>
        <v>0</v>
      </c>
      <c r="S91" s="71">
        <f>Sheet1!$BE$16</f>
        <v>0</v>
      </c>
      <c r="T91" s="72">
        <f>Sheet1!$BF$16</f>
        <v>0</v>
      </c>
      <c r="U91" s="71">
        <f>Sheet1!$BE$17</f>
        <v>0</v>
      </c>
      <c r="V91" s="72">
        <f>Sheet1!$BF$17</f>
        <v>0</v>
      </c>
    </row>
    <row r="92" spans="1:22" ht="30" customHeight="1">
      <c r="A92" s="306">
        <v>30</v>
      </c>
      <c r="B92" s="307">
        <f>配列情報!B36</f>
        <v>0</v>
      </c>
      <c r="C92" s="307">
        <f>配列情報!C36</f>
        <v>0</v>
      </c>
      <c r="D92" s="307">
        <f>配列情報!D36</f>
        <v>0</v>
      </c>
      <c r="E92" s="307">
        <f>配列情報!E36</f>
        <v>0</v>
      </c>
      <c r="F92" s="306">
        <f>配列情報!L36</f>
        <v>0</v>
      </c>
      <c r="G92" s="307">
        <f>配列情報!F36</f>
        <v>0</v>
      </c>
      <c r="H92" s="307">
        <f>配列情報!G36</f>
        <v>0</v>
      </c>
      <c r="I92" s="307">
        <f>配列情報!H36</f>
        <v>0</v>
      </c>
      <c r="J92" s="307">
        <f>配列情報!I36</f>
        <v>0</v>
      </c>
      <c r="K92" s="307">
        <f>配列情報!J36</f>
        <v>0</v>
      </c>
      <c r="L92" s="307">
        <f>配列情報!K36</f>
        <v>0</v>
      </c>
      <c r="M92" s="70" t="str">
        <f>Sheet1!$BG$3</f>
        <v/>
      </c>
      <c r="N92" s="73">
        <f>Sheet1!$BH$3</f>
        <v>0</v>
      </c>
      <c r="O92" s="70">
        <f>Sheet1!$BG$4</f>
        <v>0</v>
      </c>
      <c r="P92" s="73">
        <f>Sheet1!$BH$4</f>
        <v>0</v>
      </c>
      <c r="Q92" s="70">
        <f>Sheet1!$BG$5</f>
        <v>0</v>
      </c>
      <c r="R92" s="73">
        <f>Sheet1!$BH$5</f>
        <v>0</v>
      </c>
      <c r="S92" s="70">
        <f>Sheet1!$BG$6</f>
        <v>0</v>
      </c>
      <c r="T92" s="73">
        <f>Sheet1!$BH$6</f>
        <v>0</v>
      </c>
      <c r="U92" s="70">
        <f>Sheet1!$BG$7</f>
        <v>0</v>
      </c>
      <c r="V92" s="73">
        <f>Sheet1!$BH$7</f>
        <v>0</v>
      </c>
    </row>
    <row r="93" spans="1:22" ht="30" customHeight="1">
      <c r="A93" s="306"/>
      <c r="B93" s="307"/>
      <c r="C93" s="307"/>
      <c r="D93" s="307"/>
      <c r="E93" s="307"/>
      <c r="F93" s="306"/>
      <c r="G93" s="307"/>
      <c r="H93" s="307"/>
      <c r="I93" s="307"/>
      <c r="J93" s="307"/>
      <c r="K93" s="307"/>
      <c r="L93" s="307"/>
      <c r="M93" s="70">
        <f>Sheet1!$BG$8</f>
        <v>0</v>
      </c>
      <c r="N93" s="73">
        <f>Sheet1!$BH$8</f>
        <v>0</v>
      </c>
      <c r="O93" s="70">
        <f>Sheet1!$BG$9</f>
        <v>0</v>
      </c>
      <c r="P93" s="73">
        <f>Sheet1!$BH$9</f>
        <v>0</v>
      </c>
      <c r="Q93" s="70">
        <f>Sheet1!$BG$10</f>
        <v>0</v>
      </c>
      <c r="R93" s="73">
        <f>Sheet1!$BH$10</f>
        <v>0</v>
      </c>
      <c r="S93" s="70">
        <f>Sheet1!$BG$11</f>
        <v>0</v>
      </c>
      <c r="T93" s="73">
        <f>Sheet1!$BH$11</f>
        <v>0</v>
      </c>
      <c r="U93" s="70">
        <f>Sheet1!$BG$12</f>
        <v>0</v>
      </c>
      <c r="V93" s="73">
        <f>Sheet1!$BH$12</f>
        <v>0</v>
      </c>
    </row>
    <row r="94" spans="1:22" ht="30" customHeight="1">
      <c r="A94" s="306"/>
      <c r="B94" s="307"/>
      <c r="C94" s="307"/>
      <c r="D94" s="307"/>
      <c r="E94" s="307"/>
      <c r="F94" s="306"/>
      <c r="G94" s="307"/>
      <c r="H94" s="307"/>
      <c r="I94" s="307"/>
      <c r="J94" s="307"/>
      <c r="K94" s="307"/>
      <c r="L94" s="307"/>
      <c r="M94" s="70">
        <f>Sheet1!$BG$13</f>
        <v>0</v>
      </c>
      <c r="N94" s="73">
        <f>Sheet1!$BH$13</f>
        <v>0</v>
      </c>
      <c r="O94" s="70">
        <f>Sheet1!$BG$14</f>
        <v>0</v>
      </c>
      <c r="P94" s="73">
        <f>Sheet1!$BH$14</f>
        <v>0</v>
      </c>
      <c r="Q94" s="70">
        <f>Sheet1!$BG$15</f>
        <v>0</v>
      </c>
      <c r="R94" s="73">
        <f>Sheet1!$BH$15</f>
        <v>0</v>
      </c>
      <c r="S94" s="70">
        <f>Sheet1!$BG$16</f>
        <v>0</v>
      </c>
      <c r="T94" s="73">
        <f>Sheet1!$BH$16</f>
        <v>0</v>
      </c>
      <c r="U94" s="70">
        <f>Sheet1!$BG$17</f>
        <v>0</v>
      </c>
      <c r="V94" s="73">
        <f>Sheet1!$BH$17</f>
        <v>0</v>
      </c>
    </row>
    <row r="95" spans="1:22" ht="30" customHeight="1">
      <c r="A95" s="308">
        <v>31</v>
      </c>
      <c r="B95" s="309">
        <f>配列情報!B37</f>
        <v>0</v>
      </c>
      <c r="C95" s="309">
        <f>配列情報!C37</f>
        <v>0</v>
      </c>
      <c r="D95" s="309">
        <f>配列情報!D37</f>
        <v>0</v>
      </c>
      <c r="E95" s="309">
        <f>配列情報!E37</f>
        <v>0</v>
      </c>
      <c r="F95" s="308">
        <f>配列情報!L37</f>
        <v>0</v>
      </c>
      <c r="G95" s="309">
        <f>配列情報!F37</f>
        <v>0</v>
      </c>
      <c r="H95" s="309">
        <f>配列情報!G37</f>
        <v>0</v>
      </c>
      <c r="I95" s="309">
        <f>配列情報!H37</f>
        <v>0</v>
      </c>
      <c r="J95" s="309">
        <f>配列情報!I37</f>
        <v>0</v>
      </c>
      <c r="K95" s="309">
        <f>配列情報!J37</f>
        <v>0</v>
      </c>
      <c r="L95" s="309">
        <f>配列情報!K37</f>
        <v>0</v>
      </c>
      <c r="M95" s="71" t="str">
        <f>Sheet1!$BI$3</f>
        <v/>
      </c>
      <c r="N95" s="72">
        <f>Sheet1!$BJ$3</f>
        <v>0</v>
      </c>
      <c r="O95" s="71">
        <f>Sheet1!$BI$4</f>
        <v>0</v>
      </c>
      <c r="P95" s="72">
        <f>Sheet1!$BJ$4</f>
        <v>0</v>
      </c>
      <c r="Q95" s="71">
        <f>Sheet1!$BI$5</f>
        <v>0</v>
      </c>
      <c r="R95" s="72">
        <f>Sheet1!$BJ$5</f>
        <v>0</v>
      </c>
      <c r="S95" s="71">
        <f>Sheet1!$BI$6</f>
        <v>0</v>
      </c>
      <c r="T95" s="72">
        <f>Sheet1!$BJ$6</f>
        <v>0</v>
      </c>
      <c r="U95" s="71">
        <f>Sheet1!$BI$7</f>
        <v>0</v>
      </c>
      <c r="V95" s="72">
        <f>Sheet1!$BJ$7</f>
        <v>0</v>
      </c>
    </row>
    <row r="96" spans="1:22" ht="30" customHeight="1">
      <c r="A96" s="308"/>
      <c r="B96" s="309"/>
      <c r="C96" s="309"/>
      <c r="D96" s="309"/>
      <c r="E96" s="309"/>
      <c r="F96" s="308"/>
      <c r="G96" s="309"/>
      <c r="H96" s="309"/>
      <c r="I96" s="309"/>
      <c r="J96" s="309"/>
      <c r="K96" s="309"/>
      <c r="L96" s="309"/>
      <c r="M96" s="71">
        <f>Sheet1!$BI$8</f>
        <v>0</v>
      </c>
      <c r="N96" s="72">
        <f>Sheet1!$BJ$8</f>
        <v>0</v>
      </c>
      <c r="O96" s="71">
        <f>Sheet1!$BI$9</f>
        <v>0</v>
      </c>
      <c r="P96" s="72">
        <f>Sheet1!$BJ$9</f>
        <v>0</v>
      </c>
      <c r="Q96" s="71">
        <f>Sheet1!$BI$10</f>
        <v>0</v>
      </c>
      <c r="R96" s="72">
        <f>Sheet1!$BJ$10</f>
        <v>0</v>
      </c>
      <c r="S96" s="71">
        <f>Sheet1!$BI$11</f>
        <v>0</v>
      </c>
      <c r="T96" s="72">
        <f>Sheet1!$BJ$11</f>
        <v>0</v>
      </c>
      <c r="U96" s="71">
        <f>Sheet1!$BI$12</f>
        <v>0</v>
      </c>
      <c r="V96" s="72">
        <f>Sheet1!$BJ$12</f>
        <v>0</v>
      </c>
    </row>
    <row r="97" spans="1:22" ht="30" customHeight="1">
      <c r="A97" s="308"/>
      <c r="B97" s="309"/>
      <c r="C97" s="309"/>
      <c r="D97" s="309"/>
      <c r="E97" s="309"/>
      <c r="F97" s="308"/>
      <c r="G97" s="309"/>
      <c r="H97" s="309"/>
      <c r="I97" s="309"/>
      <c r="J97" s="309"/>
      <c r="K97" s="309"/>
      <c r="L97" s="309"/>
      <c r="M97" s="71">
        <f>Sheet1!$BI$13</f>
        <v>0</v>
      </c>
      <c r="N97" s="72">
        <f>Sheet1!$BJ$13</f>
        <v>0</v>
      </c>
      <c r="O97" s="71">
        <f>Sheet1!$BI$14</f>
        <v>0</v>
      </c>
      <c r="P97" s="72">
        <f>Sheet1!$BJ$14</f>
        <v>0</v>
      </c>
      <c r="Q97" s="71">
        <f>Sheet1!$BI$15</f>
        <v>0</v>
      </c>
      <c r="R97" s="72">
        <f>Sheet1!$BJ$15</f>
        <v>0</v>
      </c>
      <c r="S97" s="71">
        <f>Sheet1!$BI$16</f>
        <v>0</v>
      </c>
      <c r="T97" s="72">
        <f>Sheet1!$BJ$16</f>
        <v>0</v>
      </c>
      <c r="U97" s="71">
        <f>Sheet1!$BI$17</f>
        <v>0</v>
      </c>
      <c r="V97" s="72">
        <f>Sheet1!$BJ$17</f>
        <v>0</v>
      </c>
    </row>
    <row r="98" spans="1:22" ht="30" customHeight="1">
      <c r="A98" s="306">
        <v>32</v>
      </c>
      <c r="B98" s="307">
        <f>配列情報!B38</f>
        <v>0</v>
      </c>
      <c r="C98" s="307">
        <f>配列情報!C38</f>
        <v>0</v>
      </c>
      <c r="D98" s="307">
        <f>配列情報!D38</f>
        <v>0</v>
      </c>
      <c r="E98" s="307">
        <f>配列情報!E38</f>
        <v>0</v>
      </c>
      <c r="F98" s="306">
        <f>配列情報!L38</f>
        <v>0</v>
      </c>
      <c r="G98" s="307">
        <f>配列情報!F38</f>
        <v>0</v>
      </c>
      <c r="H98" s="307">
        <f>配列情報!G38</f>
        <v>0</v>
      </c>
      <c r="I98" s="307">
        <f>配列情報!H38</f>
        <v>0</v>
      </c>
      <c r="J98" s="307">
        <f>配列情報!I38</f>
        <v>0</v>
      </c>
      <c r="K98" s="307">
        <f>配列情報!J38</f>
        <v>0</v>
      </c>
      <c r="L98" s="307">
        <f>配列情報!K38</f>
        <v>0</v>
      </c>
      <c r="M98" s="70" t="str">
        <f>Sheet1!$BK$3</f>
        <v/>
      </c>
      <c r="N98" s="73">
        <f>Sheet1!$BL$3</f>
        <v>0</v>
      </c>
      <c r="O98" s="70">
        <f>Sheet1!$BK$4</f>
        <v>0</v>
      </c>
      <c r="P98" s="73">
        <f>Sheet1!$BL$4</f>
        <v>0</v>
      </c>
      <c r="Q98" s="70">
        <f>Sheet1!$BK$5</f>
        <v>0</v>
      </c>
      <c r="R98" s="73">
        <f>Sheet1!$BL$5</f>
        <v>0</v>
      </c>
      <c r="S98" s="70">
        <f>Sheet1!$BK$6</f>
        <v>0</v>
      </c>
      <c r="T98" s="73">
        <f>Sheet1!$BL$6</f>
        <v>0</v>
      </c>
      <c r="U98" s="70">
        <f>Sheet1!$BK$7</f>
        <v>0</v>
      </c>
      <c r="V98" s="73">
        <f>Sheet1!$BL$7</f>
        <v>0</v>
      </c>
    </row>
    <row r="99" spans="1:22" ht="30" customHeight="1">
      <c r="A99" s="306"/>
      <c r="B99" s="307"/>
      <c r="C99" s="307"/>
      <c r="D99" s="307"/>
      <c r="E99" s="307"/>
      <c r="F99" s="306"/>
      <c r="G99" s="307"/>
      <c r="H99" s="307"/>
      <c r="I99" s="307"/>
      <c r="J99" s="307"/>
      <c r="K99" s="307"/>
      <c r="L99" s="307"/>
      <c r="M99" s="70">
        <f>Sheet1!$BK$8</f>
        <v>0</v>
      </c>
      <c r="N99" s="73">
        <f>Sheet1!$BL$8</f>
        <v>0</v>
      </c>
      <c r="O99" s="70">
        <f>Sheet1!$BK$9</f>
        <v>0</v>
      </c>
      <c r="P99" s="73">
        <f>Sheet1!$BL$9</f>
        <v>0</v>
      </c>
      <c r="Q99" s="70">
        <f>Sheet1!$BK$10</f>
        <v>0</v>
      </c>
      <c r="R99" s="73">
        <f>Sheet1!$BL$10</f>
        <v>0</v>
      </c>
      <c r="S99" s="70">
        <f>Sheet1!$BK$11</f>
        <v>0</v>
      </c>
      <c r="T99" s="73">
        <f>Sheet1!$BL$11</f>
        <v>0</v>
      </c>
      <c r="U99" s="70">
        <f>Sheet1!$BK$12</f>
        <v>0</v>
      </c>
      <c r="V99" s="73">
        <f>Sheet1!$BL$12</f>
        <v>0</v>
      </c>
    </row>
    <row r="100" spans="1:22" ht="30" customHeight="1">
      <c r="A100" s="306"/>
      <c r="B100" s="307"/>
      <c r="C100" s="307"/>
      <c r="D100" s="307"/>
      <c r="E100" s="307"/>
      <c r="F100" s="306"/>
      <c r="G100" s="307"/>
      <c r="H100" s="307"/>
      <c r="I100" s="307"/>
      <c r="J100" s="307"/>
      <c r="K100" s="307"/>
      <c r="L100" s="307"/>
      <c r="M100" s="70">
        <f>Sheet1!$BK$13</f>
        <v>0</v>
      </c>
      <c r="N100" s="73">
        <f>Sheet1!$BL$13</f>
        <v>0</v>
      </c>
      <c r="O100" s="70">
        <f>Sheet1!$BK$14</f>
        <v>0</v>
      </c>
      <c r="P100" s="73">
        <f>Sheet1!$BL$14</f>
        <v>0</v>
      </c>
      <c r="Q100" s="70">
        <f>Sheet1!$BK$15</f>
        <v>0</v>
      </c>
      <c r="R100" s="73">
        <f>Sheet1!$BL$15</f>
        <v>0</v>
      </c>
      <c r="S100" s="70">
        <f>Sheet1!$BK$16</f>
        <v>0</v>
      </c>
      <c r="T100" s="73">
        <f>Sheet1!$BL$16</f>
        <v>0</v>
      </c>
      <c r="U100" s="70">
        <f>Sheet1!$BK$17</f>
        <v>0</v>
      </c>
      <c r="V100" s="73">
        <f>Sheet1!$BL$17</f>
        <v>0</v>
      </c>
    </row>
    <row r="101" spans="1:22" ht="30" customHeight="1">
      <c r="A101" s="308">
        <v>33</v>
      </c>
      <c r="B101" s="309">
        <f>配列情報!B39</f>
        <v>0</v>
      </c>
      <c r="C101" s="309">
        <f>配列情報!C39</f>
        <v>0</v>
      </c>
      <c r="D101" s="309">
        <f>配列情報!D39</f>
        <v>0</v>
      </c>
      <c r="E101" s="309">
        <f>配列情報!E39</f>
        <v>0</v>
      </c>
      <c r="F101" s="308">
        <f>配列情報!L39</f>
        <v>0</v>
      </c>
      <c r="G101" s="309">
        <f>配列情報!F39</f>
        <v>0</v>
      </c>
      <c r="H101" s="309">
        <f>配列情報!G39</f>
        <v>0</v>
      </c>
      <c r="I101" s="309">
        <f>配列情報!H39</f>
        <v>0</v>
      </c>
      <c r="J101" s="309">
        <f>配列情報!I39</f>
        <v>0</v>
      </c>
      <c r="K101" s="309">
        <f>配列情報!J39</f>
        <v>0</v>
      </c>
      <c r="L101" s="309">
        <f>配列情報!K39</f>
        <v>0</v>
      </c>
      <c r="M101" s="71" t="str">
        <f>Sheet1!$BM$3</f>
        <v/>
      </c>
      <c r="N101" s="72">
        <f>Sheet1!$BN$3</f>
        <v>0</v>
      </c>
      <c r="O101" s="71">
        <f>Sheet1!$BM$4</f>
        <v>0</v>
      </c>
      <c r="P101" s="72">
        <f>Sheet1!$BN$4</f>
        <v>0</v>
      </c>
      <c r="Q101" s="71">
        <f>Sheet1!$BM$5</f>
        <v>0</v>
      </c>
      <c r="R101" s="72">
        <f>Sheet1!$BN$5</f>
        <v>0</v>
      </c>
      <c r="S101" s="71">
        <f>Sheet1!$BM$6</f>
        <v>0</v>
      </c>
      <c r="T101" s="72">
        <f>Sheet1!$BN$6</f>
        <v>0</v>
      </c>
      <c r="U101" s="71">
        <f>Sheet1!$BM$7</f>
        <v>0</v>
      </c>
      <c r="V101" s="72">
        <f>Sheet1!$BN$7</f>
        <v>0</v>
      </c>
    </row>
    <row r="102" spans="1:22" ht="30" customHeight="1">
      <c r="A102" s="308"/>
      <c r="B102" s="309"/>
      <c r="C102" s="309"/>
      <c r="D102" s="309"/>
      <c r="E102" s="309"/>
      <c r="F102" s="308"/>
      <c r="G102" s="309"/>
      <c r="H102" s="309"/>
      <c r="I102" s="309"/>
      <c r="J102" s="309"/>
      <c r="K102" s="309"/>
      <c r="L102" s="309"/>
      <c r="M102" s="71">
        <f>Sheet1!$BM$8</f>
        <v>0</v>
      </c>
      <c r="N102" s="72">
        <f>Sheet1!$BN$8</f>
        <v>0</v>
      </c>
      <c r="O102" s="71">
        <f>Sheet1!$BM$9</f>
        <v>0</v>
      </c>
      <c r="P102" s="72">
        <f>Sheet1!$BN$9</f>
        <v>0</v>
      </c>
      <c r="Q102" s="71">
        <f>Sheet1!$BM$10</f>
        <v>0</v>
      </c>
      <c r="R102" s="72">
        <f>Sheet1!$BN$10</f>
        <v>0</v>
      </c>
      <c r="S102" s="71">
        <f>Sheet1!$BM$11</f>
        <v>0</v>
      </c>
      <c r="T102" s="72">
        <f>Sheet1!$BN$11</f>
        <v>0</v>
      </c>
      <c r="U102" s="71">
        <f>Sheet1!$BM$12</f>
        <v>0</v>
      </c>
      <c r="V102" s="72">
        <f>Sheet1!$BN$12</f>
        <v>0</v>
      </c>
    </row>
    <row r="103" spans="1:22" ht="30" customHeight="1">
      <c r="A103" s="308"/>
      <c r="B103" s="309"/>
      <c r="C103" s="309"/>
      <c r="D103" s="309"/>
      <c r="E103" s="309"/>
      <c r="F103" s="308"/>
      <c r="G103" s="309"/>
      <c r="H103" s="309"/>
      <c r="I103" s="309"/>
      <c r="J103" s="309"/>
      <c r="K103" s="309"/>
      <c r="L103" s="309"/>
      <c r="M103" s="71">
        <f>Sheet1!$BM$13</f>
        <v>0</v>
      </c>
      <c r="N103" s="72">
        <f>Sheet1!$BN$13</f>
        <v>0</v>
      </c>
      <c r="O103" s="71">
        <f>Sheet1!$BM$14</f>
        <v>0</v>
      </c>
      <c r="P103" s="72">
        <f>Sheet1!$BN$14</f>
        <v>0</v>
      </c>
      <c r="Q103" s="71">
        <f>Sheet1!$BM$15</f>
        <v>0</v>
      </c>
      <c r="R103" s="72">
        <f>Sheet1!$BN$15</f>
        <v>0</v>
      </c>
      <c r="S103" s="71">
        <f>Sheet1!$BM$16</f>
        <v>0</v>
      </c>
      <c r="T103" s="72">
        <f>Sheet1!$BN$16</f>
        <v>0</v>
      </c>
      <c r="U103" s="71">
        <f>Sheet1!$BM$17</f>
        <v>0</v>
      </c>
      <c r="V103" s="72">
        <f>Sheet1!$BN$17</f>
        <v>0</v>
      </c>
    </row>
    <row r="104" spans="1:22" ht="30" customHeight="1">
      <c r="A104" s="306">
        <v>34</v>
      </c>
      <c r="B104" s="307">
        <f>配列情報!B40</f>
        <v>0</v>
      </c>
      <c r="C104" s="307">
        <f>配列情報!C40</f>
        <v>0</v>
      </c>
      <c r="D104" s="307">
        <f>配列情報!D40</f>
        <v>0</v>
      </c>
      <c r="E104" s="307">
        <f>配列情報!E40</f>
        <v>0</v>
      </c>
      <c r="F104" s="306">
        <f>配列情報!L40</f>
        <v>0</v>
      </c>
      <c r="G104" s="307">
        <f>配列情報!F40</f>
        <v>0</v>
      </c>
      <c r="H104" s="307">
        <f>配列情報!G40</f>
        <v>0</v>
      </c>
      <c r="I104" s="307">
        <f>配列情報!H40</f>
        <v>0</v>
      </c>
      <c r="J104" s="307">
        <f>配列情報!I40</f>
        <v>0</v>
      </c>
      <c r="K104" s="307">
        <f>配列情報!J40</f>
        <v>0</v>
      </c>
      <c r="L104" s="307">
        <f>配列情報!K40</f>
        <v>0</v>
      </c>
      <c r="M104" s="70" t="str">
        <f>Sheet1!$BO$3</f>
        <v/>
      </c>
      <c r="N104" s="73">
        <f>Sheet1!$BP$3</f>
        <v>0</v>
      </c>
      <c r="O104" s="70">
        <f>Sheet1!$BO$4</f>
        <v>0</v>
      </c>
      <c r="P104" s="73">
        <f>Sheet1!$BP$4</f>
        <v>0</v>
      </c>
      <c r="Q104" s="70">
        <f>Sheet1!$BO$5</f>
        <v>0</v>
      </c>
      <c r="R104" s="73">
        <f>Sheet1!$BP$5</f>
        <v>0</v>
      </c>
      <c r="S104" s="70">
        <f>Sheet1!$BO$6</f>
        <v>0</v>
      </c>
      <c r="T104" s="73">
        <f>Sheet1!$BP$6</f>
        <v>0</v>
      </c>
      <c r="U104" s="70">
        <f>Sheet1!$BO$7</f>
        <v>0</v>
      </c>
      <c r="V104" s="73">
        <f>Sheet1!$BP$7</f>
        <v>0</v>
      </c>
    </row>
    <row r="105" spans="1:22" ht="30" customHeight="1">
      <c r="A105" s="306"/>
      <c r="B105" s="307"/>
      <c r="C105" s="307"/>
      <c r="D105" s="307"/>
      <c r="E105" s="307"/>
      <c r="F105" s="306"/>
      <c r="G105" s="307"/>
      <c r="H105" s="307"/>
      <c r="I105" s="307"/>
      <c r="J105" s="307"/>
      <c r="K105" s="307"/>
      <c r="L105" s="307"/>
      <c r="M105" s="70">
        <f>Sheet1!$BO$8</f>
        <v>0</v>
      </c>
      <c r="N105" s="73">
        <f>Sheet1!$BP$8</f>
        <v>0</v>
      </c>
      <c r="O105" s="70">
        <f>Sheet1!$BO$9</f>
        <v>0</v>
      </c>
      <c r="P105" s="73">
        <f>Sheet1!$BP$9</f>
        <v>0</v>
      </c>
      <c r="Q105" s="70">
        <f>Sheet1!$BO$10</f>
        <v>0</v>
      </c>
      <c r="R105" s="73">
        <f>Sheet1!$BP$10</f>
        <v>0</v>
      </c>
      <c r="S105" s="70">
        <f>Sheet1!$BO$11</f>
        <v>0</v>
      </c>
      <c r="T105" s="73">
        <f>Sheet1!$BP$11</f>
        <v>0</v>
      </c>
      <c r="U105" s="70">
        <f>Sheet1!$BO$12</f>
        <v>0</v>
      </c>
      <c r="V105" s="73">
        <f>Sheet1!$BP$12</f>
        <v>0</v>
      </c>
    </row>
    <row r="106" spans="1:22" ht="30" customHeight="1">
      <c r="A106" s="306"/>
      <c r="B106" s="307"/>
      <c r="C106" s="307"/>
      <c r="D106" s="307"/>
      <c r="E106" s="307"/>
      <c r="F106" s="306"/>
      <c r="G106" s="307"/>
      <c r="H106" s="307"/>
      <c r="I106" s="307"/>
      <c r="J106" s="307"/>
      <c r="K106" s="307"/>
      <c r="L106" s="307"/>
      <c r="M106" s="70">
        <f>Sheet1!$BO$13</f>
        <v>0</v>
      </c>
      <c r="N106" s="73">
        <f>Sheet1!$BP$13</f>
        <v>0</v>
      </c>
      <c r="O106" s="70">
        <f>Sheet1!$BO$14</f>
        <v>0</v>
      </c>
      <c r="P106" s="73">
        <f>Sheet1!$BP$14</f>
        <v>0</v>
      </c>
      <c r="Q106" s="70">
        <f>Sheet1!$BO$15</f>
        <v>0</v>
      </c>
      <c r="R106" s="73">
        <f>Sheet1!$BP$15</f>
        <v>0</v>
      </c>
      <c r="S106" s="70">
        <f>Sheet1!$BO$16</f>
        <v>0</v>
      </c>
      <c r="T106" s="73">
        <f>Sheet1!$BP$16</f>
        <v>0</v>
      </c>
      <c r="U106" s="70">
        <f>Sheet1!$BO$17</f>
        <v>0</v>
      </c>
      <c r="V106" s="73">
        <f>Sheet1!$BP$17</f>
        <v>0</v>
      </c>
    </row>
    <row r="107" spans="1:22" ht="30" customHeight="1">
      <c r="A107" s="308">
        <v>35</v>
      </c>
      <c r="B107" s="309">
        <f>配列情報!B41</f>
        <v>0</v>
      </c>
      <c r="C107" s="309">
        <f>配列情報!C41</f>
        <v>0</v>
      </c>
      <c r="D107" s="309">
        <f>配列情報!D41</f>
        <v>0</v>
      </c>
      <c r="E107" s="309">
        <f>配列情報!E41</f>
        <v>0</v>
      </c>
      <c r="F107" s="308">
        <f>配列情報!L41</f>
        <v>0</v>
      </c>
      <c r="G107" s="309">
        <f>配列情報!F41</f>
        <v>0</v>
      </c>
      <c r="H107" s="309">
        <f>配列情報!G41</f>
        <v>0</v>
      </c>
      <c r="I107" s="309">
        <f>配列情報!H41</f>
        <v>0</v>
      </c>
      <c r="J107" s="309">
        <f>配列情報!I41</f>
        <v>0</v>
      </c>
      <c r="K107" s="309">
        <f>配列情報!J41</f>
        <v>0</v>
      </c>
      <c r="L107" s="309">
        <f>配列情報!K41</f>
        <v>0</v>
      </c>
      <c r="M107" s="71" t="str">
        <f>Sheet1!$BQ$3</f>
        <v/>
      </c>
      <c r="N107" s="72">
        <f>Sheet1!$BR$3</f>
        <v>0</v>
      </c>
      <c r="O107" s="71">
        <f>Sheet1!$BQ$4</f>
        <v>0</v>
      </c>
      <c r="P107" s="72">
        <f>Sheet1!$BR$4</f>
        <v>0</v>
      </c>
      <c r="Q107" s="71">
        <f>Sheet1!$BQ$5</f>
        <v>0</v>
      </c>
      <c r="R107" s="72">
        <f>Sheet1!$BR$5</f>
        <v>0</v>
      </c>
      <c r="S107" s="71">
        <f>Sheet1!$BQ$6</f>
        <v>0</v>
      </c>
      <c r="T107" s="72">
        <f>Sheet1!$BR$6</f>
        <v>0</v>
      </c>
      <c r="U107" s="71">
        <f>Sheet1!$BQ$7</f>
        <v>0</v>
      </c>
      <c r="V107" s="72">
        <f>Sheet1!$BR$7</f>
        <v>0</v>
      </c>
    </row>
    <row r="108" spans="1:22" ht="30" customHeight="1">
      <c r="A108" s="308"/>
      <c r="B108" s="309"/>
      <c r="C108" s="309"/>
      <c r="D108" s="309"/>
      <c r="E108" s="309"/>
      <c r="F108" s="308"/>
      <c r="G108" s="309"/>
      <c r="H108" s="309"/>
      <c r="I108" s="309"/>
      <c r="J108" s="309"/>
      <c r="K108" s="309"/>
      <c r="L108" s="309"/>
      <c r="M108" s="71">
        <f>Sheet1!$BQ$8</f>
        <v>0</v>
      </c>
      <c r="N108" s="72">
        <f>Sheet1!$BR$8</f>
        <v>0</v>
      </c>
      <c r="O108" s="71">
        <f>Sheet1!$BQ$9</f>
        <v>0</v>
      </c>
      <c r="P108" s="72">
        <f>Sheet1!$BR$9</f>
        <v>0</v>
      </c>
      <c r="Q108" s="71">
        <f>Sheet1!$BQ$10</f>
        <v>0</v>
      </c>
      <c r="R108" s="72">
        <f>Sheet1!$BR$10</f>
        <v>0</v>
      </c>
      <c r="S108" s="71">
        <f>Sheet1!$BQ$11</f>
        <v>0</v>
      </c>
      <c r="T108" s="72">
        <f>Sheet1!$BR$11</f>
        <v>0</v>
      </c>
      <c r="U108" s="71">
        <f>Sheet1!$BQ$12</f>
        <v>0</v>
      </c>
      <c r="V108" s="72">
        <f>Sheet1!$BR$12</f>
        <v>0</v>
      </c>
    </row>
    <row r="109" spans="1:22" ht="30" customHeight="1">
      <c r="A109" s="308"/>
      <c r="B109" s="309"/>
      <c r="C109" s="309"/>
      <c r="D109" s="309"/>
      <c r="E109" s="309"/>
      <c r="F109" s="308"/>
      <c r="G109" s="309"/>
      <c r="H109" s="309"/>
      <c r="I109" s="309"/>
      <c r="J109" s="309"/>
      <c r="K109" s="309"/>
      <c r="L109" s="309"/>
      <c r="M109" s="71">
        <f>Sheet1!$BQ$13</f>
        <v>0</v>
      </c>
      <c r="N109" s="72">
        <f>Sheet1!$BR$13</f>
        <v>0</v>
      </c>
      <c r="O109" s="71">
        <f>Sheet1!$BQ$14</f>
        <v>0</v>
      </c>
      <c r="P109" s="72">
        <f>Sheet1!$BR$14</f>
        <v>0</v>
      </c>
      <c r="Q109" s="71">
        <f>Sheet1!$BQ$15</f>
        <v>0</v>
      </c>
      <c r="R109" s="72">
        <f>Sheet1!$BR$15</f>
        <v>0</v>
      </c>
      <c r="S109" s="71">
        <f>Sheet1!$BQ$16</f>
        <v>0</v>
      </c>
      <c r="T109" s="72">
        <f>Sheet1!$BR$16</f>
        <v>0</v>
      </c>
      <c r="U109" s="71">
        <f>Sheet1!$BQ$17</f>
        <v>0</v>
      </c>
      <c r="V109" s="72">
        <f>Sheet1!$BR$17</f>
        <v>0</v>
      </c>
    </row>
    <row r="110" spans="1:22" ht="30" customHeight="1">
      <c r="A110" s="306">
        <v>36</v>
      </c>
      <c r="B110" s="307">
        <f>配列情報!B42</f>
        <v>0</v>
      </c>
      <c r="C110" s="307">
        <f>配列情報!C42</f>
        <v>0</v>
      </c>
      <c r="D110" s="307">
        <f>配列情報!D42</f>
        <v>0</v>
      </c>
      <c r="E110" s="307">
        <f>配列情報!E42</f>
        <v>0</v>
      </c>
      <c r="F110" s="306">
        <f>配列情報!L42</f>
        <v>0</v>
      </c>
      <c r="G110" s="307">
        <f>配列情報!F42</f>
        <v>0</v>
      </c>
      <c r="H110" s="307">
        <f>配列情報!G42</f>
        <v>0</v>
      </c>
      <c r="I110" s="307">
        <f>配列情報!H42</f>
        <v>0</v>
      </c>
      <c r="J110" s="307">
        <f>配列情報!I42</f>
        <v>0</v>
      </c>
      <c r="K110" s="307">
        <f>配列情報!J42</f>
        <v>0</v>
      </c>
      <c r="L110" s="307">
        <f>配列情報!K42</f>
        <v>0</v>
      </c>
      <c r="M110" s="70" t="str">
        <f>Sheet1!$BS$3</f>
        <v/>
      </c>
      <c r="N110" s="73">
        <f>Sheet1!$BT$3</f>
        <v>0</v>
      </c>
      <c r="O110" s="70">
        <f>Sheet1!$BS$4</f>
        <v>0</v>
      </c>
      <c r="P110" s="73">
        <f>Sheet1!$BT$4</f>
        <v>0</v>
      </c>
      <c r="Q110" s="70">
        <f>Sheet1!$BS$5</f>
        <v>0</v>
      </c>
      <c r="R110" s="73">
        <f>Sheet1!$BT$5</f>
        <v>0</v>
      </c>
      <c r="S110" s="70">
        <f>Sheet1!$BS$6</f>
        <v>0</v>
      </c>
      <c r="T110" s="73">
        <f>Sheet1!$BT$6</f>
        <v>0</v>
      </c>
      <c r="U110" s="70">
        <f>Sheet1!$BS$7</f>
        <v>0</v>
      </c>
      <c r="V110" s="73">
        <f>Sheet1!$BT$7</f>
        <v>0</v>
      </c>
    </row>
    <row r="111" spans="1:22" ht="30" customHeight="1">
      <c r="A111" s="306"/>
      <c r="B111" s="307"/>
      <c r="C111" s="307"/>
      <c r="D111" s="307"/>
      <c r="E111" s="307"/>
      <c r="F111" s="306"/>
      <c r="G111" s="307"/>
      <c r="H111" s="307"/>
      <c r="I111" s="307"/>
      <c r="J111" s="307"/>
      <c r="K111" s="307"/>
      <c r="L111" s="307"/>
      <c r="M111" s="70">
        <f>Sheet1!$BS$8</f>
        <v>0</v>
      </c>
      <c r="N111" s="73">
        <f>Sheet1!$BT$8</f>
        <v>0</v>
      </c>
      <c r="O111" s="70">
        <f>Sheet1!$BS$9</f>
        <v>0</v>
      </c>
      <c r="P111" s="73">
        <f>Sheet1!$BT$9</f>
        <v>0</v>
      </c>
      <c r="Q111" s="70">
        <f>Sheet1!$BS$10</f>
        <v>0</v>
      </c>
      <c r="R111" s="73">
        <f>Sheet1!$BT$10</f>
        <v>0</v>
      </c>
      <c r="S111" s="70">
        <f>Sheet1!$BS$11</f>
        <v>0</v>
      </c>
      <c r="T111" s="73">
        <f>Sheet1!$BT$11</f>
        <v>0</v>
      </c>
      <c r="U111" s="70">
        <f>Sheet1!$BS$12</f>
        <v>0</v>
      </c>
      <c r="V111" s="73">
        <f>Sheet1!$BT$12</f>
        <v>0</v>
      </c>
    </row>
    <row r="112" spans="1:22" ht="30" customHeight="1">
      <c r="A112" s="306"/>
      <c r="B112" s="307"/>
      <c r="C112" s="307"/>
      <c r="D112" s="307"/>
      <c r="E112" s="307"/>
      <c r="F112" s="306"/>
      <c r="G112" s="307"/>
      <c r="H112" s="307"/>
      <c r="I112" s="307"/>
      <c r="J112" s="307"/>
      <c r="K112" s="307"/>
      <c r="L112" s="307"/>
      <c r="M112" s="70">
        <f>Sheet1!$BS$13</f>
        <v>0</v>
      </c>
      <c r="N112" s="73">
        <f>Sheet1!$BT$13</f>
        <v>0</v>
      </c>
      <c r="O112" s="70">
        <f>Sheet1!$BS$14</f>
        <v>0</v>
      </c>
      <c r="P112" s="73">
        <f>Sheet1!$BT$14</f>
        <v>0</v>
      </c>
      <c r="Q112" s="70">
        <f>Sheet1!$BS$15</f>
        <v>0</v>
      </c>
      <c r="R112" s="73">
        <f>Sheet1!$BT$15</f>
        <v>0</v>
      </c>
      <c r="S112" s="70">
        <f>Sheet1!$BS$16</f>
        <v>0</v>
      </c>
      <c r="T112" s="73">
        <f>Sheet1!$BT$16</f>
        <v>0</v>
      </c>
      <c r="U112" s="70">
        <f>Sheet1!$BS$17</f>
        <v>0</v>
      </c>
      <c r="V112" s="73">
        <f>Sheet1!$BT$17</f>
        <v>0</v>
      </c>
    </row>
    <row r="113" spans="1:22" ht="30" customHeight="1">
      <c r="A113" s="308">
        <v>37</v>
      </c>
      <c r="B113" s="309">
        <f>配列情報!B43</f>
        <v>0</v>
      </c>
      <c r="C113" s="309">
        <f>配列情報!C43</f>
        <v>0</v>
      </c>
      <c r="D113" s="309">
        <f>配列情報!D43</f>
        <v>0</v>
      </c>
      <c r="E113" s="309">
        <f>配列情報!E43</f>
        <v>0</v>
      </c>
      <c r="F113" s="308">
        <f>配列情報!L43</f>
        <v>0</v>
      </c>
      <c r="G113" s="309">
        <f>配列情報!F43</f>
        <v>0</v>
      </c>
      <c r="H113" s="309">
        <f>配列情報!G43</f>
        <v>0</v>
      </c>
      <c r="I113" s="309">
        <f>配列情報!H43</f>
        <v>0</v>
      </c>
      <c r="J113" s="309">
        <f>配列情報!I43</f>
        <v>0</v>
      </c>
      <c r="K113" s="309">
        <f>配列情報!J43</f>
        <v>0</v>
      </c>
      <c r="L113" s="309">
        <f>配列情報!K43</f>
        <v>0</v>
      </c>
      <c r="M113" s="71" t="str">
        <f>Sheet1!$BU$3</f>
        <v/>
      </c>
      <c r="N113" s="72">
        <f>Sheet1!$BV$3</f>
        <v>0</v>
      </c>
      <c r="O113" s="71">
        <f>Sheet1!$BU$4</f>
        <v>0</v>
      </c>
      <c r="P113" s="72">
        <f>Sheet1!$BV$4</f>
        <v>0</v>
      </c>
      <c r="Q113" s="71">
        <f>Sheet1!$BU$5</f>
        <v>0</v>
      </c>
      <c r="R113" s="72">
        <f>Sheet1!$BV$5</f>
        <v>0</v>
      </c>
      <c r="S113" s="71">
        <f>Sheet1!$BU$6</f>
        <v>0</v>
      </c>
      <c r="T113" s="72">
        <f>Sheet1!$BV$6</f>
        <v>0</v>
      </c>
      <c r="U113" s="71">
        <f>Sheet1!$BU$7</f>
        <v>0</v>
      </c>
      <c r="V113" s="72">
        <f>Sheet1!$BV$7</f>
        <v>0</v>
      </c>
    </row>
    <row r="114" spans="1:22" ht="30" customHeight="1">
      <c r="A114" s="308"/>
      <c r="B114" s="309"/>
      <c r="C114" s="309"/>
      <c r="D114" s="309"/>
      <c r="E114" s="309"/>
      <c r="F114" s="308"/>
      <c r="G114" s="309"/>
      <c r="H114" s="309"/>
      <c r="I114" s="309"/>
      <c r="J114" s="309"/>
      <c r="K114" s="309"/>
      <c r="L114" s="309"/>
      <c r="M114" s="71">
        <f>Sheet1!$BU$8</f>
        <v>0</v>
      </c>
      <c r="N114" s="72">
        <f>Sheet1!$BV$8</f>
        <v>0</v>
      </c>
      <c r="O114" s="71">
        <f>Sheet1!$BU$9</f>
        <v>0</v>
      </c>
      <c r="P114" s="72">
        <f>Sheet1!$BV$9</f>
        <v>0</v>
      </c>
      <c r="Q114" s="71">
        <f>Sheet1!$BU$10</f>
        <v>0</v>
      </c>
      <c r="R114" s="72">
        <f>Sheet1!$BV$10</f>
        <v>0</v>
      </c>
      <c r="S114" s="71">
        <f>Sheet1!$BU$11</f>
        <v>0</v>
      </c>
      <c r="T114" s="72">
        <f>Sheet1!$BV$11</f>
        <v>0</v>
      </c>
      <c r="U114" s="71">
        <f>Sheet1!$BU$12</f>
        <v>0</v>
      </c>
      <c r="V114" s="72">
        <f>Sheet1!$BV$12</f>
        <v>0</v>
      </c>
    </row>
    <row r="115" spans="1:22" ht="30" customHeight="1">
      <c r="A115" s="308"/>
      <c r="B115" s="309"/>
      <c r="C115" s="309"/>
      <c r="D115" s="309"/>
      <c r="E115" s="309"/>
      <c r="F115" s="308"/>
      <c r="G115" s="309"/>
      <c r="H115" s="309"/>
      <c r="I115" s="309"/>
      <c r="J115" s="309"/>
      <c r="K115" s="309"/>
      <c r="L115" s="309"/>
      <c r="M115" s="71">
        <f>Sheet1!$BU$13</f>
        <v>0</v>
      </c>
      <c r="N115" s="72">
        <f>Sheet1!$BV$13</f>
        <v>0</v>
      </c>
      <c r="O115" s="71">
        <f>Sheet1!$BU$14</f>
        <v>0</v>
      </c>
      <c r="P115" s="72">
        <f>Sheet1!$BV$14</f>
        <v>0</v>
      </c>
      <c r="Q115" s="71">
        <f>Sheet1!$BU$15</f>
        <v>0</v>
      </c>
      <c r="R115" s="72">
        <f>Sheet1!$BV$15</f>
        <v>0</v>
      </c>
      <c r="S115" s="71">
        <f>Sheet1!$BU$16</f>
        <v>0</v>
      </c>
      <c r="T115" s="72">
        <f>Sheet1!$BV$16</f>
        <v>0</v>
      </c>
      <c r="U115" s="71">
        <f>Sheet1!$BU$17</f>
        <v>0</v>
      </c>
      <c r="V115" s="72">
        <f>Sheet1!$BV$17</f>
        <v>0</v>
      </c>
    </row>
    <row r="116" spans="1:22" ht="30" customHeight="1">
      <c r="A116" s="306">
        <v>38</v>
      </c>
      <c r="B116" s="307">
        <f>配列情報!B44</f>
        <v>0</v>
      </c>
      <c r="C116" s="307">
        <f>配列情報!C44</f>
        <v>0</v>
      </c>
      <c r="D116" s="307">
        <f>配列情報!D44</f>
        <v>0</v>
      </c>
      <c r="E116" s="307">
        <f>配列情報!E44</f>
        <v>0</v>
      </c>
      <c r="F116" s="306">
        <f>配列情報!L44</f>
        <v>0</v>
      </c>
      <c r="G116" s="307">
        <f>配列情報!F44</f>
        <v>0</v>
      </c>
      <c r="H116" s="307">
        <f>配列情報!G44</f>
        <v>0</v>
      </c>
      <c r="I116" s="307">
        <f>配列情報!H44</f>
        <v>0</v>
      </c>
      <c r="J116" s="307">
        <f>配列情報!I44</f>
        <v>0</v>
      </c>
      <c r="K116" s="307">
        <f>配列情報!J44</f>
        <v>0</v>
      </c>
      <c r="L116" s="307">
        <f>配列情報!K44</f>
        <v>0</v>
      </c>
      <c r="M116" s="70" t="str">
        <f>Sheet1!$BW$3</f>
        <v/>
      </c>
      <c r="N116" s="73">
        <f>Sheet1!$BX$3</f>
        <v>0</v>
      </c>
      <c r="O116" s="70">
        <f>Sheet1!$BW$4</f>
        <v>0</v>
      </c>
      <c r="P116" s="73">
        <f>Sheet1!$BX$4</f>
        <v>0</v>
      </c>
      <c r="Q116" s="70">
        <f>Sheet1!$BW$5</f>
        <v>0</v>
      </c>
      <c r="R116" s="73">
        <f>Sheet1!$BX$5</f>
        <v>0</v>
      </c>
      <c r="S116" s="70">
        <f>Sheet1!$BW$6</f>
        <v>0</v>
      </c>
      <c r="T116" s="73">
        <f>Sheet1!$BX$6</f>
        <v>0</v>
      </c>
      <c r="U116" s="70">
        <f>Sheet1!$BW$7</f>
        <v>0</v>
      </c>
      <c r="V116" s="73">
        <f>Sheet1!$BX$7</f>
        <v>0</v>
      </c>
    </row>
    <row r="117" spans="1:22" ht="30" customHeight="1">
      <c r="A117" s="306"/>
      <c r="B117" s="307"/>
      <c r="C117" s="307"/>
      <c r="D117" s="307"/>
      <c r="E117" s="307"/>
      <c r="F117" s="306"/>
      <c r="G117" s="307"/>
      <c r="H117" s="307"/>
      <c r="I117" s="307"/>
      <c r="J117" s="307"/>
      <c r="K117" s="307"/>
      <c r="L117" s="307"/>
      <c r="M117" s="70">
        <f>Sheet1!$BW$8</f>
        <v>0</v>
      </c>
      <c r="N117" s="73">
        <f>Sheet1!$BX$8</f>
        <v>0</v>
      </c>
      <c r="O117" s="70">
        <f>Sheet1!$BW$9</f>
        <v>0</v>
      </c>
      <c r="P117" s="73">
        <f>Sheet1!$BX$9</f>
        <v>0</v>
      </c>
      <c r="Q117" s="70">
        <f>Sheet1!$BW$10</f>
        <v>0</v>
      </c>
      <c r="R117" s="73">
        <f>Sheet1!$BX$10</f>
        <v>0</v>
      </c>
      <c r="S117" s="70">
        <f>Sheet1!$BW$11</f>
        <v>0</v>
      </c>
      <c r="T117" s="73">
        <f>Sheet1!$BX$11</f>
        <v>0</v>
      </c>
      <c r="U117" s="70">
        <f>Sheet1!$BW$12</f>
        <v>0</v>
      </c>
      <c r="V117" s="73">
        <f>Sheet1!$BX$12</f>
        <v>0</v>
      </c>
    </row>
    <row r="118" spans="1:22" ht="30" customHeight="1">
      <c r="A118" s="306"/>
      <c r="B118" s="307"/>
      <c r="C118" s="307"/>
      <c r="D118" s="307"/>
      <c r="E118" s="307"/>
      <c r="F118" s="306"/>
      <c r="G118" s="307"/>
      <c r="H118" s="307"/>
      <c r="I118" s="307"/>
      <c r="J118" s="307"/>
      <c r="K118" s="307"/>
      <c r="L118" s="307"/>
      <c r="M118" s="70">
        <f>Sheet1!$BW$13</f>
        <v>0</v>
      </c>
      <c r="N118" s="73">
        <f>Sheet1!$BX$13</f>
        <v>0</v>
      </c>
      <c r="O118" s="70">
        <f>Sheet1!$BW$14</f>
        <v>0</v>
      </c>
      <c r="P118" s="73">
        <f>Sheet1!$BX$14</f>
        <v>0</v>
      </c>
      <c r="Q118" s="70">
        <f>Sheet1!$BW$15</f>
        <v>0</v>
      </c>
      <c r="R118" s="73">
        <f>Sheet1!$BX$15</f>
        <v>0</v>
      </c>
      <c r="S118" s="70">
        <f>Sheet1!$BW$16</f>
        <v>0</v>
      </c>
      <c r="T118" s="73">
        <f>Sheet1!$BX$16</f>
        <v>0</v>
      </c>
      <c r="U118" s="70">
        <f>Sheet1!$BW$17</f>
        <v>0</v>
      </c>
      <c r="V118" s="73">
        <f>Sheet1!$BX$17</f>
        <v>0</v>
      </c>
    </row>
    <row r="119" spans="1:22" ht="30" customHeight="1">
      <c r="A119" s="308">
        <v>39</v>
      </c>
      <c r="B119" s="309">
        <f>配列情報!B45</f>
        <v>0</v>
      </c>
      <c r="C119" s="309">
        <f>配列情報!C45</f>
        <v>0</v>
      </c>
      <c r="D119" s="309">
        <f>配列情報!D45</f>
        <v>0</v>
      </c>
      <c r="E119" s="309">
        <f>配列情報!E45</f>
        <v>0</v>
      </c>
      <c r="F119" s="308">
        <f>配列情報!L45</f>
        <v>0</v>
      </c>
      <c r="G119" s="309">
        <f>配列情報!F45</f>
        <v>0</v>
      </c>
      <c r="H119" s="309">
        <f>配列情報!G45</f>
        <v>0</v>
      </c>
      <c r="I119" s="309">
        <f>配列情報!H45</f>
        <v>0</v>
      </c>
      <c r="J119" s="309">
        <f>配列情報!I45</f>
        <v>0</v>
      </c>
      <c r="K119" s="309">
        <f>配列情報!J45</f>
        <v>0</v>
      </c>
      <c r="L119" s="309">
        <f>配列情報!K45</f>
        <v>0</v>
      </c>
      <c r="M119" s="71" t="str">
        <f>Sheet1!$BY$3</f>
        <v/>
      </c>
      <c r="N119" s="72">
        <f>Sheet1!$BZ$3</f>
        <v>0</v>
      </c>
      <c r="O119" s="71">
        <f>Sheet1!$BY$4</f>
        <v>0</v>
      </c>
      <c r="P119" s="72">
        <f>Sheet1!$BZ$4</f>
        <v>0</v>
      </c>
      <c r="Q119" s="71">
        <f>Sheet1!$BY$5</f>
        <v>0</v>
      </c>
      <c r="R119" s="72">
        <f>Sheet1!$BZ$5</f>
        <v>0</v>
      </c>
      <c r="S119" s="71">
        <f>Sheet1!$BY$6</f>
        <v>0</v>
      </c>
      <c r="T119" s="72">
        <f>Sheet1!$BZ$6</f>
        <v>0</v>
      </c>
      <c r="U119" s="71">
        <f>Sheet1!$BY$7</f>
        <v>0</v>
      </c>
      <c r="V119" s="72">
        <f>Sheet1!$BZ$7</f>
        <v>0</v>
      </c>
    </row>
    <row r="120" spans="1:22" ht="30" customHeight="1">
      <c r="A120" s="308"/>
      <c r="B120" s="309"/>
      <c r="C120" s="309"/>
      <c r="D120" s="309"/>
      <c r="E120" s="309"/>
      <c r="F120" s="308"/>
      <c r="G120" s="309"/>
      <c r="H120" s="309"/>
      <c r="I120" s="309"/>
      <c r="J120" s="309"/>
      <c r="K120" s="309"/>
      <c r="L120" s="309"/>
      <c r="M120" s="71">
        <f>Sheet1!$BY$8</f>
        <v>0</v>
      </c>
      <c r="N120" s="72">
        <f>Sheet1!$BZ$8</f>
        <v>0</v>
      </c>
      <c r="O120" s="71">
        <f>Sheet1!$BY$9</f>
        <v>0</v>
      </c>
      <c r="P120" s="72">
        <f>Sheet1!$BZ$9</f>
        <v>0</v>
      </c>
      <c r="Q120" s="71">
        <f>Sheet1!$BY$10</f>
        <v>0</v>
      </c>
      <c r="R120" s="72">
        <f>Sheet1!$BZ$10</f>
        <v>0</v>
      </c>
      <c r="S120" s="71">
        <f>Sheet1!$BY$11</f>
        <v>0</v>
      </c>
      <c r="T120" s="72">
        <f>Sheet1!$BZ$11</f>
        <v>0</v>
      </c>
      <c r="U120" s="71">
        <f>Sheet1!$BY$12</f>
        <v>0</v>
      </c>
      <c r="V120" s="72">
        <f>Sheet1!$BZ$12</f>
        <v>0</v>
      </c>
    </row>
    <row r="121" spans="1:22" ht="30" customHeight="1">
      <c r="A121" s="308"/>
      <c r="B121" s="309"/>
      <c r="C121" s="309"/>
      <c r="D121" s="309"/>
      <c r="E121" s="309"/>
      <c r="F121" s="308"/>
      <c r="G121" s="309"/>
      <c r="H121" s="309"/>
      <c r="I121" s="309"/>
      <c r="J121" s="309"/>
      <c r="K121" s="309"/>
      <c r="L121" s="309"/>
      <c r="M121" s="71">
        <f>Sheet1!$BY$13</f>
        <v>0</v>
      </c>
      <c r="N121" s="72">
        <f>Sheet1!$BZ$13</f>
        <v>0</v>
      </c>
      <c r="O121" s="71">
        <f>Sheet1!$BY$14</f>
        <v>0</v>
      </c>
      <c r="P121" s="72">
        <f>Sheet1!$BZ$14</f>
        <v>0</v>
      </c>
      <c r="Q121" s="71">
        <f>Sheet1!$BY$15</f>
        <v>0</v>
      </c>
      <c r="R121" s="72">
        <f>Sheet1!$BZ$15</f>
        <v>0</v>
      </c>
      <c r="S121" s="71">
        <f>Sheet1!$BY$16</f>
        <v>0</v>
      </c>
      <c r="T121" s="72">
        <f>Sheet1!$BZ$16</f>
        <v>0</v>
      </c>
      <c r="U121" s="71">
        <f>Sheet1!$BY$17</f>
        <v>0</v>
      </c>
      <c r="V121" s="72">
        <f>Sheet1!$BZ$17</f>
        <v>0</v>
      </c>
    </row>
    <row r="122" spans="1:22" ht="30" customHeight="1">
      <c r="A122" s="306">
        <v>40</v>
      </c>
      <c r="B122" s="307">
        <f>配列情報!B46</f>
        <v>0</v>
      </c>
      <c r="C122" s="307">
        <f>配列情報!C46</f>
        <v>0</v>
      </c>
      <c r="D122" s="307">
        <f>配列情報!D46</f>
        <v>0</v>
      </c>
      <c r="E122" s="307">
        <f>配列情報!E46</f>
        <v>0</v>
      </c>
      <c r="F122" s="306">
        <f>配列情報!L46</f>
        <v>0</v>
      </c>
      <c r="G122" s="307">
        <f>配列情報!F46</f>
        <v>0</v>
      </c>
      <c r="H122" s="307">
        <f>配列情報!G46</f>
        <v>0</v>
      </c>
      <c r="I122" s="307">
        <f>配列情報!H46</f>
        <v>0</v>
      </c>
      <c r="J122" s="307">
        <f>配列情報!I46</f>
        <v>0</v>
      </c>
      <c r="K122" s="307">
        <f>配列情報!J46</f>
        <v>0</v>
      </c>
      <c r="L122" s="307">
        <f>配列情報!K46</f>
        <v>0</v>
      </c>
      <c r="M122" s="70" t="str">
        <f>Sheet1!$CA$3</f>
        <v/>
      </c>
      <c r="N122" s="73">
        <f>Sheet1!$CB$3</f>
        <v>0</v>
      </c>
      <c r="O122" s="70">
        <f>Sheet1!$CA$4</f>
        <v>0</v>
      </c>
      <c r="P122" s="73">
        <f>Sheet1!$CB$4</f>
        <v>0</v>
      </c>
      <c r="Q122" s="70">
        <f>Sheet1!$CA$5</f>
        <v>0</v>
      </c>
      <c r="R122" s="73">
        <f>Sheet1!$CB$5</f>
        <v>0</v>
      </c>
      <c r="S122" s="70">
        <f>Sheet1!$CA$6</f>
        <v>0</v>
      </c>
      <c r="T122" s="73">
        <f>Sheet1!$CB$6</f>
        <v>0</v>
      </c>
      <c r="U122" s="70">
        <f>Sheet1!$CA$7</f>
        <v>0</v>
      </c>
      <c r="V122" s="73">
        <f>Sheet1!$CB$7</f>
        <v>0</v>
      </c>
    </row>
    <row r="123" spans="1:22" ht="30" customHeight="1">
      <c r="A123" s="306"/>
      <c r="B123" s="307"/>
      <c r="C123" s="307"/>
      <c r="D123" s="307"/>
      <c r="E123" s="307"/>
      <c r="F123" s="306"/>
      <c r="G123" s="307"/>
      <c r="H123" s="307"/>
      <c r="I123" s="307"/>
      <c r="J123" s="307"/>
      <c r="K123" s="307"/>
      <c r="L123" s="307"/>
      <c r="M123" s="70">
        <f>Sheet1!$CA$8</f>
        <v>0</v>
      </c>
      <c r="N123" s="73">
        <f>Sheet1!$CB$8</f>
        <v>0</v>
      </c>
      <c r="O123" s="70">
        <f>Sheet1!$CA$9</f>
        <v>0</v>
      </c>
      <c r="P123" s="73">
        <f>Sheet1!$CB$9</f>
        <v>0</v>
      </c>
      <c r="Q123" s="70">
        <f>Sheet1!$CA$10</f>
        <v>0</v>
      </c>
      <c r="R123" s="73">
        <f>Sheet1!$CB$10</f>
        <v>0</v>
      </c>
      <c r="S123" s="70">
        <f>Sheet1!$CA$11</f>
        <v>0</v>
      </c>
      <c r="T123" s="73">
        <f>Sheet1!$CB$11</f>
        <v>0</v>
      </c>
      <c r="U123" s="70">
        <f>Sheet1!$CA$12</f>
        <v>0</v>
      </c>
      <c r="V123" s="73">
        <f>Sheet1!$CB$12</f>
        <v>0</v>
      </c>
    </row>
    <row r="124" spans="1:22" ht="30" customHeight="1">
      <c r="A124" s="306"/>
      <c r="B124" s="307"/>
      <c r="C124" s="307"/>
      <c r="D124" s="307"/>
      <c r="E124" s="307"/>
      <c r="F124" s="306"/>
      <c r="G124" s="307"/>
      <c r="H124" s="307"/>
      <c r="I124" s="307"/>
      <c r="J124" s="307"/>
      <c r="K124" s="307"/>
      <c r="L124" s="307"/>
      <c r="M124" s="70">
        <f>Sheet1!$CA$13</f>
        <v>0</v>
      </c>
      <c r="N124" s="73">
        <f>Sheet1!$CB$13</f>
        <v>0</v>
      </c>
      <c r="O124" s="70">
        <f>Sheet1!$CA$14</f>
        <v>0</v>
      </c>
      <c r="P124" s="73">
        <f>Sheet1!$CB$14</f>
        <v>0</v>
      </c>
      <c r="Q124" s="70">
        <f>Sheet1!$CA$15</f>
        <v>0</v>
      </c>
      <c r="R124" s="73">
        <f>Sheet1!$CB$15</f>
        <v>0</v>
      </c>
      <c r="S124" s="70">
        <f>Sheet1!$CA$16</f>
        <v>0</v>
      </c>
      <c r="T124" s="73">
        <f>Sheet1!$CB$16</f>
        <v>0</v>
      </c>
      <c r="U124" s="70">
        <f>Sheet1!$CA$17</f>
        <v>0</v>
      </c>
      <c r="V124" s="73">
        <f>Sheet1!$CB$17</f>
        <v>0</v>
      </c>
    </row>
    <row r="125" spans="1:22" ht="30" customHeight="1">
      <c r="A125" s="308">
        <v>41</v>
      </c>
      <c r="B125" s="309">
        <f>配列情報!B47</f>
        <v>0</v>
      </c>
      <c r="C125" s="309">
        <f>配列情報!C47</f>
        <v>0</v>
      </c>
      <c r="D125" s="309">
        <f>配列情報!D47</f>
        <v>0</v>
      </c>
      <c r="E125" s="309">
        <f>配列情報!E47</f>
        <v>0</v>
      </c>
      <c r="F125" s="308">
        <f>配列情報!L47</f>
        <v>0</v>
      </c>
      <c r="G125" s="309">
        <f>配列情報!F47</f>
        <v>0</v>
      </c>
      <c r="H125" s="309">
        <f>配列情報!G47</f>
        <v>0</v>
      </c>
      <c r="I125" s="309">
        <f>配列情報!H47</f>
        <v>0</v>
      </c>
      <c r="J125" s="309">
        <f>配列情報!I47</f>
        <v>0</v>
      </c>
      <c r="K125" s="309">
        <f>配列情報!J47</f>
        <v>0</v>
      </c>
      <c r="L125" s="309">
        <f>配列情報!K47</f>
        <v>0</v>
      </c>
      <c r="M125" s="71" t="str">
        <f>Sheet1!$CC$3</f>
        <v/>
      </c>
      <c r="N125" s="72">
        <f>Sheet1!$CD$3</f>
        <v>0</v>
      </c>
      <c r="O125" s="71">
        <f>Sheet1!$CC$4</f>
        <v>0</v>
      </c>
      <c r="P125" s="72">
        <f>Sheet1!$CD$4</f>
        <v>0</v>
      </c>
      <c r="Q125" s="71">
        <f>Sheet1!$CC$5</f>
        <v>0</v>
      </c>
      <c r="R125" s="72">
        <f>Sheet1!$CD$5</f>
        <v>0</v>
      </c>
      <c r="S125" s="71">
        <f>Sheet1!$CC$6</f>
        <v>0</v>
      </c>
      <c r="T125" s="72">
        <f>Sheet1!$CD$6</f>
        <v>0</v>
      </c>
      <c r="U125" s="71">
        <f>Sheet1!$CC$7</f>
        <v>0</v>
      </c>
      <c r="V125" s="72">
        <f>Sheet1!$CD$7</f>
        <v>0</v>
      </c>
    </row>
    <row r="126" spans="1:22" ht="30" customHeight="1">
      <c r="A126" s="308"/>
      <c r="B126" s="309"/>
      <c r="C126" s="309"/>
      <c r="D126" s="309"/>
      <c r="E126" s="309"/>
      <c r="F126" s="308"/>
      <c r="G126" s="309"/>
      <c r="H126" s="309"/>
      <c r="I126" s="309"/>
      <c r="J126" s="309"/>
      <c r="K126" s="309"/>
      <c r="L126" s="309"/>
      <c r="M126" s="71">
        <f>Sheet1!$CC$8</f>
        <v>0</v>
      </c>
      <c r="N126" s="72">
        <f>Sheet1!$CD$8</f>
        <v>0</v>
      </c>
      <c r="O126" s="71">
        <f>Sheet1!$CC$9</f>
        <v>0</v>
      </c>
      <c r="P126" s="72">
        <f>Sheet1!$CD$9</f>
        <v>0</v>
      </c>
      <c r="Q126" s="71">
        <f>Sheet1!$CC$10</f>
        <v>0</v>
      </c>
      <c r="R126" s="72">
        <f>Sheet1!$CD$10</f>
        <v>0</v>
      </c>
      <c r="S126" s="71">
        <f>Sheet1!$CC$11</f>
        <v>0</v>
      </c>
      <c r="T126" s="72">
        <f>Sheet1!$CD$11</f>
        <v>0</v>
      </c>
      <c r="U126" s="71">
        <f>Sheet1!$CC$12</f>
        <v>0</v>
      </c>
      <c r="V126" s="72">
        <f>Sheet1!$CD$12</f>
        <v>0</v>
      </c>
    </row>
    <row r="127" spans="1:22" ht="30" customHeight="1">
      <c r="A127" s="308"/>
      <c r="B127" s="309"/>
      <c r="C127" s="309"/>
      <c r="D127" s="309"/>
      <c r="E127" s="309"/>
      <c r="F127" s="308"/>
      <c r="G127" s="309"/>
      <c r="H127" s="309"/>
      <c r="I127" s="309"/>
      <c r="J127" s="309"/>
      <c r="K127" s="309"/>
      <c r="L127" s="309"/>
      <c r="M127" s="71">
        <f>Sheet1!$CC$13</f>
        <v>0</v>
      </c>
      <c r="N127" s="72">
        <f>Sheet1!$CD$13</f>
        <v>0</v>
      </c>
      <c r="O127" s="71">
        <f>Sheet1!$CC$14</f>
        <v>0</v>
      </c>
      <c r="P127" s="72">
        <f>Sheet1!$CD$14</f>
        <v>0</v>
      </c>
      <c r="Q127" s="71">
        <f>Sheet1!$CC$15</f>
        <v>0</v>
      </c>
      <c r="R127" s="72">
        <f>Sheet1!$CD$15</f>
        <v>0</v>
      </c>
      <c r="S127" s="71">
        <f>Sheet1!$CC$16</f>
        <v>0</v>
      </c>
      <c r="T127" s="72">
        <f>Sheet1!$CD$16</f>
        <v>0</v>
      </c>
      <c r="U127" s="71">
        <f>Sheet1!$CC$17</f>
        <v>0</v>
      </c>
      <c r="V127" s="72">
        <f>Sheet1!$CD$17</f>
        <v>0</v>
      </c>
    </row>
    <row r="128" spans="1:22" ht="30" customHeight="1">
      <c r="A128" s="306">
        <v>42</v>
      </c>
      <c r="B128" s="307">
        <f>配列情報!B48</f>
        <v>0</v>
      </c>
      <c r="C128" s="307">
        <f>配列情報!C48</f>
        <v>0</v>
      </c>
      <c r="D128" s="307">
        <f>配列情報!D48</f>
        <v>0</v>
      </c>
      <c r="E128" s="307">
        <f>配列情報!E48</f>
        <v>0</v>
      </c>
      <c r="F128" s="306">
        <f>配列情報!L48</f>
        <v>0</v>
      </c>
      <c r="G128" s="307">
        <f>配列情報!F48</f>
        <v>0</v>
      </c>
      <c r="H128" s="307">
        <f>配列情報!G48</f>
        <v>0</v>
      </c>
      <c r="I128" s="307">
        <f>配列情報!H48</f>
        <v>0</v>
      </c>
      <c r="J128" s="307">
        <f>配列情報!I48</f>
        <v>0</v>
      </c>
      <c r="K128" s="307">
        <f>配列情報!J48</f>
        <v>0</v>
      </c>
      <c r="L128" s="307">
        <f>配列情報!K48</f>
        <v>0</v>
      </c>
      <c r="M128" s="70" t="str">
        <f>Sheet1!$CE$3</f>
        <v/>
      </c>
      <c r="N128" s="73">
        <f>Sheet1!$CF$3</f>
        <v>0</v>
      </c>
      <c r="O128" s="70">
        <f>Sheet1!$CE$4</f>
        <v>0</v>
      </c>
      <c r="P128" s="73">
        <f>Sheet1!$CF$4</f>
        <v>0</v>
      </c>
      <c r="Q128" s="70">
        <f>Sheet1!$CE$5</f>
        <v>0</v>
      </c>
      <c r="R128" s="73">
        <f>Sheet1!$CF$5</f>
        <v>0</v>
      </c>
      <c r="S128" s="70">
        <f>Sheet1!$CE$6</f>
        <v>0</v>
      </c>
      <c r="T128" s="73">
        <f>Sheet1!$CF$6</f>
        <v>0</v>
      </c>
      <c r="U128" s="70">
        <f>Sheet1!$CE$7</f>
        <v>0</v>
      </c>
      <c r="V128" s="73">
        <f>Sheet1!$CF$7</f>
        <v>0</v>
      </c>
    </row>
    <row r="129" spans="1:22" ht="30" customHeight="1">
      <c r="A129" s="306"/>
      <c r="B129" s="307"/>
      <c r="C129" s="307"/>
      <c r="D129" s="307"/>
      <c r="E129" s="307"/>
      <c r="F129" s="306"/>
      <c r="G129" s="307"/>
      <c r="H129" s="307"/>
      <c r="I129" s="307"/>
      <c r="J129" s="307"/>
      <c r="K129" s="307"/>
      <c r="L129" s="307"/>
      <c r="M129" s="70">
        <f>Sheet1!$CE$8</f>
        <v>0</v>
      </c>
      <c r="N129" s="73">
        <f>Sheet1!$CF$8</f>
        <v>0</v>
      </c>
      <c r="O129" s="70">
        <f>Sheet1!$CE$9</f>
        <v>0</v>
      </c>
      <c r="P129" s="73">
        <f>Sheet1!$CF$9</f>
        <v>0</v>
      </c>
      <c r="Q129" s="70">
        <f>Sheet1!$CE$10</f>
        <v>0</v>
      </c>
      <c r="R129" s="73">
        <f>Sheet1!$CF$10</f>
        <v>0</v>
      </c>
      <c r="S129" s="70">
        <f>Sheet1!$CE$11</f>
        <v>0</v>
      </c>
      <c r="T129" s="73">
        <f>Sheet1!$CF$11</f>
        <v>0</v>
      </c>
      <c r="U129" s="70">
        <f>Sheet1!$CE$12</f>
        <v>0</v>
      </c>
      <c r="V129" s="73">
        <f>Sheet1!$CF$12</f>
        <v>0</v>
      </c>
    </row>
    <row r="130" spans="1:22" ht="30" customHeight="1">
      <c r="A130" s="306"/>
      <c r="B130" s="307"/>
      <c r="C130" s="307"/>
      <c r="D130" s="307"/>
      <c r="E130" s="307"/>
      <c r="F130" s="306"/>
      <c r="G130" s="307"/>
      <c r="H130" s="307"/>
      <c r="I130" s="307"/>
      <c r="J130" s="307"/>
      <c r="K130" s="307"/>
      <c r="L130" s="307"/>
      <c r="M130" s="70">
        <f>Sheet1!$CE$13</f>
        <v>0</v>
      </c>
      <c r="N130" s="73">
        <f>Sheet1!$CF$13</f>
        <v>0</v>
      </c>
      <c r="O130" s="70">
        <f>Sheet1!$CE$14</f>
        <v>0</v>
      </c>
      <c r="P130" s="73">
        <f>Sheet1!$CF$14</f>
        <v>0</v>
      </c>
      <c r="Q130" s="70">
        <f>Sheet1!$CE$15</f>
        <v>0</v>
      </c>
      <c r="R130" s="73">
        <f>Sheet1!$CF$15</f>
        <v>0</v>
      </c>
      <c r="S130" s="70">
        <f>Sheet1!$CE$16</f>
        <v>0</v>
      </c>
      <c r="T130" s="73">
        <f>Sheet1!$CF$16</f>
        <v>0</v>
      </c>
      <c r="U130" s="70">
        <f>Sheet1!$CE$17</f>
        <v>0</v>
      </c>
      <c r="V130" s="73">
        <f>Sheet1!$CF$17</f>
        <v>0</v>
      </c>
    </row>
    <row r="131" spans="1:22" ht="30" customHeight="1">
      <c r="A131" s="308">
        <v>43</v>
      </c>
      <c r="B131" s="309">
        <f>配列情報!B49</f>
        <v>0</v>
      </c>
      <c r="C131" s="309">
        <f>配列情報!C49</f>
        <v>0</v>
      </c>
      <c r="D131" s="309">
        <f>配列情報!D49</f>
        <v>0</v>
      </c>
      <c r="E131" s="309">
        <f>配列情報!E49</f>
        <v>0</v>
      </c>
      <c r="F131" s="308">
        <f>配列情報!L49</f>
        <v>0</v>
      </c>
      <c r="G131" s="309">
        <f>配列情報!F49</f>
        <v>0</v>
      </c>
      <c r="H131" s="309">
        <f>配列情報!G49</f>
        <v>0</v>
      </c>
      <c r="I131" s="309">
        <f>配列情報!H49</f>
        <v>0</v>
      </c>
      <c r="J131" s="309">
        <f>配列情報!I49</f>
        <v>0</v>
      </c>
      <c r="K131" s="309">
        <f>配列情報!J49</f>
        <v>0</v>
      </c>
      <c r="L131" s="309">
        <f>配列情報!K49</f>
        <v>0</v>
      </c>
      <c r="M131" s="71" t="str">
        <f>Sheet1!$CG$3</f>
        <v/>
      </c>
      <c r="N131" s="72">
        <f>Sheet1!$CH$3</f>
        <v>0</v>
      </c>
      <c r="O131" s="71">
        <f>Sheet1!$CG$4</f>
        <v>0</v>
      </c>
      <c r="P131" s="72">
        <f>Sheet1!$CH$4</f>
        <v>0</v>
      </c>
      <c r="Q131" s="71">
        <f>Sheet1!$CG$5</f>
        <v>0</v>
      </c>
      <c r="R131" s="72">
        <f>Sheet1!$CH$5</f>
        <v>0</v>
      </c>
      <c r="S131" s="71">
        <f>Sheet1!$CG$6</f>
        <v>0</v>
      </c>
      <c r="T131" s="72">
        <f>Sheet1!$CH$6</f>
        <v>0</v>
      </c>
      <c r="U131" s="71">
        <f>Sheet1!$CG$7</f>
        <v>0</v>
      </c>
      <c r="V131" s="72">
        <f>Sheet1!$CH$7</f>
        <v>0</v>
      </c>
    </row>
    <row r="132" spans="1:22" ht="30" customHeight="1">
      <c r="A132" s="308"/>
      <c r="B132" s="309"/>
      <c r="C132" s="309"/>
      <c r="D132" s="309"/>
      <c r="E132" s="309"/>
      <c r="F132" s="308"/>
      <c r="G132" s="309"/>
      <c r="H132" s="309"/>
      <c r="I132" s="309"/>
      <c r="J132" s="309"/>
      <c r="K132" s="309"/>
      <c r="L132" s="309"/>
      <c r="M132" s="71">
        <f>Sheet1!$CG$8</f>
        <v>0</v>
      </c>
      <c r="N132" s="72">
        <f>Sheet1!$CH$8</f>
        <v>0</v>
      </c>
      <c r="O132" s="71">
        <f>Sheet1!$CG$9</f>
        <v>0</v>
      </c>
      <c r="P132" s="72">
        <f>Sheet1!$CH$9</f>
        <v>0</v>
      </c>
      <c r="Q132" s="71">
        <f>Sheet1!$CG$10</f>
        <v>0</v>
      </c>
      <c r="R132" s="72">
        <f>Sheet1!$CH$10</f>
        <v>0</v>
      </c>
      <c r="S132" s="71">
        <f>Sheet1!$CG$11</f>
        <v>0</v>
      </c>
      <c r="T132" s="72">
        <f>Sheet1!$CH$11</f>
        <v>0</v>
      </c>
      <c r="U132" s="71">
        <f>Sheet1!$CG$12</f>
        <v>0</v>
      </c>
      <c r="V132" s="72">
        <f>Sheet1!$CH$12</f>
        <v>0</v>
      </c>
    </row>
    <row r="133" spans="1:22" ht="30" customHeight="1">
      <c r="A133" s="308"/>
      <c r="B133" s="309"/>
      <c r="C133" s="309"/>
      <c r="D133" s="309"/>
      <c r="E133" s="309"/>
      <c r="F133" s="308"/>
      <c r="G133" s="309"/>
      <c r="H133" s="309"/>
      <c r="I133" s="309"/>
      <c r="J133" s="309"/>
      <c r="K133" s="309"/>
      <c r="L133" s="309"/>
      <c r="M133" s="71">
        <f>Sheet1!$CG$13</f>
        <v>0</v>
      </c>
      <c r="N133" s="72">
        <f>Sheet1!$CH$13</f>
        <v>0</v>
      </c>
      <c r="O133" s="71">
        <f>Sheet1!$CG$14</f>
        <v>0</v>
      </c>
      <c r="P133" s="72">
        <f>Sheet1!$CH$14</f>
        <v>0</v>
      </c>
      <c r="Q133" s="71">
        <f>Sheet1!$CG$15</f>
        <v>0</v>
      </c>
      <c r="R133" s="72">
        <f>Sheet1!$CH$15</f>
        <v>0</v>
      </c>
      <c r="S133" s="71">
        <f>Sheet1!$CG$16</f>
        <v>0</v>
      </c>
      <c r="T133" s="72">
        <f>Sheet1!$CH$16</f>
        <v>0</v>
      </c>
      <c r="U133" s="71">
        <f>Sheet1!$CG$17</f>
        <v>0</v>
      </c>
      <c r="V133" s="72">
        <f>Sheet1!$CH$17</f>
        <v>0</v>
      </c>
    </row>
    <row r="134" spans="1:22" ht="30" customHeight="1">
      <c r="A134" s="306">
        <v>44</v>
      </c>
      <c r="B134" s="307">
        <f>配列情報!B50</f>
        <v>0</v>
      </c>
      <c r="C134" s="307">
        <f>配列情報!C50</f>
        <v>0</v>
      </c>
      <c r="D134" s="307">
        <f>配列情報!D50</f>
        <v>0</v>
      </c>
      <c r="E134" s="307">
        <f>配列情報!E50</f>
        <v>0</v>
      </c>
      <c r="F134" s="306">
        <f>配列情報!L50</f>
        <v>0</v>
      </c>
      <c r="G134" s="307">
        <f>配列情報!F50</f>
        <v>0</v>
      </c>
      <c r="H134" s="307">
        <f>配列情報!G50</f>
        <v>0</v>
      </c>
      <c r="I134" s="307">
        <f>配列情報!H50</f>
        <v>0</v>
      </c>
      <c r="J134" s="307">
        <f>配列情報!I50</f>
        <v>0</v>
      </c>
      <c r="K134" s="307">
        <f>配列情報!J50</f>
        <v>0</v>
      </c>
      <c r="L134" s="307">
        <f>配列情報!K50</f>
        <v>0</v>
      </c>
      <c r="M134" s="70" t="str">
        <f>Sheet1!$CI$3</f>
        <v/>
      </c>
      <c r="N134" s="73">
        <f>Sheet1!$CJ$3</f>
        <v>0</v>
      </c>
      <c r="O134" s="70">
        <f>Sheet1!$CI$4</f>
        <v>0</v>
      </c>
      <c r="P134" s="73">
        <f>Sheet1!$CJ$4</f>
        <v>0</v>
      </c>
      <c r="Q134" s="70">
        <f>Sheet1!$CI$5</f>
        <v>0</v>
      </c>
      <c r="R134" s="73">
        <f>Sheet1!$CJ$5</f>
        <v>0</v>
      </c>
      <c r="S134" s="70">
        <f>Sheet1!$CI$6</f>
        <v>0</v>
      </c>
      <c r="T134" s="73">
        <f>Sheet1!$CJ$6</f>
        <v>0</v>
      </c>
      <c r="U134" s="70">
        <f>Sheet1!$CI$7</f>
        <v>0</v>
      </c>
      <c r="V134" s="73">
        <f>Sheet1!$CJ$7</f>
        <v>0</v>
      </c>
    </row>
    <row r="135" spans="1:22" ht="30" customHeight="1">
      <c r="A135" s="306"/>
      <c r="B135" s="307"/>
      <c r="C135" s="307"/>
      <c r="D135" s="307"/>
      <c r="E135" s="307"/>
      <c r="F135" s="306"/>
      <c r="G135" s="307"/>
      <c r="H135" s="307"/>
      <c r="I135" s="307"/>
      <c r="J135" s="307"/>
      <c r="K135" s="307"/>
      <c r="L135" s="307"/>
      <c r="M135" s="70">
        <f>Sheet1!$CI$8</f>
        <v>0</v>
      </c>
      <c r="N135" s="73">
        <f>Sheet1!$CJ$8</f>
        <v>0</v>
      </c>
      <c r="O135" s="70">
        <f>Sheet1!$CI$9</f>
        <v>0</v>
      </c>
      <c r="P135" s="73">
        <f>Sheet1!$CJ$9</f>
        <v>0</v>
      </c>
      <c r="Q135" s="70">
        <f>Sheet1!$CI$10</f>
        <v>0</v>
      </c>
      <c r="R135" s="73">
        <f>Sheet1!$CJ$10</f>
        <v>0</v>
      </c>
      <c r="S135" s="70">
        <f>Sheet1!$CI$11</f>
        <v>0</v>
      </c>
      <c r="T135" s="73">
        <f>Sheet1!$CJ$11</f>
        <v>0</v>
      </c>
      <c r="U135" s="70">
        <f>Sheet1!$CI$12</f>
        <v>0</v>
      </c>
      <c r="V135" s="73">
        <f>Sheet1!$CJ$12</f>
        <v>0</v>
      </c>
    </row>
    <row r="136" spans="1:22" ht="30" customHeight="1">
      <c r="A136" s="306"/>
      <c r="B136" s="307"/>
      <c r="C136" s="307"/>
      <c r="D136" s="307"/>
      <c r="E136" s="307"/>
      <c r="F136" s="306"/>
      <c r="G136" s="307"/>
      <c r="H136" s="307"/>
      <c r="I136" s="307"/>
      <c r="J136" s="307"/>
      <c r="K136" s="307"/>
      <c r="L136" s="307"/>
      <c r="M136" s="70">
        <f>Sheet1!$CI$13</f>
        <v>0</v>
      </c>
      <c r="N136" s="73">
        <f>Sheet1!$CJ$13</f>
        <v>0</v>
      </c>
      <c r="O136" s="70">
        <f>Sheet1!$CI$14</f>
        <v>0</v>
      </c>
      <c r="P136" s="73">
        <f>Sheet1!$CJ$14</f>
        <v>0</v>
      </c>
      <c r="Q136" s="70">
        <f>Sheet1!$CI$15</f>
        <v>0</v>
      </c>
      <c r="R136" s="73">
        <f>Sheet1!$CJ$15</f>
        <v>0</v>
      </c>
      <c r="S136" s="70">
        <f>Sheet1!$CI$16</f>
        <v>0</v>
      </c>
      <c r="T136" s="73">
        <f>Sheet1!$CJ$16</f>
        <v>0</v>
      </c>
      <c r="U136" s="70">
        <f>Sheet1!$CI$17</f>
        <v>0</v>
      </c>
      <c r="V136" s="73">
        <f>Sheet1!$CJ$17</f>
        <v>0</v>
      </c>
    </row>
    <row r="137" spans="1:22" ht="30" customHeight="1">
      <c r="A137" s="308">
        <v>45</v>
      </c>
      <c r="B137" s="309">
        <f>配列情報!B51</f>
        <v>0</v>
      </c>
      <c r="C137" s="309">
        <f>配列情報!C51</f>
        <v>0</v>
      </c>
      <c r="D137" s="309">
        <f>配列情報!D51</f>
        <v>0</v>
      </c>
      <c r="E137" s="309">
        <f>配列情報!E51</f>
        <v>0</v>
      </c>
      <c r="F137" s="308">
        <f>配列情報!L51</f>
        <v>0</v>
      </c>
      <c r="G137" s="309">
        <f>配列情報!F51</f>
        <v>0</v>
      </c>
      <c r="H137" s="309">
        <f>配列情報!G51</f>
        <v>0</v>
      </c>
      <c r="I137" s="309">
        <f>配列情報!H51</f>
        <v>0</v>
      </c>
      <c r="J137" s="309">
        <f>配列情報!I51</f>
        <v>0</v>
      </c>
      <c r="K137" s="309">
        <f>配列情報!J51</f>
        <v>0</v>
      </c>
      <c r="L137" s="309">
        <f>配列情報!K51</f>
        <v>0</v>
      </c>
      <c r="M137" s="71" t="str">
        <f>Sheet1!$CK$3</f>
        <v/>
      </c>
      <c r="N137" s="72">
        <f>Sheet1!$CL$3</f>
        <v>0</v>
      </c>
      <c r="O137" s="71">
        <f>Sheet1!$CK$4</f>
        <v>0</v>
      </c>
      <c r="P137" s="72">
        <f>Sheet1!$CL$4</f>
        <v>0</v>
      </c>
      <c r="Q137" s="71">
        <f>Sheet1!$CK$5</f>
        <v>0</v>
      </c>
      <c r="R137" s="72">
        <f>Sheet1!$CL$5</f>
        <v>0</v>
      </c>
      <c r="S137" s="71">
        <f>Sheet1!$CK$6</f>
        <v>0</v>
      </c>
      <c r="T137" s="72">
        <f>Sheet1!$CL$6</f>
        <v>0</v>
      </c>
      <c r="U137" s="71">
        <f>Sheet1!$CK$7</f>
        <v>0</v>
      </c>
      <c r="V137" s="72">
        <f>Sheet1!$CL$7</f>
        <v>0</v>
      </c>
    </row>
    <row r="138" spans="1:22" ht="30" customHeight="1">
      <c r="A138" s="308"/>
      <c r="B138" s="309"/>
      <c r="C138" s="309"/>
      <c r="D138" s="309"/>
      <c r="E138" s="309"/>
      <c r="F138" s="308"/>
      <c r="G138" s="309"/>
      <c r="H138" s="309"/>
      <c r="I138" s="309"/>
      <c r="J138" s="309"/>
      <c r="K138" s="309"/>
      <c r="L138" s="309"/>
      <c r="M138" s="71">
        <f>Sheet1!$CK$8</f>
        <v>0</v>
      </c>
      <c r="N138" s="72">
        <f>Sheet1!$CL$8</f>
        <v>0</v>
      </c>
      <c r="O138" s="71">
        <f>Sheet1!$CK$9</f>
        <v>0</v>
      </c>
      <c r="P138" s="72">
        <f>Sheet1!$CL$9</f>
        <v>0</v>
      </c>
      <c r="Q138" s="71">
        <f>Sheet1!$CK$10</f>
        <v>0</v>
      </c>
      <c r="R138" s="72">
        <f>Sheet1!$CL$10</f>
        <v>0</v>
      </c>
      <c r="S138" s="71">
        <f>Sheet1!$CK$11</f>
        <v>0</v>
      </c>
      <c r="T138" s="72">
        <f>Sheet1!$CL$11</f>
        <v>0</v>
      </c>
      <c r="U138" s="71">
        <f>Sheet1!$CK$12</f>
        <v>0</v>
      </c>
      <c r="V138" s="72">
        <f>Sheet1!$CL$12</f>
        <v>0</v>
      </c>
    </row>
    <row r="139" spans="1:22" ht="30" customHeight="1">
      <c r="A139" s="308"/>
      <c r="B139" s="309"/>
      <c r="C139" s="309"/>
      <c r="D139" s="309"/>
      <c r="E139" s="309"/>
      <c r="F139" s="308"/>
      <c r="G139" s="309"/>
      <c r="H139" s="309"/>
      <c r="I139" s="309"/>
      <c r="J139" s="309"/>
      <c r="K139" s="309"/>
      <c r="L139" s="309"/>
      <c r="M139" s="71">
        <f>Sheet1!$CK$13</f>
        <v>0</v>
      </c>
      <c r="N139" s="72">
        <f>Sheet1!$CL$13</f>
        <v>0</v>
      </c>
      <c r="O139" s="71">
        <f>Sheet1!$CK$14</f>
        <v>0</v>
      </c>
      <c r="P139" s="72">
        <f>Sheet1!$CL$14</f>
        <v>0</v>
      </c>
      <c r="Q139" s="71">
        <f>Sheet1!$CK$15</f>
        <v>0</v>
      </c>
      <c r="R139" s="72">
        <f>Sheet1!$CL$15</f>
        <v>0</v>
      </c>
      <c r="S139" s="71">
        <f>Sheet1!$CK$16</f>
        <v>0</v>
      </c>
      <c r="T139" s="72">
        <f>Sheet1!$CL$16</f>
        <v>0</v>
      </c>
      <c r="U139" s="71">
        <f>Sheet1!$CK$17</f>
        <v>0</v>
      </c>
      <c r="V139" s="72">
        <f>Sheet1!$CL$17</f>
        <v>0</v>
      </c>
    </row>
    <row r="140" spans="1:22" ht="30" customHeight="1">
      <c r="A140" s="306">
        <v>46</v>
      </c>
      <c r="B140" s="307">
        <f>配列情報!B52</f>
        <v>0</v>
      </c>
      <c r="C140" s="307">
        <f>配列情報!C52</f>
        <v>0</v>
      </c>
      <c r="D140" s="307">
        <f>配列情報!D52</f>
        <v>0</v>
      </c>
      <c r="E140" s="307">
        <f>配列情報!E52</f>
        <v>0</v>
      </c>
      <c r="F140" s="306">
        <f>配列情報!L52</f>
        <v>0</v>
      </c>
      <c r="G140" s="307">
        <f>配列情報!F52</f>
        <v>0</v>
      </c>
      <c r="H140" s="307">
        <f>配列情報!G52</f>
        <v>0</v>
      </c>
      <c r="I140" s="307">
        <f>配列情報!H52</f>
        <v>0</v>
      </c>
      <c r="J140" s="307">
        <f>配列情報!I52</f>
        <v>0</v>
      </c>
      <c r="K140" s="307">
        <f>配列情報!J52</f>
        <v>0</v>
      </c>
      <c r="L140" s="307">
        <f>配列情報!K52</f>
        <v>0</v>
      </c>
      <c r="M140" s="70" t="str">
        <f>Sheet1!$CM$3</f>
        <v/>
      </c>
      <c r="N140" s="73">
        <f>Sheet1!$CN$3</f>
        <v>0</v>
      </c>
      <c r="O140" s="70">
        <f>Sheet1!$CM$4</f>
        <v>0</v>
      </c>
      <c r="P140" s="73">
        <f>Sheet1!$CN$4</f>
        <v>0</v>
      </c>
      <c r="Q140" s="70">
        <f>Sheet1!$CM$5</f>
        <v>0</v>
      </c>
      <c r="R140" s="73">
        <f>Sheet1!$CN$5</f>
        <v>0</v>
      </c>
      <c r="S140" s="70">
        <f>Sheet1!$CM$6</f>
        <v>0</v>
      </c>
      <c r="T140" s="73">
        <f>Sheet1!$CN$6</f>
        <v>0</v>
      </c>
      <c r="U140" s="70">
        <f>Sheet1!$CM$7</f>
        <v>0</v>
      </c>
      <c r="V140" s="73">
        <f>Sheet1!$CN$7</f>
        <v>0</v>
      </c>
    </row>
    <row r="141" spans="1:22" ht="30" customHeight="1">
      <c r="A141" s="306"/>
      <c r="B141" s="307"/>
      <c r="C141" s="307"/>
      <c r="D141" s="307"/>
      <c r="E141" s="307"/>
      <c r="F141" s="306"/>
      <c r="G141" s="307"/>
      <c r="H141" s="307"/>
      <c r="I141" s="307"/>
      <c r="J141" s="307"/>
      <c r="K141" s="307"/>
      <c r="L141" s="307"/>
      <c r="M141" s="70">
        <f>Sheet1!$CM$8</f>
        <v>0</v>
      </c>
      <c r="N141" s="73">
        <f>Sheet1!$CN$8</f>
        <v>0</v>
      </c>
      <c r="O141" s="70">
        <f>Sheet1!$CM$9</f>
        <v>0</v>
      </c>
      <c r="P141" s="73">
        <f>Sheet1!$CN$9</f>
        <v>0</v>
      </c>
      <c r="Q141" s="70">
        <f>Sheet1!$CM$10</f>
        <v>0</v>
      </c>
      <c r="R141" s="73">
        <f>Sheet1!$CN$10</f>
        <v>0</v>
      </c>
      <c r="S141" s="70">
        <f>Sheet1!$CM$11</f>
        <v>0</v>
      </c>
      <c r="T141" s="73">
        <f>Sheet1!$CN$11</f>
        <v>0</v>
      </c>
      <c r="U141" s="70">
        <f>Sheet1!$CM$12</f>
        <v>0</v>
      </c>
      <c r="V141" s="73">
        <f>Sheet1!$CN$12</f>
        <v>0</v>
      </c>
    </row>
    <row r="142" spans="1:22" ht="30" customHeight="1">
      <c r="A142" s="306"/>
      <c r="B142" s="307"/>
      <c r="C142" s="307"/>
      <c r="D142" s="307"/>
      <c r="E142" s="307"/>
      <c r="F142" s="306"/>
      <c r="G142" s="307"/>
      <c r="H142" s="307"/>
      <c r="I142" s="307"/>
      <c r="J142" s="307"/>
      <c r="K142" s="307"/>
      <c r="L142" s="307"/>
      <c r="M142" s="70">
        <f>Sheet1!$CM$13</f>
        <v>0</v>
      </c>
      <c r="N142" s="73">
        <f>Sheet1!$CN$13</f>
        <v>0</v>
      </c>
      <c r="O142" s="70">
        <f>Sheet1!$CM$14</f>
        <v>0</v>
      </c>
      <c r="P142" s="73">
        <f>Sheet1!$CN$14</f>
        <v>0</v>
      </c>
      <c r="Q142" s="70">
        <f>Sheet1!$CM$15</f>
        <v>0</v>
      </c>
      <c r="R142" s="73">
        <f>Sheet1!$CN$15</f>
        <v>0</v>
      </c>
      <c r="S142" s="70">
        <f>Sheet1!$CM$16</f>
        <v>0</v>
      </c>
      <c r="T142" s="73">
        <f>Sheet1!$CN$16</f>
        <v>0</v>
      </c>
      <c r="U142" s="70">
        <f>Sheet1!$CM$17</f>
        <v>0</v>
      </c>
      <c r="V142" s="73">
        <f>Sheet1!$CN$17</f>
        <v>0</v>
      </c>
    </row>
    <row r="143" spans="1:22" ht="30" customHeight="1">
      <c r="A143" s="308">
        <v>47</v>
      </c>
      <c r="B143" s="309">
        <f>配列情報!B53</f>
        <v>0</v>
      </c>
      <c r="C143" s="309">
        <f>配列情報!C53</f>
        <v>0</v>
      </c>
      <c r="D143" s="309">
        <f>配列情報!D53</f>
        <v>0</v>
      </c>
      <c r="E143" s="309">
        <f>配列情報!E53</f>
        <v>0</v>
      </c>
      <c r="F143" s="308">
        <f>配列情報!L53</f>
        <v>0</v>
      </c>
      <c r="G143" s="309">
        <f>配列情報!F53</f>
        <v>0</v>
      </c>
      <c r="H143" s="309">
        <f>配列情報!G53</f>
        <v>0</v>
      </c>
      <c r="I143" s="309">
        <f>配列情報!H53</f>
        <v>0</v>
      </c>
      <c r="J143" s="309">
        <f>配列情報!I53</f>
        <v>0</v>
      </c>
      <c r="K143" s="309">
        <f>配列情報!J53</f>
        <v>0</v>
      </c>
      <c r="L143" s="309">
        <f>配列情報!K53</f>
        <v>0</v>
      </c>
      <c r="M143" s="71" t="str">
        <f>Sheet1!$CO$3</f>
        <v/>
      </c>
      <c r="N143" s="72">
        <f>Sheet1!$CP$3</f>
        <v>0</v>
      </c>
      <c r="O143" s="71">
        <f>Sheet1!$CO$4</f>
        <v>0</v>
      </c>
      <c r="P143" s="72">
        <f>Sheet1!$CP$4</f>
        <v>0</v>
      </c>
      <c r="Q143" s="71">
        <f>Sheet1!$CO$5</f>
        <v>0</v>
      </c>
      <c r="R143" s="72">
        <f>Sheet1!$CP$5</f>
        <v>0</v>
      </c>
      <c r="S143" s="71">
        <f>Sheet1!$CO$6</f>
        <v>0</v>
      </c>
      <c r="T143" s="72">
        <f>Sheet1!$CP$6</f>
        <v>0</v>
      </c>
      <c r="U143" s="71">
        <f>Sheet1!$CO$7</f>
        <v>0</v>
      </c>
      <c r="V143" s="72">
        <f>Sheet1!$CP$7</f>
        <v>0</v>
      </c>
    </row>
    <row r="144" spans="1:22" ht="30" customHeight="1">
      <c r="A144" s="308"/>
      <c r="B144" s="309"/>
      <c r="C144" s="309"/>
      <c r="D144" s="309"/>
      <c r="E144" s="309"/>
      <c r="F144" s="308"/>
      <c r="G144" s="309"/>
      <c r="H144" s="309"/>
      <c r="I144" s="309"/>
      <c r="J144" s="309"/>
      <c r="K144" s="309"/>
      <c r="L144" s="309"/>
      <c r="M144" s="71">
        <f>Sheet1!$CO$8</f>
        <v>0</v>
      </c>
      <c r="N144" s="72">
        <f>Sheet1!$CP$8</f>
        <v>0</v>
      </c>
      <c r="O144" s="71">
        <f>Sheet1!$CO$9</f>
        <v>0</v>
      </c>
      <c r="P144" s="72">
        <f>Sheet1!$CP$9</f>
        <v>0</v>
      </c>
      <c r="Q144" s="71">
        <f>Sheet1!$CO$10</f>
        <v>0</v>
      </c>
      <c r="R144" s="72">
        <f>Sheet1!$CP$10</f>
        <v>0</v>
      </c>
      <c r="S144" s="71">
        <f>Sheet1!$CO$11</f>
        <v>0</v>
      </c>
      <c r="T144" s="72">
        <f>Sheet1!$CP$11</f>
        <v>0</v>
      </c>
      <c r="U144" s="71">
        <f>Sheet1!$CO$12</f>
        <v>0</v>
      </c>
      <c r="V144" s="72">
        <f>Sheet1!$CP$12</f>
        <v>0</v>
      </c>
    </row>
    <row r="145" spans="1:22" ht="30" customHeight="1">
      <c r="A145" s="308"/>
      <c r="B145" s="309"/>
      <c r="C145" s="309"/>
      <c r="D145" s="309"/>
      <c r="E145" s="309"/>
      <c r="F145" s="308"/>
      <c r="G145" s="309"/>
      <c r="H145" s="309"/>
      <c r="I145" s="309"/>
      <c r="J145" s="309"/>
      <c r="K145" s="309"/>
      <c r="L145" s="309"/>
      <c r="M145" s="71">
        <f>Sheet1!$CO$13</f>
        <v>0</v>
      </c>
      <c r="N145" s="72">
        <f>Sheet1!$CP$13</f>
        <v>0</v>
      </c>
      <c r="O145" s="71">
        <f>Sheet1!$CO$14</f>
        <v>0</v>
      </c>
      <c r="P145" s="72">
        <f>Sheet1!$CP$14</f>
        <v>0</v>
      </c>
      <c r="Q145" s="71">
        <f>Sheet1!$CO$15</f>
        <v>0</v>
      </c>
      <c r="R145" s="72">
        <f>Sheet1!$CP$15</f>
        <v>0</v>
      </c>
      <c r="S145" s="71">
        <f>Sheet1!$CO$16</f>
        <v>0</v>
      </c>
      <c r="T145" s="72">
        <f>Sheet1!$CP$16</f>
        <v>0</v>
      </c>
      <c r="U145" s="71">
        <f>Sheet1!$CO$17</f>
        <v>0</v>
      </c>
      <c r="V145" s="72">
        <f>Sheet1!$CP$17</f>
        <v>0</v>
      </c>
    </row>
    <row r="146" spans="1:22" ht="30" customHeight="1">
      <c r="A146" s="306">
        <v>48</v>
      </c>
      <c r="B146" s="307">
        <f>配列情報!B54</f>
        <v>0</v>
      </c>
      <c r="C146" s="307">
        <f>配列情報!C54</f>
        <v>0</v>
      </c>
      <c r="D146" s="307">
        <f>配列情報!D54</f>
        <v>0</v>
      </c>
      <c r="E146" s="307">
        <f>配列情報!E54</f>
        <v>0</v>
      </c>
      <c r="F146" s="306">
        <f>配列情報!L54</f>
        <v>0</v>
      </c>
      <c r="G146" s="307">
        <f>配列情報!F54</f>
        <v>0</v>
      </c>
      <c r="H146" s="307">
        <f>配列情報!G54</f>
        <v>0</v>
      </c>
      <c r="I146" s="307">
        <f>配列情報!H54</f>
        <v>0</v>
      </c>
      <c r="J146" s="307">
        <f>配列情報!I54</f>
        <v>0</v>
      </c>
      <c r="K146" s="307">
        <f>配列情報!J54</f>
        <v>0</v>
      </c>
      <c r="L146" s="307">
        <f>配列情報!K54</f>
        <v>0</v>
      </c>
      <c r="M146" s="70" t="str">
        <f>Sheet1!$CQ$3</f>
        <v/>
      </c>
      <c r="N146" s="73">
        <f>Sheet1!$CR$3</f>
        <v>0</v>
      </c>
      <c r="O146" s="70">
        <f>Sheet1!$CQ$4</f>
        <v>0</v>
      </c>
      <c r="P146" s="73">
        <f>Sheet1!$CR$4</f>
        <v>0</v>
      </c>
      <c r="Q146" s="70">
        <f>Sheet1!$CQ$5</f>
        <v>0</v>
      </c>
      <c r="R146" s="73">
        <f>Sheet1!$CR$5</f>
        <v>0</v>
      </c>
      <c r="S146" s="70">
        <f>Sheet1!$CQ$6</f>
        <v>0</v>
      </c>
      <c r="T146" s="73">
        <f>Sheet1!$CR$6</f>
        <v>0</v>
      </c>
      <c r="U146" s="70">
        <f>Sheet1!$CQ$7</f>
        <v>0</v>
      </c>
      <c r="V146" s="73">
        <f>Sheet1!$CR$7</f>
        <v>0</v>
      </c>
    </row>
    <row r="147" spans="1:22" ht="30" customHeight="1">
      <c r="A147" s="306"/>
      <c r="B147" s="307"/>
      <c r="C147" s="307"/>
      <c r="D147" s="307"/>
      <c r="E147" s="307"/>
      <c r="F147" s="306"/>
      <c r="G147" s="307"/>
      <c r="H147" s="307"/>
      <c r="I147" s="307"/>
      <c r="J147" s="307"/>
      <c r="K147" s="307"/>
      <c r="L147" s="307"/>
      <c r="M147" s="70">
        <f>Sheet1!$CQ$8</f>
        <v>0</v>
      </c>
      <c r="N147" s="73">
        <f>Sheet1!$CR$8</f>
        <v>0</v>
      </c>
      <c r="O147" s="70">
        <f>Sheet1!$CQ$9</f>
        <v>0</v>
      </c>
      <c r="P147" s="73">
        <f>Sheet1!$CR$9</f>
        <v>0</v>
      </c>
      <c r="Q147" s="70">
        <f>Sheet1!$CQ$10</f>
        <v>0</v>
      </c>
      <c r="R147" s="73">
        <f>Sheet1!$CR$10</f>
        <v>0</v>
      </c>
      <c r="S147" s="70">
        <f>Sheet1!$CQ$11</f>
        <v>0</v>
      </c>
      <c r="T147" s="73">
        <f>Sheet1!$CR$11</f>
        <v>0</v>
      </c>
      <c r="U147" s="70">
        <f>Sheet1!$CQ$12</f>
        <v>0</v>
      </c>
      <c r="V147" s="73">
        <f>Sheet1!$CR$12</f>
        <v>0</v>
      </c>
    </row>
    <row r="148" spans="1:22" ht="30" customHeight="1">
      <c r="A148" s="306"/>
      <c r="B148" s="307"/>
      <c r="C148" s="307"/>
      <c r="D148" s="307"/>
      <c r="E148" s="307"/>
      <c r="F148" s="306"/>
      <c r="G148" s="307"/>
      <c r="H148" s="307"/>
      <c r="I148" s="307"/>
      <c r="J148" s="307"/>
      <c r="K148" s="307"/>
      <c r="L148" s="307"/>
      <c r="M148" s="70">
        <f>Sheet1!$CQ$13</f>
        <v>0</v>
      </c>
      <c r="N148" s="73">
        <f>Sheet1!$CR$13</f>
        <v>0</v>
      </c>
      <c r="O148" s="70">
        <f>Sheet1!$CQ$14</f>
        <v>0</v>
      </c>
      <c r="P148" s="73">
        <f>Sheet1!$CR$14</f>
        <v>0</v>
      </c>
      <c r="Q148" s="70">
        <f>Sheet1!$CQ$15</f>
        <v>0</v>
      </c>
      <c r="R148" s="73">
        <f>Sheet1!$CR$15</f>
        <v>0</v>
      </c>
      <c r="S148" s="70">
        <f>Sheet1!$CQ$16</f>
        <v>0</v>
      </c>
      <c r="T148" s="73">
        <f>Sheet1!$CR$16</f>
        <v>0</v>
      </c>
      <c r="U148" s="70">
        <f>Sheet1!$CQ$17</f>
        <v>0</v>
      </c>
      <c r="V148" s="73">
        <f>Sheet1!$CR$17</f>
        <v>0</v>
      </c>
    </row>
    <row r="149" spans="1:22" ht="30" customHeight="1">
      <c r="A149" s="308">
        <v>49</v>
      </c>
      <c r="B149" s="308">
        <f>配列情報!B55</f>
        <v>0</v>
      </c>
      <c r="C149" s="308">
        <f>配列情報!C55</f>
        <v>0</v>
      </c>
      <c r="D149" s="314">
        <f>配列情報!D55</f>
        <v>0</v>
      </c>
      <c r="E149" s="308">
        <f>配列情報!E55</f>
        <v>0</v>
      </c>
      <c r="F149" s="308">
        <f>配列情報!L55</f>
        <v>0</v>
      </c>
      <c r="G149" s="308">
        <f>配列情報!F55</f>
        <v>0</v>
      </c>
      <c r="H149" s="309">
        <f>配列情報!G55</f>
        <v>0</v>
      </c>
      <c r="I149" s="309">
        <f>配列情報!H55</f>
        <v>0</v>
      </c>
      <c r="J149" s="309">
        <f>配列情報!I55</f>
        <v>0</v>
      </c>
      <c r="K149" s="309">
        <f>配列情報!J55</f>
        <v>0</v>
      </c>
      <c r="L149" s="308">
        <f>配列情報!K55</f>
        <v>0</v>
      </c>
      <c r="M149" s="71" t="str">
        <f>Sheet1!$CS$3</f>
        <v/>
      </c>
      <c r="N149" s="72">
        <f>Sheet1!$CT$3</f>
        <v>0</v>
      </c>
      <c r="O149" s="71">
        <f>Sheet1!$CS$4</f>
        <v>0</v>
      </c>
      <c r="P149" s="72">
        <f>Sheet1!$CT$4</f>
        <v>0</v>
      </c>
      <c r="Q149" s="71">
        <f>Sheet1!$CS$5</f>
        <v>0</v>
      </c>
      <c r="R149" s="72">
        <f>Sheet1!$CT$5</f>
        <v>0</v>
      </c>
      <c r="S149" s="71">
        <f>Sheet1!$CS$6</f>
        <v>0</v>
      </c>
      <c r="T149" s="72">
        <f>Sheet1!$CT$6</f>
        <v>0</v>
      </c>
      <c r="U149" s="71">
        <f>Sheet1!$CS$7</f>
        <v>0</v>
      </c>
      <c r="V149" s="72">
        <f>Sheet1!$CT$7</f>
        <v>0</v>
      </c>
    </row>
    <row r="150" spans="1:22" ht="30" customHeight="1">
      <c r="A150" s="308"/>
      <c r="B150" s="308"/>
      <c r="C150" s="308"/>
      <c r="D150" s="314"/>
      <c r="E150" s="308"/>
      <c r="F150" s="308"/>
      <c r="G150" s="308"/>
      <c r="H150" s="309"/>
      <c r="I150" s="309"/>
      <c r="J150" s="309"/>
      <c r="K150" s="309"/>
      <c r="L150" s="308"/>
      <c r="M150" s="71">
        <f>Sheet1!$CS$8</f>
        <v>0</v>
      </c>
      <c r="N150" s="72">
        <f>Sheet1!$CT$8</f>
        <v>0</v>
      </c>
      <c r="O150" s="71">
        <f>Sheet1!$CS$9</f>
        <v>0</v>
      </c>
      <c r="P150" s="72">
        <f>Sheet1!$CT$9</f>
        <v>0</v>
      </c>
      <c r="Q150" s="71">
        <f>Sheet1!$CS$10</f>
        <v>0</v>
      </c>
      <c r="R150" s="72">
        <f>Sheet1!$CT$10</f>
        <v>0</v>
      </c>
      <c r="S150" s="71">
        <f>Sheet1!$CS$11</f>
        <v>0</v>
      </c>
      <c r="T150" s="72">
        <f>Sheet1!$CT$11</f>
        <v>0</v>
      </c>
      <c r="U150" s="71">
        <f>Sheet1!$CS$12</f>
        <v>0</v>
      </c>
      <c r="V150" s="72">
        <f>Sheet1!$CT$12</f>
        <v>0</v>
      </c>
    </row>
    <row r="151" spans="1:22" ht="30" customHeight="1">
      <c r="A151" s="308"/>
      <c r="B151" s="308"/>
      <c r="C151" s="308"/>
      <c r="D151" s="314"/>
      <c r="E151" s="308"/>
      <c r="F151" s="308"/>
      <c r="G151" s="308"/>
      <c r="H151" s="309"/>
      <c r="I151" s="309"/>
      <c r="J151" s="309"/>
      <c r="K151" s="309"/>
      <c r="L151" s="308"/>
      <c r="M151" s="71">
        <f>Sheet1!$CS$13</f>
        <v>0</v>
      </c>
      <c r="N151" s="72">
        <f>Sheet1!$CT$13</f>
        <v>0</v>
      </c>
      <c r="O151" s="71">
        <f>Sheet1!$CS$14</f>
        <v>0</v>
      </c>
      <c r="P151" s="72">
        <f>Sheet1!$CT$14</f>
        <v>0</v>
      </c>
      <c r="Q151" s="71">
        <f>Sheet1!$CS$15</f>
        <v>0</v>
      </c>
      <c r="R151" s="72">
        <f>Sheet1!$CT$15</f>
        <v>0</v>
      </c>
      <c r="S151" s="71">
        <f>Sheet1!$CS$16</f>
        <v>0</v>
      </c>
      <c r="T151" s="72">
        <f>Sheet1!$CT$16</f>
        <v>0</v>
      </c>
      <c r="U151" s="71">
        <f>Sheet1!$CS$17</f>
        <v>0</v>
      </c>
      <c r="V151" s="72">
        <f>Sheet1!$CT$17</f>
        <v>0</v>
      </c>
    </row>
    <row r="152" spans="1:22" ht="30" customHeight="1">
      <c r="A152" s="306">
        <v>50</v>
      </c>
      <c r="B152" s="306">
        <f>配列情報!B56</f>
        <v>0</v>
      </c>
      <c r="C152" s="306">
        <f>配列情報!C56</f>
        <v>0</v>
      </c>
      <c r="D152" s="313">
        <f>配列情報!D56</f>
        <v>0</v>
      </c>
      <c r="E152" s="306">
        <f>配列情報!E56</f>
        <v>0</v>
      </c>
      <c r="F152" s="306">
        <f>配列情報!L56</f>
        <v>0</v>
      </c>
      <c r="G152" s="306">
        <f>配列情報!F56</f>
        <v>0</v>
      </c>
      <c r="H152" s="307">
        <f>配列情報!G56</f>
        <v>0</v>
      </c>
      <c r="I152" s="307">
        <f>配列情報!H56</f>
        <v>0</v>
      </c>
      <c r="J152" s="307">
        <f>配列情報!I56</f>
        <v>0</v>
      </c>
      <c r="K152" s="307">
        <f>配列情報!J56</f>
        <v>0</v>
      </c>
      <c r="L152" s="306">
        <f>配列情報!K56</f>
        <v>0</v>
      </c>
      <c r="M152" s="70" t="str">
        <f>Sheet1!$CU$3</f>
        <v/>
      </c>
      <c r="N152" s="73">
        <f>Sheet1!$CV$3</f>
        <v>0</v>
      </c>
      <c r="O152" s="70">
        <f>Sheet1!$CU$4</f>
        <v>0</v>
      </c>
      <c r="P152" s="73">
        <f>Sheet1!$CV$4</f>
        <v>0</v>
      </c>
      <c r="Q152" s="70">
        <f>Sheet1!$CU$5</f>
        <v>0</v>
      </c>
      <c r="R152" s="73">
        <f>Sheet1!$CV$5</f>
        <v>0</v>
      </c>
      <c r="S152" s="70">
        <f>Sheet1!$CU$6</f>
        <v>0</v>
      </c>
      <c r="T152" s="73">
        <f>Sheet1!$CV$6</f>
        <v>0</v>
      </c>
      <c r="U152" s="70">
        <f>Sheet1!$CU$7</f>
        <v>0</v>
      </c>
      <c r="V152" s="73">
        <f>Sheet1!$CV$7</f>
        <v>0</v>
      </c>
    </row>
    <row r="153" spans="1:22" ht="30" customHeight="1">
      <c r="A153" s="306"/>
      <c r="B153" s="306"/>
      <c r="C153" s="306"/>
      <c r="D153" s="313"/>
      <c r="E153" s="306"/>
      <c r="F153" s="306"/>
      <c r="G153" s="306"/>
      <c r="H153" s="307"/>
      <c r="I153" s="307"/>
      <c r="J153" s="307"/>
      <c r="K153" s="307"/>
      <c r="L153" s="306"/>
      <c r="M153" s="70">
        <f>Sheet1!$CU$8</f>
        <v>0</v>
      </c>
      <c r="N153" s="73">
        <f>Sheet1!$CV$8</f>
        <v>0</v>
      </c>
      <c r="O153" s="70">
        <f>Sheet1!$CU$9</f>
        <v>0</v>
      </c>
      <c r="P153" s="73">
        <f>Sheet1!$CV$9</f>
        <v>0</v>
      </c>
      <c r="Q153" s="70">
        <f>Sheet1!$CU$10</f>
        <v>0</v>
      </c>
      <c r="R153" s="73">
        <f>Sheet1!$CV$10</f>
        <v>0</v>
      </c>
      <c r="S153" s="70">
        <f>Sheet1!$CU$11</f>
        <v>0</v>
      </c>
      <c r="T153" s="73">
        <f>Sheet1!$CV$11</f>
        <v>0</v>
      </c>
      <c r="U153" s="70">
        <f>Sheet1!$CU$12</f>
        <v>0</v>
      </c>
      <c r="V153" s="73">
        <f>Sheet1!$CV$12</f>
        <v>0</v>
      </c>
    </row>
    <row r="154" spans="1:22" ht="30" customHeight="1">
      <c r="A154" s="306"/>
      <c r="B154" s="306"/>
      <c r="C154" s="306"/>
      <c r="D154" s="313"/>
      <c r="E154" s="306"/>
      <c r="F154" s="306"/>
      <c r="G154" s="306"/>
      <c r="H154" s="307"/>
      <c r="I154" s="307"/>
      <c r="J154" s="307"/>
      <c r="K154" s="307"/>
      <c r="L154" s="306"/>
      <c r="M154" s="70">
        <f>Sheet1!$CU$13</f>
        <v>0</v>
      </c>
      <c r="N154" s="73">
        <f>Sheet1!$CV$13</f>
        <v>0</v>
      </c>
      <c r="O154" s="70">
        <f>Sheet1!$CU$14</f>
        <v>0</v>
      </c>
      <c r="P154" s="73">
        <f>Sheet1!$CV$14</f>
        <v>0</v>
      </c>
      <c r="Q154" s="70">
        <f>Sheet1!$CU$15</f>
        <v>0</v>
      </c>
      <c r="R154" s="73">
        <f>Sheet1!$CV$15</f>
        <v>0</v>
      </c>
      <c r="S154" s="70">
        <f>Sheet1!$CU$16</f>
        <v>0</v>
      </c>
      <c r="T154" s="73">
        <f>Sheet1!$CV$16</f>
        <v>0</v>
      </c>
      <c r="U154" s="70">
        <f>Sheet1!$CU$17</f>
        <v>0</v>
      </c>
      <c r="V154" s="73">
        <f>Sheet1!$CV$17</f>
        <v>0</v>
      </c>
    </row>
    <row r="155" spans="1:22" ht="30" customHeight="1">
      <c r="A155" s="308">
        <v>51</v>
      </c>
      <c r="B155" s="308">
        <f>配列情報!B57</f>
        <v>0</v>
      </c>
      <c r="C155" s="308">
        <f>配列情報!C57</f>
        <v>0</v>
      </c>
      <c r="D155" s="314">
        <f>配列情報!D57</f>
        <v>0</v>
      </c>
      <c r="E155" s="308">
        <f>配列情報!E57</f>
        <v>0</v>
      </c>
      <c r="F155" s="308">
        <f>配列情報!L57</f>
        <v>0</v>
      </c>
      <c r="G155" s="308">
        <f>配列情報!F57</f>
        <v>0</v>
      </c>
      <c r="H155" s="309">
        <f>配列情報!G57</f>
        <v>0</v>
      </c>
      <c r="I155" s="309">
        <f>配列情報!H57</f>
        <v>0</v>
      </c>
      <c r="J155" s="309">
        <f>配列情報!I57</f>
        <v>0</v>
      </c>
      <c r="K155" s="309">
        <f>配列情報!J57</f>
        <v>0</v>
      </c>
      <c r="L155" s="308">
        <f>配列情報!K57</f>
        <v>0</v>
      </c>
      <c r="M155" s="71" t="str">
        <f>Sheet1!$CW$3</f>
        <v/>
      </c>
      <c r="N155" s="72">
        <f>Sheet1!$CX$3</f>
        <v>0</v>
      </c>
      <c r="O155" s="71">
        <f>Sheet1!$CW$4</f>
        <v>0</v>
      </c>
      <c r="P155" s="72">
        <f>Sheet1!$CX$4</f>
        <v>0</v>
      </c>
      <c r="Q155" s="71">
        <f>Sheet1!$CW$5</f>
        <v>0</v>
      </c>
      <c r="R155" s="72">
        <f>Sheet1!$CX$5</f>
        <v>0</v>
      </c>
      <c r="S155" s="71">
        <f>Sheet1!$CW$6</f>
        <v>0</v>
      </c>
      <c r="T155" s="72">
        <f>Sheet1!$CX$6</f>
        <v>0</v>
      </c>
      <c r="U155" s="71">
        <f>Sheet1!$CW$7</f>
        <v>0</v>
      </c>
      <c r="V155" s="72">
        <f>Sheet1!$CX$7</f>
        <v>0</v>
      </c>
    </row>
    <row r="156" spans="1:22" ht="30" customHeight="1">
      <c r="A156" s="308"/>
      <c r="B156" s="308"/>
      <c r="C156" s="308"/>
      <c r="D156" s="314"/>
      <c r="E156" s="308"/>
      <c r="F156" s="308"/>
      <c r="G156" s="308"/>
      <c r="H156" s="309"/>
      <c r="I156" s="309"/>
      <c r="J156" s="309"/>
      <c r="K156" s="309"/>
      <c r="L156" s="308"/>
      <c r="M156" s="71">
        <f>Sheet1!$CW$8</f>
        <v>0</v>
      </c>
      <c r="N156" s="72">
        <f>Sheet1!$CX$8</f>
        <v>0</v>
      </c>
      <c r="O156" s="71">
        <f>Sheet1!$CW$9</f>
        <v>0</v>
      </c>
      <c r="P156" s="72">
        <f>Sheet1!$CX$9</f>
        <v>0</v>
      </c>
      <c r="Q156" s="71">
        <f>Sheet1!$CW$10</f>
        <v>0</v>
      </c>
      <c r="R156" s="72">
        <f>Sheet1!$CX$10</f>
        <v>0</v>
      </c>
      <c r="S156" s="71">
        <f>Sheet1!$CW$11</f>
        <v>0</v>
      </c>
      <c r="T156" s="72">
        <f>Sheet1!$CX$11</f>
        <v>0</v>
      </c>
      <c r="U156" s="71">
        <f>Sheet1!$CW$12</f>
        <v>0</v>
      </c>
      <c r="V156" s="72">
        <f>Sheet1!$CX$12</f>
        <v>0</v>
      </c>
    </row>
    <row r="157" spans="1:22" ht="30" customHeight="1">
      <c r="A157" s="308"/>
      <c r="B157" s="308"/>
      <c r="C157" s="308"/>
      <c r="D157" s="314"/>
      <c r="E157" s="308"/>
      <c r="F157" s="308"/>
      <c r="G157" s="308"/>
      <c r="H157" s="309"/>
      <c r="I157" s="309"/>
      <c r="J157" s="309"/>
      <c r="K157" s="309"/>
      <c r="L157" s="308"/>
      <c r="M157" s="71">
        <f>Sheet1!$CW$13</f>
        <v>0</v>
      </c>
      <c r="N157" s="72">
        <f>Sheet1!$CX$13</f>
        <v>0</v>
      </c>
      <c r="O157" s="71">
        <f>Sheet1!$CW$14</f>
        <v>0</v>
      </c>
      <c r="P157" s="72">
        <f>Sheet1!$CX$14</f>
        <v>0</v>
      </c>
      <c r="Q157" s="71">
        <f>Sheet1!$CW$15</f>
        <v>0</v>
      </c>
      <c r="R157" s="72">
        <f>Sheet1!$CX$15</f>
        <v>0</v>
      </c>
      <c r="S157" s="71">
        <f>Sheet1!$CW$16</f>
        <v>0</v>
      </c>
      <c r="T157" s="72">
        <f>Sheet1!$CX$16</f>
        <v>0</v>
      </c>
      <c r="U157" s="71">
        <f>Sheet1!$CW$17</f>
        <v>0</v>
      </c>
      <c r="V157" s="72">
        <f>Sheet1!$CX$17</f>
        <v>0</v>
      </c>
    </row>
    <row r="158" spans="1:22" ht="30" customHeight="1">
      <c r="A158" s="306">
        <v>52</v>
      </c>
      <c r="B158" s="306">
        <f>配列情報!B58</f>
        <v>0</v>
      </c>
      <c r="C158" s="306">
        <f>配列情報!C58</f>
        <v>0</v>
      </c>
      <c r="D158" s="313">
        <f>配列情報!D58</f>
        <v>0</v>
      </c>
      <c r="E158" s="306">
        <f>配列情報!E58</f>
        <v>0</v>
      </c>
      <c r="F158" s="306">
        <f>配列情報!L58</f>
        <v>0</v>
      </c>
      <c r="G158" s="306">
        <f>配列情報!F58</f>
        <v>0</v>
      </c>
      <c r="H158" s="307">
        <f>配列情報!G58</f>
        <v>0</v>
      </c>
      <c r="I158" s="307">
        <f>配列情報!H58</f>
        <v>0</v>
      </c>
      <c r="J158" s="307">
        <f>配列情報!I58</f>
        <v>0</v>
      </c>
      <c r="K158" s="307">
        <f>配列情報!J58</f>
        <v>0</v>
      </c>
      <c r="L158" s="306">
        <f>配列情報!K58</f>
        <v>0</v>
      </c>
      <c r="M158" s="70" t="str">
        <f>Sheet1!$CY$3</f>
        <v/>
      </c>
      <c r="N158" s="73">
        <f>Sheet1!$CZ$3</f>
        <v>0</v>
      </c>
      <c r="O158" s="70">
        <f>Sheet1!$CY$4</f>
        <v>0</v>
      </c>
      <c r="P158" s="73">
        <f>Sheet1!$CZ$4</f>
        <v>0</v>
      </c>
      <c r="Q158" s="70">
        <f>Sheet1!$CY$5</f>
        <v>0</v>
      </c>
      <c r="R158" s="73">
        <f>Sheet1!$CZ$5</f>
        <v>0</v>
      </c>
      <c r="S158" s="70">
        <f>Sheet1!$CY$6</f>
        <v>0</v>
      </c>
      <c r="T158" s="73">
        <f>Sheet1!$CZ$6</f>
        <v>0</v>
      </c>
      <c r="U158" s="70">
        <f>Sheet1!$CY$7</f>
        <v>0</v>
      </c>
      <c r="V158" s="73">
        <f>Sheet1!$CZ$7</f>
        <v>0</v>
      </c>
    </row>
    <row r="159" spans="1:22" ht="30" customHeight="1">
      <c r="A159" s="306"/>
      <c r="B159" s="306"/>
      <c r="C159" s="306"/>
      <c r="D159" s="313"/>
      <c r="E159" s="306"/>
      <c r="F159" s="306"/>
      <c r="G159" s="306"/>
      <c r="H159" s="307"/>
      <c r="I159" s="307"/>
      <c r="J159" s="307"/>
      <c r="K159" s="307"/>
      <c r="L159" s="306"/>
      <c r="M159" s="70">
        <f>Sheet1!$CY$8</f>
        <v>0</v>
      </c>
      <c r="N159" s="73">
        <f>Sheet1!$CZ$8</f>
        <v>0</v>
      </c>
      <c r="O159" s="70">
        <f>Sheet1!$CY$9</f>
        <v>0</v>
      </c>
      <c r="P159" s="73">
        <f>Sheet1!$CZ$9</f>
        <v>0</v>
      </c>
      <c r="Q159" s="70">
        <f>Sheet1!$CY$10</f>
        <v>0</v>
      </c>
      <c r="R159" s="73">
        <f>Sheet1!$CZ$10</f>
        <v>0</v>
      </c>
      <c r="S159" s="70">
        <f>Sheet1!$CY$11</f>
        <v>0</v>
      </c>
      <c r="T159" s="73">
        <f>Sheet1!$CZ$11</f>
        <v>0</v>
      </c>
      <c r="U159" s="70">
        <f>Sheet1!$CY$12</f>
        <v>0</v>
      </c>
      <c r="V159" s="73">
        <f>Sheet1!$CZ$12</f>
        <v>0</v>
      </c>
    </row>
    <row r="160" spans="1:22" ht="30" customHeight="1">
      <c r="A160" s="306"/>
      <c r="B160" s="306"/>
      <c r="C160" s="306"/>
      <c r="D160" s="313"/>
      <c r="E160" s="306"/>
      <c r="F160" s="306"/>
      <c r="G160" s="306"/>
      <c r="H160" s="307"/>
      <c r="I160" s="307"/>
      <c r="J160" s="307"/>
      <c r="K160" s="307"/>
      <c r="L160" s="306"/>
      <c r="M160" s="70">
        <f>Sheet1!$CY$13</f>
        <v>0</v>
      </c>
      <c r="N160" s="73">
        <f>Sheet1!$CZ$13</f>
        <v>0</v>
      </c>
      <c r="O160" s="70">
        <f>Sheet1!$CY$14</f>
        <v>0</v>
      </c>
      <c r="P160" s="73">
        <f>Sheet1!$CZ$14</f>
        <v>0</v>
      </c>
      <c r="Q160" s="70">
        <f>Sheet1!$CY$15</f>
        <v>0</v>
      </c>
      <c r="R160" s="73">
        <f>Sheet1!$CZ$15</f>
        <v>0</v>
      </c>
      <c r="S160" s="70">
        <f>Sheet1!$CY$16</f>
        <v>0</v>
      </c>
      <c r="T160" s="73">
        <f>Sheet1!$CZ$16</f>
        <v>0</v>
      </c>
      <c r="U160" s="70">
        <f>Sheet1!$CY$17</f>
        <v>0</v>
      </c>
      <c r="V160" s="73">
        <f>Sheet1!$CZ$17</f>
        <v>0</v>
      </c>
    </row>
    <row r="161" spans="1:22" ht="30" customHeight="1">
      <c r="A161" s="308">
        <v>53</v>
      </c>
      <c r="B161" s="308">
        <f>配列情報!B59</f>
        <v>0</v>
      </c>
      <c r="C161" s="308">
        <f>配列情報!C59</f>
        <v>0</v>
      </c>
      <c r="D161" s="314">
        <f>配列情報!D59</f>
        <v>0</v>
      </c>
      <c r="E161" s="308">
        <f>配列情報!E59</f>
        <v>0</v>
      </c>
      <c r="F161" s="308">
        <f>配列情報!L59</f>
        <v>0</v>
      </c>
      <c r="G161" s="308">
        <f>配列情報!F59</f>
        <v>0</v>
      </c>
      <c r="H161" s="309">
        <f>配列情報!G59</f>
        <v>0</v>
      </c>
      <c r="I161" s="309">
        <f>配列情報!H59</f>
        <v>0</v>
      </c>
      <c r="J161" s="309">
        <f>配列情報!I59</f>
        <v>0</v>
      </c>
      <c r="K161" s="309">
        <f>配列情報!J59</f>
        <v>0</v>
      </c>
      <c r="L161" s="308">
        <f>配列情報!K59</f>
        <v>0</v>
      </c>
      <c r="M161" s="71" t="str">
        <f>Sheet1!$DA$3</f>
        <v/>
      </c>
      <c r="N161" s="72">
        <f>Sheet1!$DB$3</f>
        <v>0</v>
      </c>
      <c r="O161" s="71">
        <f>Sheet1!$DA$4</f>
        <v>0</v>
      </c>
      <c r="P161" s="72">
        <f>Sheet1!$DB$4</f>
        <v>0</v>
      </c>
      <c r="Q161" s="71">
        <f>Sheet1!$DA$5</f>
        <v>0</v>
      </c>
      <c r="R161" s="72">
        <f>Sheet1!$DB$5</f>
        <v>0</v>
      </c>
      <c r="S161" s="71">
        <f>Sheet1!$DA$6</f>
        <v>0</v>
      </c>
      <c r="T161" s="72">
        <f>Sheet1!$DB$6</f>
        <v>0</v>
      </c>
      <c r="U161" s="71">
        <f>Sheet1!$DA$7</f>
        <v>0</v>
      </c>
      <c r="V161" s="72">
        <f>Sheet1!$DB$7</f>
        <v>0</v>
      </c>
    </row>
    <row r="162" spans="1:22" ht="30" customHeight="1">
      <c r="A162" s="308"/>
      <c r="B162" s="308"/>
      <c r="C162" s="308"/>
      <c r="D162" s="314"/>
      <c r="E162" s="308"/>
      <c r="F162" s="308"/>
      <c r="G162" s="308"/>
      <c r="H162" s="309"/>
      <c r="I162" s="309"/>
      <c r="J162" s="309"/>
      <c r="K162" s="309"/>
      <c r="L162" s="308"/>
      <c r="M162" s="71">
        <f>Sheet1!$DA$8</f>
        <v>0</v>
      </c>
      <c r="N162" s="72">
        <f>Sheet1!$DB$8</f>
        <v>0</v>
      </c>
      <c r="O162" s="71">
        <f>Sheet1!$DA$9</f>
        <v>0</v>
      </c>
      <c r="P162" s="72">
        <f>Sheet1!$DB$9</f>
        <v>0</v>
      </c>
      <c r="Q162" s="71">
        <f>Sheet1!$DA$10</f>
        <v>0</v>
      </c>
      <c r="R162" s="72">
        <f>Sheet1!$DB$10</f>
        <v>0</v>
      </c>
      <c r="S162" s="71">
        <f>Sheet1!$DA$11</f>
        <v>0</v>
      </c>
      <c r="T162" s="72">
        <f>Sheet1!$DB$11</f>
        <v>0</v>
      </c>
      <c r="U162" s="71">
        <f>Sheet1!$DA$12</f>
        <v>0</v>
      </c>
      <c r="V162" s="72">
        <f>Sheet1!$DB$12</f>
        <v>0</v>
      </c>
    </row>
    <row r="163" spans="1:22" ht="30" customHeight="1">
      <c r="A163" s="308"/>
      <c r="B163" s="308"/>
      <c r="C163" s="308"/>
      <c r="D163" s="314"/>
      <c r="E163" s="308"/>
      <c r="F163" s="308"/>
      <c r="G163" s="308"/>
      <c r="H163" s="309"/>
      <c r="I163" s="309"/>
      <c r="J163" s="309"/>
      <c r="K163" s="309"/>
      <c r="L163" s="308"/>
      <c r="M163" s="71">
        <f>Sheet1!$DA$13</f>
        <v>0</v>
      </c>
      <c r="N163" s="72">
        <f>Sheet1!$DB$13</f>
        <v>0</v>
      </c>
      <c r="O163" s="71">
        <f>Sheet1!$DA$14</f>
        <v>0</v>
      </c>
      <c r="P163" s="72">
        <f>Sheet1!$DB$14</f>
        <v>0</v>
      </c>
      <c r="Q163" s="71">
        <f>Sheet1!$DA$15</f>
        <v>0</v>
      </c>
      <c r="R163" s="72">
        <f>Sheet1!$DB$15</f>
        <v>0</v>
      </c>
      <c r="S163" s="71">
        <f>Sheet1!$DA$16</f>
        <v>0</v>
      </c>
      <c r="T163" s="72">
        <f>Sheet1!$DB$16</f>
        <v>0</v>
      </c>
      <c r="U163" s="71">
        <f>Sheet1!$DA$17</f>
        <v>0</v>
      </c>
      <c r="V163" s="72">
        <f>Sheet1!$DB$17</f>
        <v>0</v>
      </c>
    </row>
    <row r="164" spans="1:22" ht="30" customHeight="1">
      <c r="A164" s="306">
        <v>54</v>
      </c>
      <c r="B164" s="306">
        <f>配列情報!B60</f>
        <v>0</v>
      </c>
      <c r="C164" s="306">
        <f>配列情報!C60</f>
        <v>0</v>
      </c>
      <c r="D164" s="313">
        <f>配列情報!D60</f>
        <v>0</v>
      </c>
      <c r="E164" s="306">
        <f>配列情報!E60</f>
        <v>0</v>
      </c>
      <c r="F164" s="306">
        <f>配列情報!L60</f>
        <v>0</v>
      </c>
      <c r="G164" s="306">
        <f>配列情報!F60</f>
        <v>0</v>
      </c>
      <c r="H164" s="307">
        <f>配列情報!G60</f>
        <v>0</v>
      </c>
      <c r="I164" s="307">
        <f>配列情報!H60</f>
        <v>0</v>
      </c>
      <c r="J164" s="307">
        <f>配列情報!I60</f>
        <v>0</v>
      </c>
      <c r="K164" s="307">
        <f>配列情報!J60</f>
        <v>0</v>
      </c>
      <c r="L164" s="306">
        <f>配列情報!K60</f>
        <v>0</v>
      </c>
      <c r="M164" s="70" t="str">
        <f>Sheet1!$DC$3</f>
        <v/>
      </c>
      <c r="N164" s="73">
        <f>Sheet1!$DD$3</f>
        <v>0</v>
      </c>
      <c r="O164" s="70">
        <f>Sheet1!$DC$4</f>
        <v>0</v>
      </c>
      <c r="P164" s="73">
        <f>Sheet1!$DD$4</f>
        <v>0</v>
      </c>
      <c r="Q164" s="70">
        <f>Sheet1!$DC$5</f>
        <v>0</v>
      </c>
      <c r="R164" s="73">
        <f>Sheet1!$DD$5</f>
        <v>0</v>
      </c>
      <c r="S164" s="70">
        <f>Sheet1!$DC$6</f>
        <v>0</v>
      </c>
      <c r="T164" s="73">
        <f>Sheet1!$DD$6</f>
        <v>0</v>
      </c>
      <c r="U164" s="70">
        <f>Sheet1!$DC$7</f>
        <v>0</v>
      </c>
      <c r="V164" s="73">
        <f>Sheet1!$DD$7</f>
        <v>0</v>
      </c>
    </row>
    <row r="165" spans="1:22" ht="30" customHeight="1">
      <c r="A165" s="306"/>
      <c r="B165" s="306"/>
      <c r="C165" s="306"/>
      <c r="D165" s="313"/>
      <c r="E165" s="306"/>
      <c r="F165" s="306"/>
      <c r="G165" s="306"/>
      <c r="H165" s="307"/>
      <c r="I165" s="307"/>
      <c r="J165" s="307"/>
      <c r="K165" s="307"/>
      <c r="L165" s="306"/>
      <c r="M165" s="70">
        <f>Sheet1!$DC$8</f>
        <v>0</v>
      </c>
      <c r="N165" s="73">
        <f>Sheet1!$DD$8</f>
        <v>0</v>
      </c>
      <c r="O165" s="70">
        <f>Sheet1!$DC$9</f>
        <v>0</v>
      </c>
      <c r="P165" s="73">
        <f>Sheet1!$DD$9</f>
        <v>0</v>
      </c>
      <c r="Q165" s="70">
        <f>Sheet1!$DC$10</f>
        <v>0</v>
      </c>
      <c r="R165" s="73">
        <f>Sheet1!$DD$10</f>
        <v>0</v>
      </c>
      <c r="S165" s="70">
        <f>Sheet1!$DC$11</f>
        <v>0</v>
      </c>
      <c r="T165" s="73">
        <f>Sheet1!$DD$11</f>
        <v>0</v>
      </c>
      <c r="U165" s="70">
        <f>Sheet1!$DC$12</f>
        <v>0</v>
      </c>
      <c r="V165" s="73">
        <f>Sheet1!$DD$12</f>
        <v>0</v>
      </c>
    </row>
    <row r="166" spans="1:22" ht="30" customHeight="1">
      <c r="A166" s="306"/>
      <c r="B166" s="306"/>
      <c r="C166" s="306"/>
      <c r="D166" s="313"/>
      <c r="E166" s="306"/>
      <c r="F166" s="306"/>
      <c r="G166" s="306"/>
      <c r="H166" s="307"/>
      <c r="I166" s="307"/>
      <c r="J166" s="307"/>
      <c r="K166" s="307"/>
      <c r="L166" s="306"/>
      <c r="M166" s="70">
        <f>Sheet1!$DC$13</f>
        <v>0</v>
      </c>
      <c r="N166" s="73">
        <f>Sheet1!$DD$13</f>
        <v>0</v>
      </c>
      <c r="O166" s="70">
        <f>Sheet1!$DC$14</f>
        <v>0</v>
      </c>
      <c r="P166" s="73">
        <f>Sheet1!$DD$14</f>
        <v>0</v>
      </c>
      <c r="Q166" s="70">
        <f>Sheet1!$DC$15</f>
        <v>0</v>
      </c>
      <c r="R166" s="73">
        <f>Sheet1!$DD$15</f>
        <v>0</v>
      </c>
      <c r="S166" s="70">
        <f>Sheet1!$DC$16</f>
        <v>0</v>
      </c>
      <c r="T166" s="73">
        <f>Sheet1!$DD$16</f>
        <v>0</v>
      </c>
      <c r="U166" s="70">
        <f>Sheet1!$DC$17</f>
        <v>0</v>
      </c>
      <c r="V166" s="73">
        <f>Sheet1!$DD$17</f>
        <v>0</v>
      </c>
    </row>
    <row r="167" spans="1:22" ht="30" customHeight="1">
      <c r="A167" s="308">
        <v>55</v>
      </c>
      <c r="B167" s="308">
        <f>配列情報!B61</f>
        <v>0</v>
      </c>
      <c r="C167" s="308">
        <f>配列情報!C61</f>
        <v>0</v>
      </c>
      <c r="D167" s="314">
        <f>配列情報!D61</f>
        <v>0</v>
      </c>
      <c r="E167" s="308">
        <f>配列情報!E61</f>
        <v>0</v>
      </c>
      <c r="F167" s="308">
        <f>配列情報!L61</f>
        <v>0</v>
      </c>
      <c r="G167" s="308">
        <f>配列情報!F61</f>
        <v>0</v>
      </c>
      <c r="H167" s="309">
        <f>配列情報!G61</f>
        <v>0</v>
      </c>
      <c r="I167" s="309">
        <f>配列情報!H61</f>
        <v>0</v>
      </c>
      <c r="J167" s="309">
        <f>配列情報!I61</f>
        <v>0</v>
      </c>
      <c r="K167" s="309">
        <f>配列情報!J61</f>
        <v>0</v>
      </c>
      <c r="L167" s="308">
        <f>配列情報!K61</f>
        <v>0</v>
      </c>
      <c r="M167" s="71" t="str">
        <f>Sheet1!$DE$3</f>
        <v/>
      </c>
      <c r="N167" s="72">
        <f>Sheet1!$DF$3</f>
        <v>0</v>
      </c>
      <c r="O167" s="71">
        <f>Sheet1!$DE$4</f>
        <v>0</v>
      </c>
      <c r="P167" s="72">
        <f>Sheet1!$DF$4</f>
        <v>0</v>
      </c>
      <c r="Q167" s="71">
        <f>Sheet1!$DE$5</f>
        <v>0</v>
      </c>
      <c r="R167" s="72">
        <f>Sheet1!$DF$5</f>
        <v>0</v>
      </c>
      <c r="S167" s="71">
        <f>Sheet1!$DE$6</f>
        <v>0</v>
      </c>
      <c r="T167" s="72">
        <f>Sheet1!$DF$6</f>
        <v>0</v>
      </c>
      <c r="U167" s="71">
        <f>Sheet1!$DE$7</f>
        <v>0</v>
      </c>
      <c r="V167" s="72">
        <f>Sheet1!$DF$7</f>
        <v>0</v>
      </c>
    </row>
    <row r="168" spans="1:22" ht="30" customHeight="1">
      <c r="A168" s="308"/>
      <c r="B168" s="308"/>
      <c r="C168" s="308"/>
      <c r="D168" s="314"/>
      <c r="E168" s="308"/>
      <c r="F168" s="308"/>
      <c r="G168" s="308"/>
      <c r="H168" s="309"/>
      <c r="I168" s="309"/>
      <c r="J168" s="309"/>
      <c r="K168" s="309"/>
      <c r="L168" s="308"/>
      <c r="M168" s="71">
        <f>Sheet1!$DE$8</f>
        <v>0</v>
      </c>
      <c r="N168" s="72">
        <f>Sheet1!$DF$8</f>
        <v>0</v>
      </c>
      <c r="O168" s="71">
        <f>Sheet1!$DE$9</f>
        <v>0</v>
      </c>
      <c r="P168" s="72">
        <f>Sheet1!$DF$9</f>
        <v>0</v>
      </c>
      <c r="Q168" s="71">
        <f>Sheet1!$DE$10</f>
        <v>0</v>
      </c>
      <c r="R168" s="72">
        <f>Sheet1!$DF$10</f>
        <v>0</v>
      </c>
      <c r="S168" s="71">
        <f>Sheet1!$DE$11</f>
        <v>0</v>
      </c>
      <c r="T168" s="72">
        <f>Sheet1!$DF$11</f>
        <v>0</v>
      </c>
      <c r="U168" s="71">
        <f>Sheet1!$DE$12</f>
        <v>0</v>
      </c>
      <c r="V168" s="72">
        <f>Sheet1!$DF$12</f>
        <v>0</v>
      </c>
    </row>
    <row r="169" spans="1:22" ht="30" customHeight="1">
      <c r="A169" s="308"/>
      <c r="B169" s="308"/>
      <c r="C169" s="308"/>
      <c r="D169" s="314"/>
      <c r="E169" s="308"/>
      <c r="F169" s="308"/>
      <c r="G169" s="308"/>
      <c r="H169" s="309"/>
      <c r="I169" s="309"/>
      <c r="J169" s="309"/>
      <c r="K169" s="309"/>
      <c r="L169" s="308"/>
      <c r="M169" s="71">
        <f>Sheet1!$DE$13</f>
        <v>0</v>
      </c>
      <c r="N169" s="72">
        <f>Sheet1!$DF$13</f>
        <v>0</v>
      </c>
      <c r="O169" s="71">
        <f>Sheet1!$DE$14</f>
        <v>0</v>
      </c>
      <c r="P169" s="72">
        <f>Sheet1!$DF$14</f>
        <v>0</v>
      </c>
      <c r="Q169" s="71">
        <f>Sheet1!$DE$15</f>
        <v>0</v>
      </c>
      <c r="R169" s="72">
        <f>Sheet1!$DF$15</f>
        <v>0</v>
      </c>
      <c r="S169" s="71">
        <f>Sheet1!$DE$16</f>
        <v>0</v>
      </c>
      <c r="T169" s="72">
        <f>Sheet1!$DF$16</f>
        <v>0</v>
      </c>
      <c r="U169" s="71">
        <f>Sheet1!$DE$17</f>
        <v>0</v>
      </c>
      <c r="V169" s="72">
        <f>Sheet1!$DF$17</f>
        <v>0</v>
      </c>
    </row>
    <row r="170" spans="1:22" ht="30" customHeight="1">
      <c r="A170" s="306">
        <v>56</v>
      </c>
      <c r="B170" s="306">
        <f>配列情報!B62</f>
        <v>0</v>
      </c>
      <c r="C170" s="306">
        <f>配列情報!C62</f>
        <v>0</v>
      </c>
      <c r="D170" s="313">
        <f>配列情報!D62</f>
        <v>0</v>
      </c>
      <c r="E170" s="306">
        <f>配列情報!E62</f>
        <v>0</v>
      </c>
      <c r="F170" s="306">
        <f>配列情報!L62</f>
        <v>0</v>
      </c>
      <c r="G170" s="306">
        <f>配列情報!F62</f>
        <v>0</v>
      </c>
      <c r="H170" s="307">
        <f>配列情報!G62</f>
        <v>0</v>
      </c>
      <c r="I170" s="307">
        <f>配列情報!H62</f>
        <v>0</v>
      </c>
      <c r="J170" s="307">
        <f>配列情報!I62</f>
        <v>0</v>
      </c>
      <c r="K170" s="307">
        <f>配列情報!J62</f>
        <v>0</v>
      </c>
      <c r="L170" s="306">
        <f>配列情報!K62</f>
        <v>0</v>
      </c>
      <c r="M170" s="70" t="str">
        <f>Sheet1!$DG$3</f>
        <v/>
      </c>
      <c r="N170" s="73">
        <f>Sheet1!$DH$3</f>
        <v>0</v>
      </c>
      <c r="O170" s="70">
        <f>Sheet1!$DG$4</f>
        <v>0</v>
      </c>
      <c r="P170" s="73">
        <f>Sheet1!$DH$4</f>
        <v>0</v>
      </c>
      <c r="Q170" s="70">
        <f>Sheet1!$DG$5</f>
        <v>0</v>
      </c>
      <c r="R170" s="73">
        <f>Sheet1!$DH$5</f>
        <v>0</v>
      </c>
      <c r="S170" s="70">
        <f>Sheet1!$DG$6</f>
        <v>0</v>
      </c>
      <c r="T170" s="73">
        <f>Sheet1!$DH$6</f>
        <v>0</v>
      </c>
      <c r="U170" s="70">
        <f>Sheet1!$DG$7</f>
        <v>0</v>
      </c>
      <c r="V170" s="73">
        <f>Sheet1!$DH$7</f>
        <v>0</v>
      </c>
    </row>
    <row r="171" spans="1:22" ht="30" customHeight="1">
      <c r="A171" s="306"/>
      <c r="B171" s="306"/>
      <c r="C171" s="306"/>
      <c r="D171" s="313"/>
      <c r="E171" s="306"/>
      <c r="F171" s="306"/>
      <c r="G171" s="306"/>
      <c r="H171" s="307"/>
      <c r="I171" s="307"/>
      <c r="J171" s="307"/>
      <c r="K171" s="307"/>
      <c r="L171" s="306"/>
      <c r="M171" s="70">
        <f>Sheet1!$DG$8</f>
        <v>0</v>
      </c>
      <c r="N171" s="73">
        <f>Sheet1!$DH$8</f>
        <v>0</v>
      </c>
      <c r="O171" s="70">
        <f>Sheet1!$DG$9</f>
        <v>0</v>
      </c>
      <c r="P171" s="73">
        <f>Sheet1!$DH$9</f>
        <v>0</v>
      </c>
      <c r="Q171" s="70">
        <f>Sheet1!$DG$10</f>
        <v>0</v>
      </c>
      <c r="R171" s="73">
        <f>Sheet1!$DH$10</f>
        <v>0</v>
      </c>
      <c r="S171" s="70">
        <f>Sheet1!$DG$11</f>
        <v>0</v>
      </c>
      <c r="T171" s="73">
        <f>Sheet1!$DH$11</f>
        <v>0</v>
      </c>
      <c r="U171" s="70">
        <f>Sheet1!$DG$12</f>
        <v>0</v>
      </c>
      <c r="V171" s="73">
        <f>Sheet1!$DH$12</f>
        <v>0</v>
      </c>
    </row>
    <row r="172" spans="1:22" ht="30" customHeight="1">
      <c r="A172" s="306"/>
      <c r="B172" s="306"/>
      <c r="C172" s="306"/>
      <c r="D172" s="313"/>
      <c r="E172" s="306"/>
      <c r="F172" s="306"/>
      <c r="G172" s="306"/>
      <c r="H172" s="307"/>
      <c r="I172" s="307"/>
      <c r="J172" s="307"/>
      <c r="K172" s="307"/>
      <c r="L172" s="306"/>
      <c r="M172" s="70">
        <f>Sheet1!$DG$13</f>
        <v>0</v>
      </c>
      <c r="N172" s="73">
        <f>Sheet1!$DH$13</f>
        <v>0</v>
      </c>
      <c r="O172" s="70">
        <f>Sheet1!$DG$14</f>
        <v>0</v>
      </c>
      <c r="P172" s="73">
        <f>Sheet1!$DH$14</f>
        <v>0</v>
      </c>
      <c r="Q172" s="70">
        <f>Sheet1!$DG$15</f>
        <v>0</v>
      </c>
      <c r="R172" s="73">
        <f>Sheet1!$DH$15</f>
        <v>0</v>
      </c>
      <c r="S172" s="70">
        <f>Sheet1!$DG$16</f>
        <v>0</v>
      </c>
      <c r="T172" s="73">
        <f>Sheet1!$DH$16</f>
        <v>0</v>
      </c>
      <c r="U172" s="70">
        <f>Sheet1!$DG$17</f>
        <v>0</v>
      </c>
      <c r="V172" s="73">
        <f>Sheet1!$DH$17</f>
        <v>0</v>
      </c>
    </row>
    <row r="173" spans="1:22" ht="30" customHeight="1">
      <c r="A173" s="308">
        <v>57</v>
      </c>
      <c r="B173" s="308">
        <f>配列情報!B63</f>
        <v>0</v>
      </c>
      <c r="C173" s="308">
        <f>配列情報!C63</f>
        <v>0</v>
      </c>
      <c r="D173" s="314">
        <f>配列情報!D63</f>
        <v>0</v>
      </c>
      <c r="E173" s="308">
        <f>配列情報!E63</f>
        <v>0</v>
      </c>
      <c r="F173" s="308">
        <f>配列情報!L63</f>
        <v>0</v>
      </c>
      <c r="G173" s="308">
        <f>配列情報!F63</f>
        <v>0</v>
      </c>
      <c r="H173" s="309">
        <f>配列情報!G63</f>
        <v>0</v>
      </c>
      <c r="I173" s="309">
        <f>配列情報!H63</f>
        <v>0</v>
      </c>
      <c r="J173" s="309">
        <f>配列情報!I63</f>
        <v>0</v>
      </c>
      <c r="K173" s="309">
        <f>配列情報!J63</f>
        <v>0</v>
      </c>
      <c r="L173" s="308">
        <f>配列情報!K63</f>
        <v>0</v>
      </c>
      <c r="M173" s="71" t="str">
        <f>Sheet1!$DI$3</f>
        <v/>
      </c>
      <c r="N173" s="72">
        <f>Sheet1!$DJ$3</f>
        <v>0</v>
      </c>
      <c r="O173" s="71">
        <f>Sheet1!$DI$4</f>
        <v>0</v>
      </c>
      <c r="P173" s="72">
        <f>Sheet1!$DJ$4</f>
        <v>0</v>
      </c>
      <c r="Q173" s="71">
        <f>Sheet1!$DI$5</f>
        <v>0</v>
      </c>
      <c r="R173" s="72">
        <f>Sheet1!$DJ$5</f>
        <v>0</v>
      </c>
      <c r="S173" s="71">
        <f>Sheet1!$DI$6</f>
        <v>0</v>
      </c>
      <c r="T173" s="72">
        <f>Sheet1!$DJ$6</f>
        <v>0</v>
      </c>
      <c r="U173" s="71">
        <f>Sheet1!$DI$7</f>
        <v>0</v>
      </c>
      <c r="V173" s="72">
        <f>Sheet1!$DJ$7</f>
        <v>0</v>
      </c>
    </row>
    <row r="174" spans="1:22" ht="30" customHeight="1">
      <c r="A174" s="308"/>
      <c r="B174" s="308"/>
      <c r="C174" s="308"/>
      <c r="D174" s="314"/>
      <c r="E174" s="308"/>
      <c r="F174" s="308"/>
      <c r="G174" s="308"/>
      <c r="H174" s="309"/>
      <c r="I174" s="309"/>
      <c r="J174" s="309"/>
      <c r="K174" s="309"/>
      <c r="L174" s="308"/>
      <c r="M174" s="71">
        <f>Sheet1!$DI$8</f>
        <v>0</v>
      </c>
      <c r="N174" s="72">
        <f>Sheet1!$DJ$8</f>
        <v>0</v>
      </c>
      <c r="O174" s="71">
        <f>Sheet1!$DI$9</f>
        <v>0</v>
      </c>
      <c r="P174" s="72">
        <f>Sheet1!$DJ$9</f>
        <v>0</v>
      </c>
      <c r="Q174" s="71">
        <f>Sheet1!$DI$10</f>
        <v>0</v>
      </c>
      <c r="R174" s="72">
        <f>Sheet1!$DJ$10</f>
        <v>0</v>
      </c>
      <c r="S174" s="71">
        <f>Sheet1!$DI$11</f>
        <v>0</v>
      </c>
      <c r="T174" s="72">
        <f>Sheet1!$DJ$11</f>
        <v>0</v>
      </c>
      <c r="U174" s="71">
        <f>Sheet1!$DI$12</f>
        <v>0</v>
      </c>
      <c r="V174" s="72">
        <f>Sheet1!$DJ$12</f>
        <v>0</v>
      </c>
    </row>
    <row r="175" spans="1:22" ht="30" customHeight="1">
      <c r="A175" s="308"/>
      <c r="B175" s="308"/>
      <c r="C175" s="308"/>
      <c r="D175" s="314"/>
      <c r="E175" s="308"/>
      <c r="F175" s="308"/>
      <c r="G175" s="308"/>
      <c r="H175" s="309"/>
      <c r="I175" s="309"/>
      <c r="J175" s="309"/>
      <c r="K175" s="309"/>
      <c r="L175" s="308"/>
      <c r="M175" s="71">
        <f>Sheet1!$DI$13</f>
        <v>0</v>
      </c>
      <c r="N175" s="72">
        <f>Sheet1!$DJ$13</f>
        <v>0</v>
      </c>
      <c r="O175" s="71">
        <f>Sheet1!$DI$14</f>
        <v>0</v>
      </c>
      <c r="P175" s="72">
        <f>Sheet1!$DJ$14</f>
        <v>0</v>
      </c>
      <c r="Q175" s="71">
        <f>Sheet1!$DI$15</f>
        <v>0</v>
      </c>
      <c r="R175" s="72">
        <f>Sheet1!$DJ$15</f>
        <v>0</v>
      </c>
      <c r="S175" s="71">
        <f>Sheet1!$DI$16</f>
        <v>0</v>
      </c>
      <c r="T175" s="72">
        <f>Sheet1!$DJ$16</f>
        <v>0</v>
      </c>
      <c r="U175" s="71">
        <f>Sheet1!$DI$17</f>
        <v>0</v>
      </c>
      <c r="V175" s="72">
        <f>Sheet1!$DJ$17</f>
        <v>0</v>
      </c>
    </row>
    <row r="176" spans="1:22" ht="30" customHeight="1">
      <c r="A176" s="306">
        <v>58</v>
      </c>
      <c r="B176" s="306">
        <f>配列情報!B64</f>
        <v>0</v>
      </c>
      <c r="C176" s="306">
        <f>配列情報!C64</f>
        <v>0</v>
      </c>
      <c r="D176" s="313">
        <f>配列情報!D64</f>
        <v>0</v>
      </c>
      <c r="E176" s="306">
        <f>配列情報!E64</f>
        <v>0</v>
      </c>
      <c r="F176" s="306">
        <f>配列情報!L64</f>
        <v>0</v>
      </c>
      <c r="G176" s="306">
        <f>配列情報!F64</f>
        <v>0</v>
      </c>
      <c r="H176" s="307">
        <f>配列情報!G64</f>
        <v>0</v>
      </c>
      <c r="I176" s="307">
        <f>配列情報!H64</f>
        <v>0</v>
      </c>
      <c r="J176" s="307">
        <f>配列情報!I64</f>
        <v>0</v>
      </c>
      <c r="K176" s="307">
        <f>配列情報!J64</f>
        <v>0</v>
      </c>
      <c r="L176" s="306">
        <f>配列情報!K64</f>
        <v>0</v>
      </c>
      <c r="M176" s="70" t="str">
        <f>Sheet1!$DK$3</f>
        <v/>
      </c>
      <c r="N176" s="73">
        <f>Sheet1!$DL$3</f>
        <v>0</v>
      </c>
      <c r="O176" s="70">
        <f>Sheet1!$DK$4</f>
        <v>0</v>
      </c>
      <c r="P176" s="73">
        <f>Sheet1!$DL$4</f>
        <v>0</v>
      </c>
      <c r="Q176" s="70">
        <f>Sheet1!$DK$5</f>
        <v>0</v>
      </c>
      <c r="R176" s="73">
        <f>Sheet1!$DL$5</f>
        <v>0</v>
      </c>
      <c r="S176" s="70">
        <f>Sheet1!$DK$6</f>
        <v>0</v>
      </c>
      <c r="T176" s="73">
        <f>Sheet1!$DL$6</f>
        <v>0</v>
      </c>
      <c r="U176" s="70">
        <f>Sheet1!$DK$7</f>
        <v>0</v>
      </c>
      <c r="V176" s="73">
        <f>Sheet1!$DL$7</f>
        <v>0</v>
      </c>
    </row>
    <row r="177" spans="1:22" ht="30" customHeight="1">
      <c r="A177" s="306"/>
      <c r="B177" s="306"/>
      <c r="C177" s="306"/>
      <c r="D177" s="313"/>
      <c r="E177" s="306"/>
      <c r="F177" s="306"/>
      <c r="G177" s="306"/>
      <c r="H177" s="307"/>
      <c r="I177" s="307"/>
      <c r="J177" s="307"/>
      <c r="K177" s="307"/>
      <c r="L177" s="306"/>
      <c r="M177" s="70">
        <f>Sheet1!$DK$8</f>
        <v>0</v>
      </c>
      <c r="N177" s="73">
        <f>Sheet1!$DL$8</f>
        <v>0</v>
      </c>
      <c r="O177" s="70">
        <f>Sheet1!$DK$9</f>
        <v>0</v>
      </c>
      <c r="P177" s="73">
        <f>Sheet1!$DL$9</f>
        <v>0</v>
      </c>
      <c r="Q177" s="70">
        <f>Sheet1!$DK$10</f>
        <v>0</v>
      </c>
      <c r="R177" s="73">
        <f>Sheet1!$DL$10</f>
        <v>0</v>
      </c>
      <c r="S177" s="70">
        <f>Sheet1!$DK$11</f>
        <v>0</v>
      </c>
      <c r="T177" s="73">
        <f>Sheet1!$DL$11</f>
        <v>0</v>
      </c>
      <c r="U177" s="70">
        <f>Sheet1!$DK$12</f>
        <v>0</v>
      </c>
      <c r="V177" s="73">
        <f>Sheet1!$DL$12</f>
        <v>0</v>
      </c>
    </row>
    <row r="178" spans="1:22" ht="30" customHeight="1">
      <c r="A178" s="306"/>
      <c r="B178" s="306"/>
      <c r="C178" s="306"/>
      <c r="D178" s="313"/>
      <c r="E178" s="306"/>
      <c r="F178" s="306"/>
      <c r="G178" s="306"/>
      <c r="H178" s="307"/>
      <c r="I178" s="307"/>
      <c r="J178" s="307"/>
      <c r="K178" s="307"/>
      <c r="L178" s="306"/>
      <c r="M178" s="70">
        <f>Sheet1!$DK$13</f>
        <v>0</v>
      </c>
      <c r="N178" s="73">
        <f>Sheet1!$DL$13</f>
        <v>0</v>
      </c>
      <c r="O178" s="70">
        <f>Sheet1!$DK$14</f>
        <v>0</v>
      </c>
      <c r="P178" s="73">
        <f>Sheet1!$DL$14</f>
        <v>0</v>
      </c>
      <c r="Q178" s="70">
        <f>Sheet1!$DK$15</f>
        <v>0</v>
      </c>
      <c r="R178" s="73">
        <f>Sheet1!$DL$15</f>
        <v>0</v>
      </c>
      <c r="S178" s="70">
        <f>Sheet1!$DK$16</f>
        <v>0</v>
      </c>
      <c r="T178" s="73">
        <f>Sheet1!$DL$16</f>
        <v>0</v>
      </c>
      <c r="U178" s="70">
        <f>Sheet1!$DK$17</f>
        <v>0</v>
      </c>
      <c r="V178" s="73">
        <f>Sheet1!$DL$17</f>
        <v>0</v>
      </c>
    </row>
    <row r="179" spans="1:22" ht="30" customHeight="1">
      <c r="A179" s="308">
        <v>59</v>
      </c>
      <c r="B179" s="308">
        <f>配列情報!B65</f>
        <v>0</v>
      </c>
      <c r="C179" s="308">
        <f>配列情報!C65</f>
        <v>0</v>
      </c>
      <c r="D179" s="314">
        <f>配列情報!D65</f>
        <v>0</v>
      </c>
      <c r="E179" s="308">
        <f>配列情報!E65</f>
        <v>0</v>
      </c>
      <c r="F179" s="308">
        <f>配列情報!L65</f>
        <v>0</v>
      </c>
      <c r="G179" s="308">
        <f>配列情報!F65</f>
        <v>0</v>
      </c>
      <c r="H179" s="309">
        <f>配列情報!G65</f>
        <v>0</v>
      </c>
      <c r="I179" s="309">
        <f>配列情報!H65</f>
        <v>0</v>
      </c>
      <c r="J179" s="309">
        <f>配列情報!I65</f>
        <v>0</v>
      </c>
      <c r="K179" s="309">
        <f>配列情報!J65</f>
        <v>0</v>
      </c>
      <c r="L179" s="308">
        <f>配列情報!K65</f>
        <v>0</v>
      </c>
      <c r="M179" s="71" t="str">
        <f>Sheet1!$DM$3</f>
        <v/>
      </c>
      <c r="N179" s="72">
        <f>Sheet1!$DN$3</f>
        <v>0</v>
      </c>
      <c r="O179" s="71">
        <f>Sheet1!$DM$4</f>
        <v>0</v>
      </c>
      <c r="P179" s="72">
        <f>Sheet1!$DN$4</f>
        <v>0</v>
      </c>
      <c r="Q179" s="71">
        <f>Sheet1!$DM$5</f>
        <v>0</v>
      </c>
      <c r="R179" s="72">
        <f>Sheet1!$DN$5</f>
        <v>0</v>
      </c>
      <c r="S179" s="71">
        <f>Sheet1!$DM$6</f>
        <v>0</v>
      </c>
      <c r="T179" s="72">
        <f>Sheet1!$DN$6</f>
        <v>0</v>
      </c>
      <c r="U179" s="71">
        <f>Sheet1!$DM$7</f>
        <v>0</v>
      </c>
      <c r="V179" s="72">
        <f>Sheet1!$DN$7</f>
        <v>0</v>
      </c>
    </row>
    <row r="180" spans="1:22" ht="30" customHeight="1">
      <c r="A180" s="308"/>
      <c r="B180" s="308"/>
      <c r="C180" s="308"/>
      <c r="D180" s="314"/>
      <c r="E180" s="308"/>
      <c r="F180" s="308"/>
      <c r="G180" s="308"/>
      <c r="H180" s="309"/>
      <c r="I180" s="309"/>
      <c r="J180" s="309"/>
      <c r="K180" s="309"/>
      <c r="L180" s="308"/>
      <c r="M180" s="71">
        <f>Sheet1!$DM$8</f>
        <v>0</v>
      </c>
      <c r="N180" s="72">
        <f>Sheet1!$DN$8</f>
        <v>0</v>
      </c>
      <c r="O180" s="71">
        <f>Sheet1!$DM$9</f>
        <v>0</v>
      </c>
      <c r="P180" s="72">
        <f>Sheet1!$DN$9</f>
        <v>0</v>
      </c>
      <c r="Q180" s="71">
        <f>Sheet1!$DM$10</f>
        <v>0</v>
      </c>
      <c r="R180" s="72">
        <f>Sheet1!$DN$10</f>
        <v>0</v>
      </c>
      <c r="S180" s="71">
        <f>Sheet1!$DM$11</f>
        <v>0</v>
      </c>
      <c r="T180" s="72">
        <f>Sheet1!$DN$11</f>
        <v>0</v>
      </c>
      <c r="U180" s="71">
        <f>Sheet1!$DM$12</f>
        <v>0</v>
      </c>
      <c r="V180" s="72">
        <f>Sheet1!$DN$12</f>
        <v>0</v>
      </c>
    </row>
    <row r="181" spans="1:22" ht="30" customHeight="1">
      <c r="A181" s="308"/>
      <c r="B181" s="308"/>
      <c r="C181" s="308"/>
      <c r="D181" s="314"/>
      <c r="E181" s="308"/>
      <c r="F181" s="308"/>
      <c r="G181" s="308"/>
      <c r="H181" s="309"/>
      <c r="I181" s="309"/>
      <c r="J181" s="309"/>
      <c r="K181" s="309"/>
      <c r="L181" s="308"/>
      <c r="M181" s="71">
        <f>Sheet1!$DM$13</f>
        <v>0</v>
      </c>
      <c r="N181" s="72">
        <f>Sheet1!$DN$13</f>
        <v>0</v>
      </c>
      <c r="O181" s="71">
        <f>Sheet1!$DM$14</f>
        <v>0</v>
      </c>
      <c r="P181" s="72">
        <f>Sheet1!$DN$14</f>
        <v>0</v>
      </c>
      <c r="Q181" s="71">
        <f>Sheet1!$DM$15</f>
        <v>0</v>
      </c>
      <c r="R181" s="72">
        <f>Sheet1!$DN$15</f>
        <v>0</v>
      </c>
      <c r="S181" s="71">
        <f>Sheet1!$DM$16</f>
        <v>0</v>
      </c>
      <c r="T181" s="72">
        <f>Sheet1!$DN$16</f>
        <v>0</v>
      </c>
      <c r="U181" s="71">
        <f>Sheet1!$DM$17</f>
        <v>0</v>
      </c>
      <c r="V181" s="72">
        <f>Sheet1!$DN$17</f>
        <v>0</v>
      </c>
    </row>
    <row r="182" spans="1:22" ht="30" customHeight="1">
      <c r="A182" s="306">
        <v>60</v>
      </c>
      <c r="B182" s="306">
        <f>配列情報!B66</f>
        <v>0</v>
      </c>
      <c r="C182" s="306">
        <f>配列情報!C66</f>
        <v>0</v>
      </c>
      <c r="D182" s="313">
        <f>配列情報!D66</f>
        <v>0</v>
      </c>
      <c r="E182" s="306">
        <f>配列情報!E66</f>
        <v>0</v>
      </c>
      <c r="F182" s="306">
        <f>配列情報!L66</f>
        <v>0</v>
      </c>
      <c r="G182" s="306">
        <f>配列情報!F66</f>
        <v>0</v>
      </c>
      <c r="H182" s="307">
        <f>配列情報!G66</f>
        <v>0</v>
      </c>
      <c r="I182" s="307">
        <f>配列情報!H66</f>
        <v>0</v>
      </c>
      <c r="J182" s="307">
        <f>配列情報!I66</f>
        <v>0</v>
      </c>
      <c r="K182" s="307">
        <f>配列情報!J66</f>
        <v>0</v>
      </c>
      <c r="L182" s="306">
        <f>配列情報!K66</f>
        <v>0</v>
      </c>
      <c r="M182" s="70" t="str">
        <f>Sheet1!$DO$3</f>
        <v/>
      </c>
      <c r="N182" s="73">
        <f>Sheet1!$DP$3</f>
        <v>0</v>
      </c>
      <c r="O182" s="70">
        <f>Sheet1!$DO$4</f>
        <v>0</v>
      </c>
      <c r="P182" s="73">
        <f>Sheet1!$DP$4</f>
        <v>0</v>
      </c>
      <c r="Q182" s="70">
        <f>Sheet1!$DO$5</f>
        <v>0</v>
      </c>
      <c r="R182" s="73">
        <f>Sheet1!$DP$5</f>
        <v>0</v>
      </c>
      <c r="S182" s="70">
        <f>Sheet1!$DO$6</f>
        <v>0</v>
      </c>
      <c r="T182" s="73">
        <f>Sheet1!$DP$6</f>
        <v>0</v>
      </c>
      <c r="U182" s="70">
        <f>Sheet1!$DO$7</f>
        <v>0</v>
      </c>
      <c r="V182" s="73">
        <f>Sheet1!$DP$7</f>
        <v>0</v>
      </c>
    </row>
    <row r="183" spans="1:22" ht="30" customHeight="1">
      <c r="A183" s="306"/>
      <c r="B183" s="306"/>
      <c r="C183" s="306"/>
      <c r="D183" s="313"/>
      <c r="E183" s="306"/>
      <c r="F183" s="306"/>
      <c r="G183" s="306"/>
      <c r="H183" s="307"/>
      <c r="I183" s="307"/>
      <c r="J183" s="307"/>
      <c r="K183" s="307"/>
      <c r="L183" s="306"/>
      <c r="M183" s="70">
        <f>Sheet1!$DO$8</f>
        <v>0</v>
      </c>
      <c r="N183" s="73">
        <f>Sheet1!$DP$8</f>
        <v>0</v>
      </c>
      <c r="O183" s="70">
        <f>Sheet1!$DO$9</f>
        <v>0</v>
      </c>
      <c r="P183" s="73">
        <f>Sheet1!$DP$9</f>
        <v>0</v>
      </c>
      <c r="Q183" s="70">
        <f>Sheet1!$DO$10</f>
        <v>0</v>
      </c>
      <c r="R183" s="73">
        <f>Sheet1!$DP$10</f>
        <v>0</v>
      </c>
      <c r="S183" s="70">
        <f>Sheet1!$DO$11</f>
        <v>0</v>
      </c>
      <c r="T183" s="73">
        <f>Sheet1!$DP$11</f>
        <v>0</v>
      </c>
      <c r="U183" s="70">
        <f>Sheet1!$DO$12</f>
        <v>0</v>
      </c>
      <c r="V183" s="73">
        <f>Sheet1!$DP$12</f>
        <v>0</v>
      </c>
    </row>
    <row r="184" spans="1:22" ht="30" customHeight="1">
      <c r="A184" s="306"/>
      <c r="B184" s="306"/>
      <c r="C184" s="306"/>
      <c r="D184" s="313"/>
      <c r="E184" s="306"/>
      <c r="F184" s="306"/>
      <c r="G184" s="306"/>
      <c r="H184" s="307"/>
      <c r="I184" s="307"/>
      <c r="J184" s="307"/>
      <c r="K184" s="307"/>
      <c r="L184" s="306"/>
      <c r="M184" s="70">
        <f>Sheet1!$DO$13</f>
        <v>0</v>
      </c>
      <c r="N184" s="73">
        <f>Sheet1!$DP$13</f>
        <v>0</v>
      </c>
      <c r="O184" s="70">
        <f>Sheet1!$DO$14</f>
        <v>0</v>
      </c>
      <c r="P184" s="73">
        <f>Sheet1!$DP$14</f>
        <v>0</v>
      </c>
      <c r="Q184" s="70">
        <f>Sheet1!$DO$15</f>
        <v>0</v>
      </c>
      <c r="R184" s="73">
        <f>Sheet1!$DP$15</f>
        <v>0</v>
      </c>
      <c r="S184" s="70">
        <f>Sheet1!$DO$16</f>
        <v>0</v>
      </c>
      <c r="T184" s="73">
        <f>Sheet1!$DP$16</f>
        <v>0</v>
      </c>
      <c r="U184" s="70">
        <f>Sheet1!$DO$17</f>
        <v>0</v>
      </c>
      <c r="V184" s="73">
        <f>Sheet1!$DP$17</f>
        <v>0</v>
      </c>
    </row>
    <row r="185" spans="1:22" ht="30" customHeight="1">
      <c r="A185" s="308">
        <v>61</v>
      </c>
      <c r="B185" s="309">
        <f>配列情報!B67</f>
        <v>0</v>
      </c>
      <c r="C185" s="309">
        <f>配列情報!C67</f>
        <v>0</v>
      </c>
      <c r="D185" s="309">
        <f>配列情報!D67</f>
        <v>0</v>
      </c>
      <c r="E185" s="309">
        <f>配列情報!E67</f>
        <v>0</v>
      </c>
      <c r="F185" s="308">
        <f>配列情報!L67</f>
        <v>0</v>
      </c>
      <c r="G185" s="309">
        <f>配列情報!F67</f>
        <v>0</v>
      </c>
      <c r="H185" s="309">
        <f>配列情報!G67</f>
        <v>0</v>
      </c>
      <c r="I185" s="309">
        <f>配列情報!H67</f>
        <v>0</v>
      </c>
      <c r="J185" s="309">
        <f>配列情報!I67</f>
        <v>0</v>
      </c>
      <c r="K185" s="309">
        <f>配列情報!J67</f>
        <v>0</v>
      </c>
      <c r="L185" s="309">
        <f>配列情報!K67</f>
        <v>0</v>
      </c>
      <c r="M185" s="71" t="str">
        <f>Sheet1!$DQ$3</f>
        <v/>
      </c>
      <c r="N185" s="72">
        <f>Sheet1!$DR$3</f>
        <v>0</v>
      </c>
      <c r="O185" s="71">
        <f>Sheet1!$DQ$4</f>
        <v>0</v>
      </c>
      <c r="P185" s="72">
        <f>Sheet1!$DR$4</f>
        <v>0</v>
      </c>
      <c r="Q185" s="71">
        <f>Sheet1!$DQ$5</f>
        <v>0</v>
      </c>
      <c r="R185" s="72">
        <f>Sheet1!$DR$5</f>
        <v>0</v>
      </c>
      <c r="S185" s="71">
        <f>Sheet1!$DQ$6</f>
        <v>0</v>
      </c>
      <c r="T185" s="72">
        <f>Sheet1!$DR$6</f>
        <v>0</v>
      </c>
      <c r="U185" s="71">
        <f>Sheet1!$DQ$7</f>
        <v>0</v>
      </c>
      <c r="V185" s="72">
        <f>Sheet1!$DR$7</f>
        <v>0</v>
      </c>
    </row>
    <row r="186" spans="1:22" ht="30" customHeight="1">
      <c r="A186" s="308"/>
      <c r="B186" s="309"/>
      <c r="C186" s="309"/>
      <c r="D186" s="309"/>
      <c r="E186" s="309"/>
      <c r="F186" s="308"/>
      <c r="G186" s="309"/>
      <c r="H186" s="309"/>
      <c r="I186" s="309"/>
      <c r="J186" s="309"/>
      <c r="K186" s="309"/>
      <c r="L186" s="309"/>
      <c r="M186" s="71">
        <f>Sheet1!$DQ$8</f>
        <v>0</v>
      </c>
      <c r="N186" s="72">
        <f>Sheet1!$DR$8</f>
        <v>0</v>
      </c>
      <c r="O186" s="71">
        <f>Sheet1!$DQ$9</f>
        <v>0</v>
      </c>
      <c r="P186" s="72">
        <f>Sheet1!$DR$9</f>
        <v>0</v>
      </c>
      <c r="Q186" s="71">
        <f>Sheet1!$DQ$10</f>
        <v>0</v>
      </c>
      <c r="R186" s="72">
        <f>Sheet1!$DR$10</f>
        <v>0</v>
      </c>
      <c r="S186" s="71">
        <f>Sheet1!$DQ$11</f>
        <v>0</v>
      </c>
      <c r="T186" s="72">
        <f>Sheet1!$DR$11</f>
        <v>0</v>
      </c>
      <c r="U186" s="71">
        <f>Sheet1!$DQ$12</f>
        <v>0</v>
      </c>
      <c r="V186" s="72">
        <f>Sheet1!$DR$12</f>
        <v>0</v>
      </c>
    </row>
    <row r="187" spans="1:22" ht="30" customHeight="1">
      <c r="A187" s="308"/>
      <c r="B187" s="309"/>
      <c r="C187" s="309"/>
      <c r="D187" s="309"/>
      <c r="E187" s="309"/>
      <c r="F187" s="308"/>
      <c r="G187" s="309"/>
      <c r="H187" s="309"/>
      <c r="I187" s="309"/>
      <c r="J187" s="309"/>
      <c r="K187" s="309"/>
      <c r="L187" s="309"/>
      <c r="M187" s="71">
        <f>Sheet1!$DQ$13</f>
        <v>0</v>
      </c>
      <c r="N187" s="72">
        <f>Sheet1!$DR$13</f>
        <v>0</v>
      </c>
      <c r="O187" s="71">
        <f>Sheet1!$DQ$14</f>
        <v>0</v>
      </c>
      <c r="P187" s="72">
        <f>Sheet1!$DR$14</f>
        <v>0</v>
      </c>
      <c r="Q187" s="71">
        <f>Sheet1!$DQ$15</f>
        <v>0</v>
      </c>
      <c r="R187" s="72">
        <f>Sheet1!$DR$15</f>
        <v>0</v>
      </c>
      <c r="S187" s="71">
        <f>Sheet1!$DQ$16</f>
        <v>0</v>
      </c>
      <c r="T187" s="72">
        <f>Sheet1!$DR$16</f>
        <v>0</v>
      </c>
      <c r="U187" s="71">
        <f>Sheet1!$DQ$17</f>
        <v>0</v>
      </c>
      <c r="V187" s="72">
        <f>Sheet1!$DR$17</f>
        <v>0</v>
      </c>
    </row>
    <row r="188" spans="1:22" ht="30" customHeight="1">
      <c r="A188" s="306">
        <v>62</v>
      </c>
      <c r="B188" s="307">
        <f>配列情報!B68</f>
        <v>0</v>
      </c>
      <c r="C188" s="307">
        <f>配列情報!C68</f>
        <v>0</v>
      </c>
      <c r="D188" s="307">
        <f>配列情報!D68</f>
        <v>0</v>
      </c>
      <c r="E188" s="307">
        <f>配列情報!E68</f>
        <v>0</v>
      </c>
      <c r="F188" s="306">
        <f>配列情報!L68</f>
        <v>0</v>
      </c>
      <c r="G188" s="307">
        <f>配列情報!F68</f>
        <v>0</v>
      </c>
      <c r="H188" s="307">
        <f>配列情報!G68</f>
        <v>0</v>
      </c>
      <c r="I188" s="307">
        <f>配列情報!H68</f>
        <v>0</v>
      </c>
      <c r="J188" s="307">
        <f>配列情報!I68</f>
        <v>0</v>
      </c>
      <c r="K188" s="307">
        <f>配列情報!J68</f>
        <v>0</v>
      </c>
      <c r="L188" s="307">
        <f>配列情報!K68</f>
        <v>0</v>
      </c>
      <c r="M188" s="70" t="str">
        <f>Sheet1!$DS$3</f>
        <v/>
      </c>
      <c r="N188" s="73">
        <f>Sheet1!$DT$3</f>
        <v>0</v>
      </c>
      <c r="O188" s="70">
        <f>Sheet1!$DS$4</f>
        <v>0</v>
      </c>
      <c r="P188" s="73">
        <f>Sheet1!$DT$4</f>
        <v>0</v>
      </c>
      <c r="Q188" s="70">
        <f>Sheet1!$DS$5</f>
        <v>0</v>
      </c>
      <c r="R188" s="73">
        <f>Sheet1!$DT$5</f>
        <v>0</v>
      </c>
      <c r="S188" s="70">
        <f>Sheet1!$DS$6</f>
        <v>0</v>
      </c>
      <c r="T188" s="73">
        <f>Sheet1!$DT$6</f>
        <v>0</v>
      </c>
      <c r="U188" s="70">
        <f>Sheet1!$DS$7</f>
        <v>0</v>
      </c>
      <c r="V188" s="73">
        <f>Sheet1!$DT$7</f>
        <v>0</v>
      </c>
    </row>
    <row r="189" spans="1:22" ht="30" customHeight="1">
      <c r="A189" s="306"/>
      <c r="B189" s="307"/>
      <c r="C189" s="307"/>
      <c r="D189" s="307"/>
      <c r="E189" s="307"/>
      <c r="F189" s="306"/>
      <c r="G189" s="307"/>
      <c r="H189" s="307"/>
      <c r="I189" s="307"/>
      <c r="J189" s="307"/>
      <c r="K189" s="307"/>
      <c r="L189" s="307"/>
      <c r="M189" s="70">
        <f>Sheet1!$DS$8</f>
        <v>0</v>
      </c>
      <c r="N189" s="73">
        <f>Sheet1!$DT$8</f>
        <v>0</v>
      </c>
      <c r="O189" s="70">
        <f>Sheet1!$DS$9</f>
        <v>0</v>
      </c>
      <c r="P189" s="73">
        <f>Sheet1!$DT$9</f>
        <v>0</v>
      </c>
      <c r="Q189" s="70">
        <f>Sheet1!$DS$10</f>
        <v>0</v>
      </c>
      <c r="R189" s="73">
        <f>Sheet1!$DT$10</f>
        <v>0</v>
      </c>
      <c r="S189" s="70">
        <f>Sheet1!$DS$11</f>
        <v>0</v>
      </c>
      <c r="T189" s="73">
        <f>Sheet1!$DT$11</f>
        <v>0</v>
      </c>
      <c r="U189" s="70">
        <f>Sheet1!$DS$12</f>
        <v>0</v>
      </c>
      <c r="V189" s="73">
        <f>Sheet1!$DT$12</f>
        <v>0</v>
      </c>
    </row>
    <row r="190" spans="1:22" ht="30" customHeight="1">
      <c r="A190" s="306"/>
      <c r="B190" s="307"/>
      <c r="C190" s="307"/>
      <c r="D190" s="307"/>
      <c r="E190" s="307"/>
      <c r="F190" s="306"/>
      <c r="G190" s="307"/>
      <c r="H190" s="307"/>
      <c r="I190" s="307"/>
      <c r="J190" s="307"/>
      <c r="K190" s="307"/>
      <c r="L190" s="307"/>
      <c r="M190" s="70">
        <f>Sheet1!$DS$13</f>
        <v>0</v>
      </c>
      <c r="N190" s="73">
        <f>Sheet1!$DT$13</f>
        <v>0</v>
      </c>
      <c r="O190" s="70">
        <f>Sheet1!$DS$14</f>
        <v>0</v>
      </c>
      <c r="P190" s="73">
        <f>Sheet1!$DT$14</f>
        <v>0</v>
      </c>
      <c r="Q190" s="70">
        <f>Sheet1!$DS$15</f>
        <v>0</v>
      </c>
      <c r="R190" s="73">
        <f>Sheet1!$DT$15</f>
        <v>0</v>
      </c>
      <c r="S190" s="70">
        <f>Sheet1!$DS$16</f>
        <v>0</v>
      </c>
      <c r="T190" s="73">
        <f>Sheet1!$DT$16</f>
        <v>0</v>
      </c>
      <c r="U190" s="70">
        <f>Sheet1!$DS$17</f>
        <v>0</v>
      </c>
      <c r="V190" s="73">
        <f>Sheet1!$DT$17</f>
        <v>0</v>
      </c>
    </row>
    <row r="191" spans="1:22" ht="30" customHeight="1">
      <c r="A191" s="308">
        <v>63</v>
      </c>
      <c r="B191" s="309">
        <f>配列情報!B69</f>
        <v>0</v>
      </c>
      <c r="C191" s="309">
        <f>配列情報!C69</f>
        <v>0</v>
      </c>
      <c r="D191" s="309">
        <f>配列情報!D69</f>
        <v>0</v>
      </c>
      <c r="E191" s="309">
        <f>配列情報!E69</f>
        <v>0</v>
      </c>
      <c r="F191" s="308">
        <f>配列情報!L69</f>
        <v>0</v>
      </c>
      <c r="G191" s="309">
        <f>配列情報!F69</f>
        <v>0</v>
      </c>
      <c r="H191" s="309">
        <f>配列情報!G69</f>
        <v>0</v>
      </c>
      <c r="I191" s="309">
        <f>配列情報!H69</f>
        <v>0</v>
      </c>
      <c r="J191" s="309">
        <f>配列情報!I69</f>
        <v>0</v>
      </c>
      <c r="K191" s="309">
        <f>配列情報!J69</f>
        <v>0</v>
      </c>
      <c r="L191" s="309">
        <f>配列情報!K69</f>
        <v>0</v>
      </c>
      <c r="M191" s="71" t="str">
        <f>Sheet1!$DU$3</f>
        <v/>
      </c>
      <c r="N191" s="72">
        <f>Sheet1!$DV$3</f>
        <v>0</v>
      </c>
      <c r="O191" s="71">
        <f>Sheet1!$DU$4</f>
        <v>0</v>
      </c>
      <c r="P191" s="72">
        <f>Sheet1!$DV$4</f>
        <v>0</v>
      </c>
      <c r="Q191" s="71">
        <f>Sheet1!$DU$5</f>
        <v>0</v>
      </c>
      <c r="R191" s="72">
        <f>Sheet1!$DV$5</f>
        <v>0</v>
      </c>
      <c r="S191" s="71">
        <f>Sheet1!$DU$6</f>
        <v>0</v>
      </c>
      <c r="T191" s="72">
        <f>Sheet1!$DV$6</f>
        <v>0</v>
      </c>
      <c r="U191" s="71">
        <f>Sheet1!$DU$7</f>
        <v>0</v>
      </c>
      <c r="V191" s="72">
        <f>Sheet1!$DV$7</f>
        <v>0</v>
      </c>
    </row>
    <row r="192" spans="1:22" ht="30" customHeight="1">
      <c r="A192" s="308"/>
      <c r="B192" s="309"/>
      <c r="C192" s="309"/>
      <c r="D192" s="309"/>
      <c r="E192" s="309"/>
      <c r="F192" s="308"/>
      <c r="G192" s="309"/>
      <c r="H192" s="309"/>
      <c r="I192" s="309"/>
      <c r="J192" s="309"/>
      <c r="K192" s="309"/>
      <c r="L192" s="309"/>
      <c r="M192" s="71">
        <f>Sheet1!$DU$8</f>
        <v>0</v>
      </c>
      <c r="N192" s="72">
        <f>Sheet1!$DV$8</f>
        <v>0</v>
      </c>
      <c r="O192" s="71">
        <f>Sheet1!$DU$9</f>
        <v>0</v>
      </c>
      <c r="P192" s="72">
        <f>Sheet1!$DV$9</f>
        <v>0</v>
      </c>
      <c r="Q192" s="71">
        <f>Sheet1!$DU$10</f>
        <v>0</v>
      </c>
      <c r="R192" s="72">
        <f>Sheet1!$DV$10</f>
        <v>0</v>
      </c>
      <c r="S192" s="71">
        <f>Sheet1!$DU$11</f>
        <v>0</v>
      </c>
      <c r="T192" s="72">
        <f>Sheet1!$DV$11</f>
        <v>0</v>
      </c>
      <c r="U192" s="71">
        <f>Sheet1!$DU$12</f>
        <v>0</v>
      </c>
      <c r="V192" s="72">
        <f>Sheet1!$DV$12</f>
        <v>0</v>
      </c>
    </row>
    <row r="193" spans="1:22" ht="30" customHeight="1">
      <c r="A193" s="308"/>
      <c r="B193" s="309"/>
      <c r="C193" s="309"/>
      <c r="D193" s="309"/>
      <c r="E193" s="309"/>
      <c r="F193" s="308"/>
      <c r="G193" s="309"/>
      <c r="H193" s="309"/>
      <c r="I193" s="309"/>
      <c r="J193" s="309"/>
      <c r="K193" s="309"/>
      <c r="L193" s="309"/>
      <c r="M193" s="71">
        <f>Sheet1!$DU$13</f>
        <v>0</v>
      </c>
      <c r="N193" s="72">
        <f>Sheet1!$DV$13</f>
        <v>0</v>
      </c>
      <c r="O193" s="71">
        <f>Sheet1!$DU$14</f>
        <v>0</v>
      </c>
      <c r="P193" s="72">
        <f>Sheet1!$DV$14</f>
        <v>0</v>
      </c>
      <c r="Q193" s="71">
        <f>Sheet1!$DU$15</f>
        <v>0</v>
      </c>
      <c r="R193" s="72">
        <f>Sheet1!$DV$15</f>
        <v>0</v>
      </c>
      <c r="S193" s="71">
        <f>Sheet1!$DU$16</f>
        <v>0</v>
      </c>
      <c r="T193" s="72">
        <f>Sheet1!$DV$16</f>
        <v>0</v>
      </c>
      <c r="U193" s="71">
        <f>Sheet1!$DU$17</f>
        <v>0</v>
      </c>
      <c r="V193" s="72">
        <f>Sheet1!$DV$17</f>
        <v>0</v>
      </c>
    </row>
    <row r="194" spans="1:22" ht="29.25" customHeight="1">
      <c r="A194" s="306">
        <v>64</v>
      </c>
      <c r="B194" s="307">
        <f>配列情報!B70</f>
        <v>0</v>
      </c>
      <c r="C194" s="307">
        <f>配列情報!C70</f>
        <v>0</v>
      </c>
      <c r="D194" s="307">
        <f>配列情報!D70</f>
        <v>0</v>
      </c>
      <c r="E194" s="307">
        <f>配列情報!E70</f>
        <v>0</v>
      </c>
      <c r="F194" s="306">
        <f>配列情報!L70</f>
        <v>0</v>
      </c>
      <c r="G194" s="307">
        <f>配列情報!F70</f>
        <v>0</v>
      </c>
      <c r="H194" s="307">
        <f>配列情報!G70</f>
        <v>0</v>
      </c>
      <c r="I194" s="307">
        <f>配列情報!H70</f>
        <v>0</v>
      </c>
      <c r="J194" s="307">
        <f>配列情報!I70</f>
        <v>0</v>
      </c>
      <c r="K194" s="307">
        <f>配列情報!J70</f>
        <v>0</v>
      </c>
      <c r="L194" s="307">
        <f>配列情報!K70</f>
        <v>0</v>
      </c>
      <c r="M194" s="70" t="str">
        <f>Sheet1!$DW$3</f>
        <v/>
      </c>
      <c r="N194" s="73">
        <f>Sheet1!$DX$3</f>
        <v>0</v>
      </c>
      <c r="O194" s="70">
        <f>Sheet1!$DW$4</f>
        <v>0</v>
      </c>
      <c r="P194" s="73">
        <f>Sheet1!$DX$4</f>
        <v>0</v>
      </c>
      <c r="Q194" s="70">
        <f>Sheet1!$DW$5</f>
        <v>0</v>
      </c>
      <c r="R194" s="73">
        <f>Sheet1!$DX$5</f>
        <v>0</v>
      </c>
      <c r="S194" s="70">
        <f>Sheet1!$DW$6</f>
        <v>0</v>
      </c>
      <c r="T194" s="73">
        <f>Sheet1!$DX$6</f>
        <v>0</v>
      </c>
      <c r="U194" s="70">
        <f>Sheet1!$DW$7</f>
        <v>0</v>
      </c>
      <c r="V194" s="73">
        <f>Sheet1!$DX$7</f>
        <v>0</v>
      </c>
    </row>
    <row r="195" spans="1:22" ht="30" customHeight="1">
      <c r="A195" s="306"/>
      <c r="B195" s="307"/>
      <c r="C195" s="307"/>
      <c r="D195" s="307"/>
      <c r="E195" s="307"/>
      <c r="F195" s="306"/>
      <c r="G195" s="307"/>
      <c r="H195" s="307"/>
      <c r="I195" s="307"/>
      <c r="J195" s="307"/>
      <c r="K195" s="307"/>
      <c r="L195" s="307"/>
      <c r="M195" s="70">
        <f>Sheet1!$DW$8</f>
        <v>0</v>
      </c>
      <c r="N195" s="73">
        <f>Sheet1!$DX$8</f>
        <v>0</v>
      </c>
      <c r="O195" s="70">
        <f>Sheet1!$DW$9</f>
        <v>0</v>
      </c>
      <c r="P195" s="73">
        <f>Sheet1!$DX$9</f>
        <v>0</v>
      </c>
      <c r="Q195" s="70">
        <f>Sheet1!$DW$10</f>
        <v>0</v>
      </c>
      <c r="R195" s="73">
        <f>Sheet1!$DX$10</f>
        <v>0</v>
      </c>
      <c r="S195" s="70">
        <f>Sheet1!$DW$11</f>
        <v>0</v>
      </c>
      <c r="T195" s="73">
        <f>Sheet1!$DX$11</f>
        <v>0</v>
      </c>
      <c r="U195" s="70">
        <f>Sheet1!$DW$12</f>
        <v>0</v>
      </c>
      <c r="V195" s="73">
        <f>Sheet1!$DX$12</f>
        <v>0</v>
      </c>
    </row>
    <row r="196" spans="1:22" ht="30" customHeight="1">
      <c r="A196" s="306"/>
      <c r="B196" s="307"/>
      <c r="C196" s="307"/>
      <c r="D196" s="307"/>
      <c r="E196" s="307"/>
      <c r="F196" s="306"/>
      <c r="G196" s="307"/>
      <c r="H196" s="307"/>
      <c r="I196" s="307"/>
      <c r="J196" s="307"/>
      <c r="K196" s="307"/>
      <c r="L196" s="307"/>
      <c r="M196" s="70">
        <f>Sheet1!$DW$13</f>
        <v>0</v>
      </c>
      <c r="N196" s="73">
        <f>Sheet1!$DX$13</f>
        <v>0</v>
      </c>
      <c r="O196" s="70">
        <f>Sheet1!$DW$14</f>
        <v>0</v>
      </c>
      <c r="P196" s="73">
        <f>Sheet1!$DX$14</f>
        <v>0</v>
      </c>
      <c r="Q196" s="70">
        <f>Sheet1!$DW$15</f>
        <v>0</v>
      </c>
      <c r="R196" s="73">
        <f>Sheet1!$DX$15</f>
        <v>0</v>
      </c>
      <c r="S196" s="70">
        <f>Sheet1!$DW$16</f>
        <v>0</v>
      </c>
      <c r="T196" s="73">
        <f>Sheet1!$DX$16</f>
        <v>0</v>
      </c>
      <c r="U196" s="70">
        <f>Sheet1!$DW$17</f>
        <v>0</v>
      </c>
      <c r="V196" s="73">
        <f>Sheet1!$DX$17</f>
        <v>0</v>
      </c>
    </row>
    <row r="197" spans="1:22" ht="30" customHeight="1">
      <c r="A197" s="310">
        <v>65</v>
      </c>
      <c r="B197" s="309">
        <f>配列情報!B71</f>
        <v>0</v>
      </c>
      <c r="C197" s="309">
        <f>配列情報!C71</f>
        <v>0</v>
      </c>
      <c r="D197" s="309">
        <f>配列情報!D71</f>
        <v>0</v>
      </c>
      <c r="E197" s="309">
        <f>配列情報!E71</f>
        <v>0</v>
      </c>
      <c r="F197" s="308">
        <f>配列情報!L71</f>
        <v>0</v>
      </c>
      <c r="G197" s="309">
        <f>配列情報!F71</f>
        <v>0</v>
      </c>
      <c r="H197" s="309">
        <f>配列情報!G71</f>
        <v>0</v>
      </c>
      <c r="I197" s="309">
        <f>配列情報!H71</f>
        <v>0</v>
      </c>
      <c r="J197" s="309">
        <f>配列情報!I71</f>
        <v>0</v>
      </c>
      <c r="K197" s="309">
        <f>配列情報!J71</f>
        <v>0</v>
      </c>
      <c r="L197" s="309">
        <f>配列情報!K71</f>
        <v>0</v>
      </c>
      <c r="M197" s="71" t="str">
        <f>Sheet1!$DY$3</f>
        <v/>
      </c>
      <c r="N197" s="72">
        <f>Sheet1!$DZ$3</f>
        <v>0</v>
      </c>
      <c r="O197" s="71">
        <f>Sheet1!$DY$4</f>
        <v>0</v>
      </c>
      <c r="P197" s="72">
        <f>Sheet1!$DZ$4</f>
        <v>0</v>
      </c>
      <c r="Q197" s="71">
        <f>Sheet1!$DY$5</f>
        <v>0</v>
      </c>
      <c r="R197" s="72">
        <f>Sheet1!$DZ$5</f>
        <v>0</v>
      </c>
      <c r="S197" s="71">
        <f>Sheet1!$DY$6</f>
        <v>0</v>
      </c>
      <c r="T197" s="72">
        <f>Sheet1!$DZ$6</f>
        <v>0</v>
      </c>
      <c r="U197" s="71">
        <f>Sheet1!$DY$7</f>
        <v>0</v>
      </c>
      <c r="V197" s="72">
        <f>Sheet1!$DZ$7</f>
        <v>0</v>
      </c>
    </row>
    <row r="198" spans="1:22" ht="30" customHeight="1">
      <c r="A198" s="311"/>
      <c r="B198" s="309"/>
      <c r="C198" s="309"/>
      <c r="D198" s="309"/>
      <c r="E198" s="309"/>
      <c r="F198" s="308"/>
      <c r="G198" s="309"/>
      <c r="H198" s="309"/>
      <c r="I198" s="309"/>
      <c r="J198" s="309"/>
      <c r="K198" s="309"/>
      <c r="L198" s="309"/>
      <c r="M198" s="71">
        <f>Sheet1!$DY$8</f>
        <v>0</v>
      </c>
      <c r="N198" s="72">
        <f>Sheet1!$DZ$8</f>
        <v>0</v>
      </c>
      <c r="O198" s="71">
        <f>Sheet1!$DY$9</f>
        <v>0</v>
      </c>
      <c r="P198" s="72">
        <f>Sheet1!$DZ$9</f>
        <v>0</v>
      </c>
      <c r="Q198" s="71">
        <f>Sheet1!$DY$10</f>
        <v>0</v>
      </c>
      <c r="R198" s="72">
        <f>Sheet1!$DZ$10</f>
        <v>0</v>
      </c>
      <c r="S198" s="71">
        <f>Sheet1!$DY$11</f>
        <v>0</v>
      </c>
      <c r="T198" s="72">
        <f>Sheet1!$DZ$11</f>
        <v>0</v>
      </c>
      <c r="U198" s="71">
        <f>Sheet1!$DY$12</f>
        <v>0</v>
      </c>
      <c r="V198" s="72">
        <f>Sheet1!$DZ$12</f>
        <v>0</v>
      </c>
    </row>
    <row r="199" spans="1:22" ht="30" customHeight="1">
      <c r="A199" s="312"/>
      <c r="B199" s="309"/>
      <c r="C199" s="309"/>
      <c r="D199" s="309"/>
      <c r="E199" s="309"/>
      <c r="F199" s="308"/>
      <c r="G199" s="309"/>
      <c r="H199" s="309"/>
      <c r="I199" s="309"/>
      <c r="J199" s="309"/>
      <c r="K199" s="309"/>
      <c r="L199" s="309"/>
      <c r="M199" s="71">
        <f>Sheet1!$DY$13</f>
        <v>0</v>
      </c>
      <c r="N199" s="72">
        <f>Sheet1!$DZ$13</f>
        <v>0</v>
      </c>
      <c r="O199" s="71">
        <f>Sheet1!$DY$14</f>
        <v>0</v>
      </c>
      <c r="P199" s="72">
        <f>Sheet1!$DZ$14</f>
        <v>0</v>
      </c>
      <c r="Q199" s="71">
        <f>Sheet1!$DY$15</f>
        <v>0</v>
      </c>
      <c r="R199" s="72">
        <f>Sheet1!$DZ$15</f>
        <v>0</v>
      </c>
      <c r="S199" s="71">
        <f>Sheet1!$DY$16</f>
        <v>0</v>
      </c>
      <c r="T199" s="72">
        <f>Sheet1!$DZ$16</f>
        <v>0</v>
      </c>
      <c r="U199" s="71">
        <f>Sheet1!$DY$17</f>
        <v>0</v>
      </c>
      <c r="V199" s="72">
        <f>Sheet1!$DZ$17</f>
        <v>0</v>
      </c>
    </row>
    <row r="200" spans="1:22" ht="30" customHeight="1">
      <c r="A200" s="306">
        <v>66</v>
      </c>
      <c r="B200" s="307">
        <f>配列情報!B72</f>
        <v>0</v>
      </c>
      <c r="C200" s="307">
        <f>配列情報!C72</f>
        <v>0</v>
      </c>
      <c r="D200" s="307">
        <f>配列情報!D72</f>
        <v>0</v>
      </c>
      <c r="E200" s="307">
        <f>配列情報!E72</f>
        <v>0</v>
      </c>
      <c r="F200" s="306">
        <f>配列情報!L72</f>
        <v>0</v>
      </c>
      <c r="G200" s="307">
        <f>配列情報!F72</f>
        <v>0</v>
      </c>
      <c r="H200" s="307">
        <f>配列情報!G72</f>
        <v>0</v>
      </c>
      <c r="I200" s="307">
        <f>配列情報!H72</f>
        <v>0</v>
      </c>
      <c r="J200" s="307">
        <f>配列情報!I72</f>
        <v>0</v>
      </c>
      <c r="K200" s="307">
        <f>配列情報!J72</f>
        <v>0</v>
      </c>
      <c r="L200" s="307">
        <f>配列情報!K72</f>
        <v>0</v>
      </c>
      <c r="M200" s="70" t="str">
        <f>Sheet1!$EA$3</f>
        <v/>
      </c>
      <c r="N200" s="73">
        <f>Sheet1!$EB$3</f>
        <v>0</v>
      </c>
      <c r="O200" s="70">
        <f>Sheet1!$EA$4</f>
        <v>0</v>
      </c>
      <c r="P200" s="73">
        <f>Sheet1!$EB$4</f>
        <v>0</v>
      </c>
      <c r="Q200" s="70">
        <f>Sheet1!$EA$5</f>
        <v>0</v>
      </c>
      <c r="R200" s="73">
        <f>Sheet1!$EB$5</f>
        <v>0</v>
      </c>
      <c r="S200" s="70">
        <f>Sheet1!$EA$6</f>
        <v>0</v>
      </c>
      <c r="T200" s="73">
        <f>Sheet1!$EB$6</f>
        <v>0</v>
      </c>
      <c r="U200" s="70">
        <f>Sheet1!$EA$7</f>
        <v>0</v>
      </c>
      <c r="V200" s="73">
        <f>Sheet1!$EB$7</f>
        <v>0</v>
      </c>
    </row>
    <row r="201" spans="1:22" ht="30" customHeight="1">
      <c r="A201" s="306"/>
      <c r="B201" s="307"/>
      <c r="C201" s="307"/>
      <c r="D201" s="307"/>
      <c r="E201" s="307"/>
      <c r="F201" s="306"/>
      <c r="G201" s="307"/>
      <c r="H201" s="307"/>
      <c r="I201" s="307"/>
      <c r="J201" s="307"/>
      <c r="K201" s="307"/>
      <c r="L201" s="307"/>
      <c r="M201" s="70">
        <f>Sheet1!$EA$8</f>
        <v>0</v>
      </c>
      <c r="N201" s="73">
        <f>Sheet1!$EB$8</f>
        <v>0</v>
      </c>
      <c r="O201" s="70">
        <f>Sheet1!$EA$9</f>
        <v>0</v>
      </c>
      <c r="P201" s="73">
        <f>Sheet1!$EB$9</f>
        <v>0</v>
      </c>
      <c r="Q201" s="70">
        <f>Sheet1!$EA$10</f>
        <v>0</v>
      </c>
      <c r="R201" s="73">
        <f>Sheet1!$EB$10</f>
        <v>0</v>
      </c>
      <c r="S201" s="70">
        <f>Sheet1!$EA$11</f>
        <v>0</v>
      </c>
      <c r="T201" s="73">
        <f>Sheet1!$EB$11</f>
        <v>0</v>
      </c>
      <c r="U201" s="70">
        <f>Sheet1!$EA$12</f>
        <v>0</v>
      </c>
      <c r="V201" s="73">
        <f>Sheet1!$EB$12</f>
        <v>0</v>
      </c>
    </row>
    <row r="202" spans="1:22" ht="30" customHeight="1">
      <c r="A202" s="306"/>
      <c r="B202" s="307"/>
      <c r="C202" s="307"/>
      <c r="D202" s="307"/>
      <c r="E202" s="307"/>
      <c r="F202" s="306"/>
      <c r="G202" s="307"/>
      <c r="H202" s="307"/>
      <c r="I202" s="307"/>
      <c r="J202" s="307"/>
      <c r="K202" s="307"/>
      <c r="L202" s="307"/>
      <c r="M202" s="70">
        <f>Sheet1!$EA$13</f>
        <v>0</v>
      </c>
      <c r="N202" s="73">
        <f>Sheet1!$EB$13</f>
        <v>0</v>
      </c>
      <c r="O202" s="70">
        <f>Sheet1!$EA$14</f>
        <v>0</v>
      </c>
      <c r="P202" s="73">
        <f>Sheet1!$EB$14</f>
        <v>0</v>
      </c>
      <c r="Q202" s="70">
        <f>Sheet1!$EA$15</f>
        <v>0</v>
      </c>
      <c r="R202" s="73">
        <f>Sheet1!$EB$15</f>
        <v>0</v>
      </c>
      <c r="S202" s="70">
        <f>Sheet1!$EA$16</f>
        <v>0</v>
      </c>
      <c r="T202" s="73">
        <f>Sheet1!$EB$16</f>
        <v>0</v>
      </c>
      <c r="U202" s="70">
        <f>Sheet1!$EA$17</f>
        <v>0</v>
      </c>
      <c r="V202" s="73">
        <f>Sheet1!$EB$17</f>
        <v>0</v>
      </c>
    </row>
    <row r="203" spans="1:22" ht="30" customHeight="1">
      <c r="A203" s="308">
        <v>67</v>
      </c>
      <c r="B203" s="309">
        <f>配列情報!B73</f>
        <v>0</v>
      </c>
      <c r="C203" s="309">
        <f>配列情報!C73</f>
        <v>0</v>
      </c>
      <c r="D203" s="309">
        <f>配列情報!D73</f>
        <v>0</v>
      </c>
      <c r="E203" s="309">
        <f>配列情報!E73</f>
        <v>0</v>
      </c>
      <c r="F203" s="308">
        <f>配列情報!L73</f>
        <v>0</v>
      </c>
      <c r="G203" s="309">
        <f>配列情報!F73</f>
        <v>0</v>
      </c>
      <c r="H203" s="309">
        <f>配列情報!G73</f>
        <v>0</v>
      </c>
      <c r="I203" s="309">
        <f>配列情報!H73</f>
        <v>0</v>
      </c>
      <c r="J203" s="309">
        <f>配列情報!I73</f>
        <v>0</v>
      </c>
      <c r="K203" s="309">
        <f>配列情報!J73</f>
        <v>0</v>
      </c>
      <c r="L203" s="309">
        <f>配列情報!K73</f>
        <v>0</v>
      </c>
      <c r="M203" s="71" t="str">
        <f>Sheet1!$EC$3</f>
        <v/>
      </c>
      <c r="N203" s="72">
        <f>Sheet1!$ED$3</f>
        <v>0</v>
      </c>
      <c r="O203" s="71">
        <f>Sheet1!$EC$4</f>
        <v>0</v>
      </c>
      <c r="P203" s="72">
        <f>Sheet1!$ED$4</f>
        <v>0</v>
      </c>
      <c r="Q203" s="71">
        <f>Sheet1!$EC$5</f>
        <v>0</v>
      </c>
      <c r="R203" s="72">
        <f>Sheet1!$ED$5</f>
        <v>0</v>
      </c>
      <c r="S203" s="71">
        <f>Sheet1!$EC$6</f>
        <v>0</v>
      </c>
      <c r="T203" s="72">
        <f>Sheet1!$ED$6</f>
        <v>0</v>
      </c>
      <c r="U203" s="71">
        <f>Sheet1!$EC$7</f>
        <v>0</v>
      </c>
      <c r="V203" s="72">
        <f>Sheet1!$ED$7</f>
        <v>0</v>
      </c>
    </row>
    <row r="204" spans="1:22" ht="30" customHeight="1">
      <c r="A204" s="308"/>
      <c r="B204" s="309"/>
      <c r="C204" s="309"/>
      <c r="D204" s="309"/>
      <c r="E204" s="309"/>
      <c r="F204" s="308"/>
      <c r="G204" s="309"/>
      <c r="H204" s="309"/>
      <c r="I204" s="309"/>
      <c r="J204" s="309"/>
      <c r="K204" s="309"/>
      <c r="L204" s="309"/>
      <c r="M204" s="71">
        <f>Sheet1!$EC$8</f>
        <v>0</v>
      </c>
      <c r="N204" s="72">
        <f>Sheet1!$ED$8</f>
        <v>0</v>
      </c>
      <c r="O204" s="71">
        <f>Sheet1!$EC$9</f>
        <v>0</v>
      </c>
      <c r="P204" s="72">
        <f>Sheet1!$ED$9</f>
        <v>0</v>
      </c>
      <c r="Q204" s="71">
        <f>Sheet1!$EC$10</f>
        <v>0</v>
      </c>
      <c r="R204" s="72">
        <f>Sheet1!$ED$10</f>
        <v>0</v>
      </c>
      <c r="S204" s="71">
        <f>Sheet1!$EC$11</f>
        <v>0</v>
      </c>
      <c r="T204" s="72">
        <f>Sheet1!$ED$11</f>
        <v>0</v>
      </c>
      <c r="U204" s="71">
        <f>Sheet1!$EC$12</f>
        <v>0</v>
      </c>
      <c r="V204" s="72">
        <f>Sheet1!$ED$12</f>
        <v>0</v>
      </c>
    </row>
    <row r="205" spans="1:22" ht="30" customHeight="1">
      <c r="A205" s="308"/>
      <c r="B205" s="309"/>
      <c r="C205" s="309"/>
      <c r="D205" s="309"/>
      <c r="E205" s="309"/>
      <c r="F205" s="308"/>
      <c r="G205" s="309"/>
      <c r="H205" s="309"/>
      <c r="I205" s="309"/>
      <c r="J205" s="309"/>
      <c r="K205" s="309"/>
      <c r="L205" s="309"/>
      <c r="M205" s="71">
        <f>Sheet1!$EC$13</f>
        <v>0</v>
      </c>
      <c r="N205" s="72">
        <f>Sheet1!$ED$13</f>
        <v>0</v>
      </c>
      <c r="O205" s="71">
        <f>Sheet1!$EC$14</f>
        <v>0</v>
      </c>
      <c r="P205" s="72">
        <f>Sheet1!$ED$14</f>
        <v>0</v>
      </c>
      <c r="Q205" s="71">
        <f>Sheet1!$EC$15</f>
        <v>0</v>
      </c>
      <c r="R205" s="72">
        <f>Sheet1!$ED$15</f>
        <v>0</v>
      </c>
      <c r="S205" s="71">
        <f>Sheet1!$EC$16</f>
        <v>0</v>
      </c>
      <c r="T205" s="72">
        <f>Sheet1!$ED$16</f>
        <v>0</v>
      </c>
      <c r="U205" s="71">
        <f>Sheet1!$EC$17</f>
        <v>0</v>
      </c>
      <c r="V205" s="72">
        <f>Sheet1!$ED$17</f>
        <v>0</v>
      </c>
    </row>
    <row r="206" spans="1:22" ht="30" customHeight="1">
      <c r="A206" s="306">
        <v>68</v>
      </c>
      <c r="B206" s="307">
        <f>配列情報!B74</f>
        <v>0</v>
      </c>
      <c r="C206" s="307">
        <f>配列情報!C74</f>
        <v>0</v>
      </c>
      <c r="D206" s="307">
        <f>配列情報!D74</f>
        <v>0</v>
      </c>
      <c r="E206" s="307">
        <f>配列情報!E74</f>
        <v>0</v>
      </c>
      <c r="F206" s="306">
        <f>配列情報!L74</f>
        <v>0</v>
      </c>
      <c r="G206" s="307">
        <f>配列情報!F74</f>
        <v>0</v>
      </c>
      <c r="H206" s="307">
        <f>配列情報!G74</f>
        <v>0</v>
      </c>
      <c r="I206" s="307">
        <f>配列情報!H74</f>
        <v>0</v>
      </c>
      <c r="J206" s="307">
        <f>配列情報!I74</f>
        <v>0</v>
      </c>
      <c r="K206" s="307">
        <f>配列情報!J74</f>
        <v>0</v>
      </c>
      <c r="L206" s="307">
        <f>配列情報!K74</f>
        <v>0</v>
      </c>
      <c r="M206" s="70" t="str">
        <f>Sheet1!$EE$3</f>
        <v/>
      </c>
      <c r="N206" s="73">
        <f>Sheet1!$EF$3</f>
        <v>0</v>
      </c>
      <c r="O206" s="70">
        <f>Sheet1!$EE$4</f>
        <v>0</v>
      </c>
      <c r="P206" s="73">
        <f>Sheet1!$EF$4</f>
        <v>0</v>
      </c>
      <c r="Q206" s="70">
        <f>Sheet1!$EE$5</f>
        <v>0</v>
      </c>
      <c r="R206" s="73">
        <f>Sheet1!$EF$5</f>
        <v>0</v>
      </c>
      <c r="S206" s="70">
        <f>Sheet1!$EE$6</f>
        <v>0</v>
      </c>
      <c r="T206" s="73">
        <f>Sheet1!$EF$6</f>
        <v>0</v>
      </c>
      <c r="U206" s="70">
        <f>Sheet1!$EE$7</f>
        <v>0</v>
      </c>
      <c r="V206" s="73">
        <f>Sheet1!$EF$7</f>
        <v>0</v>
      </c>
    </row>
    <row r="207" spans="1:22" ht="30" customHeight="1">
      <c r="A207" s="306"/>
      <c r="B207" s="307"/>
      <c r="C207" s="307"/>
      <c r="D207" s="307"/>
      <c r="E207" s="307"/>
      <c r="F207" s="306"/>
      <c r="G207" s="307"/>
      <c r="H207" s="307"/>
      <c r="I207" s="307"/>
      <c r="J207" s="307"/>
      <c r="K207" s="307"/>
      <c r="L207" s="307"/>
      <c r="M207" s="70">
        <f>Sheet1!$EE$8</f>
        <v>0</v>
      </c>
      <c r="N207" s="73">
        <f>Sheet1!$EF$8</f>
        <v>0</v>
      </c>
      <c r="O207" s="70">
        <f>Sheet1!$EE$9</f>
        <v>0</v>
      </c>
      <c r="P207" s="73">
        <f>Sheet1!$EF$9</f>
        <v>0</v>
      </c>
      <c r="Q207" s="70">
        <f>Sheet1!$EE$10</f>
        <v>0</v>
      </c>
      <c r="R207" s="73">
        <f>Sheet1!$EF$10</f>
        <v>0</v>
      </c>
      <c r="S207" s="70">
        <f>Sheet1!$EE$11</f>
        <v>0</v>
      </c>
      <c r="T207" s="73">
        <f>Sheet1!$EF$11</f>
        <v>0</v>
      </c>
      <c r="U207" s="70">
        <f>Sheet1!$EE$12</f>
        <v>0</v>
      </c>
      <c r="V207" s="73">
        <f>Sheet1!$EF$12</f>
        <v>0</v>
      </c>
    </row>
    <row r="208" spans="1:22" ht="30" customHeight="1">
      <c r="A208" s="306"/>
      <c r="B208" s="307"/>
      <c r="C208" s="307"/>
      <c r="D208" s="307"/>
      <c r="E208" s="307"/>
      <c r="F208" s="306"/>
      <c r="G208" s="307"/>
      <c r="H208" s="307"/>
      <c r="I208" s="307"/>
      <c r="J208" s="307"/>
      <c r="K208" s="307"/>
      <c r="L208" s="307"/>
      <c r="M208" s="70">
        <f>Sheet1!$EE$13</f>
        <v>0</v>
      </c>
      <c r="N208" s="73">
        <f>Sheet1!$EF$13</f>
        <v>0</v>
      </c>
      <c r="O208" s="70">
        <f>Sheet1!$EE$14</f>
        <v>0</v>
      </c>
      <c r="P208" s="73">
        <f>Sheet1!$EF$14</f>
        <v>0</v>
      </c>
      <c r="Q208" s="70">
        <f>Sheet1!$EE$15</f>
        <v>0</v>
      </c>
      <c r="R208" s="73">
        <f>Sheet1!$EF$15</f>
        <v>0</v>
      </c>
      <c r="S208" s="70">
        <f>Sheet1!$EE$16</f>
        <v>0</v>
      </c>
      <c r="T208" s="73">
        <f>Sheet1!$EF$16</f>
        <v>0</v>
      </c>
      <c r="U208" s="70">
        <f>Sheet1!$EE$17</f>
        <v>0</v>
      </c>
      <c r="V208" s="73">
        <f>Sheet1!$EF$17</f>
        <v>0</v>
      </c>
    </row>
    <row r="209" spans="1:22" ht="30" customHeight="1">
      <c r="A209" s="308">
        <v>69</v>
      </c>
      <c r="B209" s="309">
        <f>配列情報!B75</f>
        <v>0</v>
      </c>
      <c r="C209" s="309">
        <f>配列情報!C75</f>
        <v>0</v>
      </c>
      <c r="D209" s="309">
        <f>配列情報!D75</f>
        <v>0</v>
      </c>
      <c r="E209" s="309">
        <f>配列情報!E75</f>
        <v>0</v>
      </c>
      <c r="F209" s="308">
        <f>配列情報!L75</f>
        <v>0</v>
      </c>
      <c r="G209" s="309">
        <f>配列情報!F75</f>
        <v>0</v>
      </c>
      <c r="H209" s="309">
        <f>配列情報!G75</f>
        <v>0</v>
      </c>
      <c r="I209" s="309">
        <f>配列情報!H75</f>
        <v>0</v>
      </c>
      <c r="J209" s="309">
        <f>配列情報!I75</f>
        <v>0</v>
      </c>
      <c r="K209" s="309">
        <f>配列情報!J75</f>
        <v>0</v>
      </c>
      <c r="L209" s="309">
        <f>配列情報!K75</f>
        <v>0</v>
      </c>
      <c r="M209" s="71" t="str">
        <f>Sheet1!$EG$3</f>
        <v/>
      </c>
      <c r="N209" s="72">
        <f>Sheet1!$EH$3</f>
        <v>0</v>
      </c>
      <c r="O209" s="71">
        <f>Sheet1!$EG$4</f>
        <v>0</v>
      </c>
      <c r="P209" s="72">
        <f>Sheet1!$EH$4</f>
        <v>0</v>
      </c>
      <c r="Q209" s="71">
        <f>Sheet1!$EG$5</f>
        <v>0</v>
      </c>
      <c r="R209" s="72">
        <f>Sheet1!$EH$5</f>
        <v>0</v>
      </c>
      <c r="S209" s="71">
        <f>Sheet1!$EG$6</f>
        <v>0</v>
      </c>
      <c r="T209" s="72">
        <f>Sheet1!$EH$6</f>
        <v>0</v>
      </c>
      <c r="U209" s="71">
        <f>Sheet1!$EG$7</f>
        <v>0</v>
      </c>
      <c r="V209" s="72">
        <f>Sheet1!$EH$7</f>
        <v>0</v>
      </c>
    </row>
    <row r="210" spans="1:22" ht="30" customHeight="1">
      <c r="A210" s="308"/>
      <c r="B210" s="309"/>
      <c r="C210" s="309"/>
      <c r="D210" s="309"/>
      <c r="E210" s="309"/>
      <c r="F210" s="308"/>
      <c r="G210" s="309"/>
      <c r="H210" s="309"/>
      <c r="I210" s="309"/>
      <c r="J210" s="309"/>
      <c r="K210" s="309"/>
      <c r="L210" s="309"/>
      <c r="M210" s="71">
        <f>Sheet1!$EG$8</f>
        <v>0</v>
      </c>
      <c r="N210" s="72">
        <f>Sheet1!$EH$8</f>
        <v>0</v>
      </c>
      <c r="O210" s="71">
        <f>Sheet1!$EG$9</f>
        <v>0</v>
      </c>
      <c r="P210" s="72">
        <f>Sheet1!$EH$9</f>
        <v>0</v>
      </c>
      <c r="Q210" s="71">
        <f>Sheet1!$EG$10</f>
        <v>0</v>
      </c>
      <c r="R210" s="72">
        <f>Sheet1!$EH$10</f>
        <v>0</v>
      </c>
      <c r="S210" s="71">
        <f>Sheet1!$EG$11</f>
        <v>0</v>
      </c>
      <c r="T210" s="72">
        <f>Sheet1!$EH$11</f>
        <v>0</v>
      </c>
      <c r="U210" s="71">
        <f>Sheet1!$EG$12</f>
        <v>0</v>
      </c>
      <c r="V210" s="72">
        <f>Sheet1!$EH$12</f>
        <v>0</v>
      </c>
    </row>
    <row r="211" spans="1:22" ht="30" customHeight="1">
      <c r="A211" s="308"/>
      <c r="B211" s="309"/>
      <c r="C211" s="309"/>
      <c r="D211" s="309"/>
      <c r="E211" s="309"/>
      <c r="F211" s="308"/>
      <c r="G211" s="309"/>
      <c r="H211" s="309"/>
      <c r="I211" s="309"/>
      <c r="J211" s="309"/>
      <c r="K211" s="309"/>
      <c r="L211" s="309"/>
      <c r="M211" s="71">
        <f>Sheet1!$EG$13</f>
        <v>0</v>
      </c>
      <c r="N211" s="72">
        <f>Sheet1!$EH$13</f>
        <v>0</v>
      </c>
      <c r="O211" s="71">
        <f>Sheet1!$EG$14</f>
        <v>0</v>
      </c>
      <c r="P211" s="72">
        <f>Sheet1!$EH$14</f>
        <v>0</v>
      </c>
      <c r="Q211" s="71">
        <f>Sheet1!$EG$15</f>
        <v>0</v>
      </c>
      <c r="R211" s="72">
        <f>Sheet1!$EH$15</f>
        <v>0</v>
      </c>
      <c r="S211" s="71">
        <f>Sheet1!$EG$16</f>
        <v>0</v>
      </c>
      <c r="T211" s="72">
        <f>Sheet1!$EH$16</f>
        <v>0</v>
      </c>
      <c r="U211" s="71">
        <f>Sheet1!$EG$17</f>
        <v>0</v>
      </c>
      <c r="V211" s="72">
        <f>Sheet1!$EH$17</f>
        <v>0</v>
      </c>
    </row>
    <row r="212" spans="1:22" ht="30" customHeight="1">
      <c r="A212" s="306">
        <v>70</v>
      </c>
      <c r="B212" s="307">
        <f>配列情報!B76</f>
        <v>0</v>
      </c>
      <c r="C212" s="307">
        <f>配列情報!C76</f>
        <v>0</v>
      </c>
      <c r="D212" s="307">
        <f>配列情報!D76</f>
        <v>0</v>
      </c>
      <c r="E212" s="307">
        <f>配列情報!E76</f>
        <v>0</v>
      </c>
      <c r="F212" s="306">
        <f>配列情報!L76</f>
        <v>0</v>
      </c>
      <c r="G212" s="307">
        <f>配列情報!F76</f>
        <v>0</v>
      </c>
      <c r="H212" s="307">
        <f>配列情報!G76</f>
        <v>0</v>
      </c>
      <c r="I212" s="307">
        <f>配列情報!H76</f>
        <v>0</v>
      </c>
      <c r="J212" s="307">
        <f>配列情報!I76</f>
        <v>0</v>
      </c>
      <c r="K212" s="307">
        <f>配列情報!J76</f>
        <v>0</v>
      </c>
      <c r="L212" s="307">
        <f>配列情報!K76</f>
        <v>0</v>
      </c>
      <c r="M212" s="70" t="str">
        <f>Sheet1!$EI$3</f>
        <v/>
      </c>
      <c r="N212" s="73">
        <f>Sheet1!$EJ$3</f>
        <v>0</v>
      </c>
      <c r="O212" s="70">
        <f>Sheet1!$EI$4</f>
        <v>0</v>
      </c>
      <c r="P212" s="73">
        <f>Sheet1!$EJ$4</f>
        <v>0</v>
      </c>
      <c r="Q212" s="70">
        <f>Sheet1!$EI$5</f>
        <v>0</v>
      </c>
      <c r="R212" s="73">
        <f>Sheet1!$EJ$5</f>
        <v>0</v>
      </c>
      <c r="S212" s="70">
        <f>Sheet1!$EI$6</f>
        <v>0</v>
      </c>
      <c r="T212" s="73">
        <f>Sheet1!$EJ$6</f>
        <v>0</v>
      </c>
      <c r="U212" s="70">
        <f>Sheet1!$EI$7</f>
        <v>0</v>
      </c>
      <c r="V212" s="73">
        <f>Sheet1!$EJ$7</f>
        <v>0</v>
      </c>
    </row>
    <row r="213" spans="1:22" ht="30" customHeight="1">
      <c r="A213" s="306"/>
      <c r="B213" s="307"/>
      <c r="C213" s="307"/>
      <c r="D213" s="307"/>
      <c r="E213" s="307"/>
      <c r="F213" s="306"/>
      <c r="G213" s="307"/>
      <c r="H213" s="307"/>
      <c r="I213" s="307"/>
      <c r="J213" s="307"/>
      <c r="K213" s="307"/>
      <c r="L213" s="307"/>
      <c r="M213" s="70">
        <f>Sheet1!$EI$8</f>
        <v>0</v>
      </c>
      <c r="N213" s="73">
        <f>Sheet1!$EJ$8</f>
        <v>0</v>
      </c>
      <c r="O213" s="70">
        <f>Sheet1!$EI$9</f>
        <v>0</v>
      </c>
      <c r="P213" s="73">
        <f>Sheet1!$EJ$9</f>
        <v>0</v>
      </c>
      <c r="Q213" s="70">
        <f>Sheet1!$EI$10</f>
        <v>0</v>
      </c>
      <c r="R213" s="73">
        <f>Sheet1!$EJ$10</f>
        <v>0</v>
      </c>
      <c r="S213" s="70">
        <f>Sheet1!$EI$11</f>
        <v>0</v>
      </c>
      <c r="T213" s="73">
        <f>Sheet1!$EJ$11</f>
        <v>0</v>
      </c>
      <c r="U213" s="70">
        <f>Sheet1!$EI$12</f>
        <v>0</v>
      </c>
      <c r="V213" s="73">
        <f>Sheet1!$EJ$12</f>
        <v>0</v>
      </c>
    </row>
    <row r="214" spans="1:22" ht="30" customHeight="1">
      <c r="A214" s="306"/>
      <c r="B214" s="307"/>
      <c r="C214" s="307"/>
      <c r="D214" s="307"/>
      <c r="E214" s="307"/>
      <c r="F214" s="306"/>
      <c r="G214" s="307"/>
      <c r="H214" s="307"/>
      <c r="I214" s="307"/>
      <c r="J214" s="307"/>
      <c r="K214" s="307"/>
      <c r="L214" s="307"/>
      <c r="M214" s="70">
        <f>Sheet1!$EI$13</f>
        <v>0</v>
      </c>
      <c r="N214" s="73">
        <f>Sheet1!$EJ$13</f>
        <v>0</v>
      </c>
      <c r="O214" s="70">
        <f>Sheet1!$EI$14</f>
        <v>0</v>
      </c>
      <c r="P214" s="73">
        <f>Sheet1!$EJ$14</f>
        <v>0</v>
      </c>
      <c r="Q214" s="70">
        <f>Sheet1!$EI$15</f>
        <v>0</v>
      </c>
      <c r="R214" s="73">
        <f>Sheet1!$EJ$15</f>
        <v>0</v>
      </c>
      <c r="S214" s="70">
        <f>Sheet1!$EI$16</f>
        <v>0</v>
      </c>
      <c r="T214" s="73">
        <f>Sheet1!$EJ$16</f>
        <v>0</v>
      </c>
      <c r="U214" s="70">
        <f>Sheet1!$EI$17</f>
        <v>0</v>
      </c>
      <c r="V214" s="73">
        <f>Sheet1!$EJ$17</f>
        <v>0</v>
      </c>
    </row>
    <row r="215" spans="1:22" ht="30" customHeight="1">
      <c r="A215" s="308">
        <v>71</v>
      </c>
      <c r="B215" s="309">
        <f>配列情報!B77</f>
        <v>0</v>
      </c>
      <c r="C215" s="309">
        <f>配列情報!C77</f>
        <v>0</v>
      </c>
      <c r="D215" s="309">
        <f>配列情報!D77</f>
        <v>0</v>
      </c>
      <c r="E215" s="309">
        <f>配列情報!E77</f>
        <v>0</v>
      </c>
      <c r="F215" s="308">
        <f>配列情報!L77</f>
        <v>0</v>
      </c>
      <c r="G215" s="309">
        <f>配列情報!F77</f>
        <v>0</v>
      </c>
      <c r="H215" s="309">
        <f>配列情報!G77</f>
        <v>0</v>
      </c>
      <c r="I215" s="309">
        <f>配列情報!H77</f>
        <v>0</v>
      </c>
      <c r="J215" s="309">
        <f>配列情報!I77</f>
        <v>0</v>
      </c>
      <c r="K215" s="309">
        <f>配列情報!J77</f>
        <v>0</v>
      </c>
      <c r="L215" s="309">
        <f>配列情報!K77</f>
        <v>0</v>
      </c>
      <c r="M215" s="71" t="str">
        <f>Sheet1!$EK$3</f>
        <v/>
      </c>
      <c r="N215" s="72">
        <f>Sheet1!$EL$3</f>
        <v>0</v>
      </c>
      <c r="O215" s="71">
        <f>Sheet1!$EK$4</f>
        <v>0</v>
      </c>
      <c r="P215" s="72">
        <f>Sheet1!$EL$4</f>
        <v>0</v>
      </c>
      <c r="Q215" s="71">
        <f>Sheet1!$EK$5</f>
        <v>0</v>
      </c>
      <c r="R215" s="72">
        <f>Sheet1!$EL$5</f>
        <v>0</v>
      </c>
      <c r="S215" s="71">
        <f>Sheet1!$EK$6</f>
        <v>0</v>
      </c>
      <c r="T215" s="72">
        <f>Sheet1!$EL$6</f>
        <v>0</v>
      </c>
      <c r="U215" s="71">
        <f>Sheet1!$EK$7</f>
        <v>0</v>
      </c>
      <c r="V215" s="72">
        <f>Sheet1!$EL$7</f>
        <v>0</v>
      </c>
    </row>
    <row r="216" spans="1:22" ht="30" customHeight="1">
      <c r="A216" s="308"/>
      <c r="B216" s="309"/>
      <c r="C216" s="309"/>
      <c r="D216" s="309"/>
      <c r="E216" s="309"/>
      <c r="F216" s="308"/>
      <c r="G216" s="309"/>
      <c r="H216" s="309"/>
      <c r="I216" s="309"/>
      <c r="J216" s="309"/>
      <c r="K216" s="309"/>
      <c r="L216" s="309"/>
      <c r="M216" s="71">
        <f>Sheet1!$EK$8</f>
        <v>0</v>
      </c>
      <c r="N216" s="72">
        <f>Sheet1!$EL$8</f>
        <v>0</v>
      </c>
      <c r="O216" s="71">
        <f>Sheet1!$EK$9</f>
        <v>0</v>
      </c>
      <c r="P216" s="72">
        <f>Sheet1!$EL$9</f>
        <v>0</v>
      </c>
      <c r="Q216" s="71">
        <f>Sheet1!$EK$10</f>
        <v>0</v>
      </c>
      <c r="R216" s="72">
        <f>Sheet1!$EL$10</f>
        <v>0</v>
      </c>
      <c r="S216" s="71">
        <f>Sheet1!$EK$11</f>
        <v>0</v>
      </c>
      <c r="T216" s="72">
        <f>Sheet1!$EL$11</f>
        <v>0</v>
      </c>
      <c r="U216" s="71">
        <f>Sheet1!$EK$12</f>
        <v>0</v>
      </c>
      <c r="V216" s="72">
        <f>Sheet1!$EL$12</f>
        <v>0</v>
      </c>
    </row>
    <row r="217" spans="1:22" ht="30" customHeight="1">
      <c r="A217" s="308"/>
      <c r="B217" s="309"/>
      <c r="C217" s="309"/>
      <c r="D217" s="309"/>
      <c r="E217" s="309"/>
      <c r="F217" s="308"/>
      <c r="G217" s="309"/>
      <c r="H217" s="309"/>
      <c r="I217" s="309"/>
      <c r="J217" s="309"/>
      <c r="K217" s="309"/>
      <c r="L217" s="309"/>
      <c r="M217" s="71">
        <f>Sheet1!$EK$13</f>
        <v>0</v>
      </c>
      <c r="N217" s="72">
        <f>Sheet1!$EL$13</f>
        <v>0</v>
      </c>
      <c r="O217" s="71">
        <f>Sheet1!$EK$14</f>
        <v>0</v>
      </c>
      <c r="P217" s="72">
        <f>Sheet1!$EL$14</f>
        <v>0</v>
      </c>
      <c r="Q217" s="71">
        <f>Sheet1!$EK$15</f>
        <v>0</v>
      </c>
      <c r="R217" s="72">
        <f>Sheet1!$EL$15</f>
        <v>0</v>
      </c>
      <c r="S217" s="71">
        <f>Sheet1!$EK$16</f>
        <v>0</v>
      </c>
      <c r="T217" s="72">
        <f>Sheet1!$EL$16</f>
        <v>0</v>
      </c>
      <c r="U217" s="71">
        <f>Sheet1!$EK$17</f>
        <v>0</v>
      </c>
      <c r="V217" s="72">
        <f>Sheet1!$EL$17</f>
        <v>0</v>
      </c>
    </row>
    <row r="218" spans="1:22" ht="30" customHeight="1">
      <c r="A218" s="306">
        <v>72</v>
      </c>
      <c r="B218" s="307">
        <f>配列情報!B78</f>
        <v>0</v>
      </c>
      <c r="C218" s="307">
        <f>配列情報!C78</f>
        <v>0</v>
      </c>
      <c r="D218" s="307">
        <f>配列情報!D78</f>
        <v>0</v>
      </c>
      <c r="E218" s="307">
        <f>配列情報!E78</f>
        <v>0</v>
      </c>
      <c r="F218" s="306">
        <f>配列情報!L78</f>
        <v>0</v>
      </c>
      <c r="G218" s="307">
        <f>配列情報!F78</f>
        <v>0</v>
      </c>
      <c r="H218" s="307">
        <f>配列情報!G78</f>
        <v>0</v>
      </c>
      <c r="I218" s="307">
        <f>配列情報!H78</f>
        <v>0</v>
      </c>
      <c r="J218" s="307">
        <f>配列情報!I78</f>
        <v>0</v>
      </c>
      <c r="K218" s="307">
        <f>配列情報!J78</f>
        <v>0</v>
      </c>
      <c r="L218" s="307">
        <f>配列情報!K78</f>
        <v>0</v>
      </c>
      <c r="M218" s="70" t="str">
        <f>Sheet1!$EM$3</f>
        <v/>
      </c>
      <c r="N218" s="73">
        <f>Sheet1!$EN$3</f>
        <v>0</v>
      </c>
      <c r="O218" s="70">
        <f>Sheet1!$EM$4</f>
        <v>0</v>
      </c>
      <c r="P218" s="73">
        <f>Sheet1!$EN$4</f>
        <v>0</v>
      </c>
      <c r="Q218" s="70">
        <f>Sheet1!$EM$5</f>
        <v>0</v>
      </c>
      <c r="R218" s="73">
        <f>Sheet1!$EN$5</f>
        <v>0</v>
      </c>
      <c r="S218" s="70">
        <f>Sheet1!$EM$6</f>
        <v>0</v>
      </c>
      <c r="T218" s="73">
        <f>Sheet1!$EN$6</f>
        <v>0</v>
      </c>
      <c r="U218" s="70">
        <f>Sheet1!$EM$7</f>
        <v>0</v>
      </c>
      <c r="V218" s="73">
        <f>Sheet1!$EN$7</f>
        <v>0</v>
      </c>
    </row>
    <row r="219" spans="1:22" ht="30" customHeight="1">
      <c r="A219" s="306"/>
      <c r="B219" s="307"/>
      <c r="C219" s="307"/>
      <c r="D219" s="307"/>
      <c r="E219" s="307"/>
      <c r="F219" s="306"/>
      <c r="G219" s="307"/>
      <c r="H219" s="307"/>
      <c r="I219" s="307"/>
      <c r="J219" s="307"/>
      <c r="K219" s="307"/>
      <c r="L219" s="307"/>
      <c r="M219" s="70">
        <f>Sheet1!$EM$8</f>
        <v>0</v>
      </c>
      <c r="N219" s="73">
        <f>Sheet1!$EN$8</f>
        <v>0</v>
      </c>
      <c r="O219" s="70">
        <f>Sheet1!$EM$9</f>
        <v>0</v>
      </c>
      <c r="P219" s="73">
        <f>Sheet1!$EN$9</f>
        <v>0</v>
      </c>
      <c r="Q219" s="70">
        <f>Sheet1!$EM$10</f>
        <v>0</v>
      </c>
      <c r="R219" s="73">
        <f>Sheet1!$EN$10</f>
        <v>0</v>
      </c>
      <c r="S219" s="70">
        <f>Sheet1!$EM$11</f>
        <v>0</v>
      </c>
      <c r="T219" s="73">
        <f>Sheet1!$EN$11</f>
        <v>0</v>
      </c>
      <c r="U219" s="70">
        <f>Sheet1!$EM$12</f>
        <v>0</v>
      </c>
      <c r="V219" s="73">
        <f>Sheet1!$EN$12</f>
        <v>0</v>
      </c>
    </row>
    <row r="220" spans="1:22" ht="30" customHeight="1">
      <c r="A220" s="306"/>
      <c r="B220" s="307"/>
      <c r="C220" s="307"/>
      <c r="D220" s="307"/>
      <c r="E220" s="307"/>
      <c r="F220" s="306"/>
      <c r="G220" s="307"/>
      <c r="H220" s="307"/>
      <c r="I220" s="307"/>
      <c r="J220" s="307"/>
      <c r="K220" s="307"/>
      <c r="L220" s="307"/>
      <c r="M220" s="70">
        <f>Sheet1!$EM$13</f>
        <v>0</v>
      </c>
      <c r="N220" s="73">
        <f>Sheet1!$EN$13</f>
        <v>0</v>
      </c>
      <c r="O220" s="70">
        <f>Sheet1!$EM$14</f>
        <v>0</v>
      </c>
      <c r="P220" s="73">
        <f>Sheet1!$EN$14</f>
        <v>0</v>
      </c>
      <c r="Q220" s="70">
        <f>Sheet1!$EM$15</f>
        <v>0</v>
      </c>
      <c r="R220" s="73">
        <f>Sheet1!$EN$15</f>
        <v>0</v>
      </c>
      <c r="S220" s="70">
        <f>Sheet1!$EM$16</f>
        <v>0</v>
      </c>
      <c r="T220" s="73">
        <f>Sheet1!$EN$16</f>
        <v>0</v>
      </c>
      <c r="U220" s="70">
        <f>Sheet1!$EM$17</f>
        <v>0</v>
      </c>
      <c r="V220" s="73">
        <f>Sheet1!$EN$17</f>
        <v>0</v>
      </c>
    </row>
    <row r="221" spans="1:22" ht="30" customHeight="1">
      <c r="A221" s="308">
        <v>73</v>
      </c>
      <c r="B221" s="309">
        <f>配列情報!B79</f>
        <v>0</v>
      </c>
      <c r="C221" s="309">
        <f>配列情報!C79</f>
        <v>0</v>
      </c>
      <c r="D221" s="309">
        <f>配列情報!D79</f>
        <v>0</v>
      </c>
      <c r="E221" s="309">
        <f>配列情報!E79</f>
        <v>0</v>
      </c>
      <c r="F221" s="308">
        <f>配列情報!L79</f>
        <v>0</v>
      </c>
      <c r="G221" s="309">
        <f>配列情報!F79</f>
        <v>0</v>
      </c>
      <c r="H221" s="309">
        <f>配列情報!G79</f>
        <v>0</v>
      </c>
      <c r="I221" s="309">
        <f>配列情報!H79</f>
        <v>0</v>
      </c>
      <c r="J221" s="309">
        <f>配列情報!I79</f>
        <v>0</v>
      </c>
      <c r="K221" s="309">
        <f>配列情報!J79</f>
        <v>0</v>
      </c>
      <c r="L221" s="309">
        <f>配列情報!K79</f>
        <v>0</v>
      </c>
      <c r="M221" s="71" t="str">
        <f>Sheet1!$EO$3</f>
        <v/>
      </c>
      <c r="N221" s="72">
        <f>Sheet1!$EP$3</f>
        <v>0</v>
      </c>
      <c r="O221" s="71">
        <f>Sheet1!$EO$4</f>
        <v>0</v>
      </c>
      <c r="P221" s="72">
        <f>Sheet1!$EP$4</f>
        <v>0</v>
      </c>
      <c r="Q221" s="71">
        <f>Sheet1!$EO$5</f>
        <v>0</v>
      </c>
      <c r="R221" s="72">
        <f>Sheet1!$EP$5</f>
        <v>0</v>
      </c>
      <c r="S221" s="71">
        <f>Sheet1!$EO$6</f>
        <v>0</v>
      </c>
      <c r="T221" s="72">
        <f>Sheet1!$EP$6</f>
        <v>0</v>
      </c>
      <c r="U221" s="71">
        <f>Sheet1!$EO$7</f>
        <v>0</v>
      </c>
      <c r="V221" s="72">
        <f>Sheet1!$EP$7</f>
        <v>0</v>
      </c>
    </row>
    <row r="222" spans="1:22" ht="30" customHeight="1">
      <c r="A222" s="308"/>
      <c r="B222" s="309"/>
      <c r="C222" s="309"/>
      <c r="D222" s="309"/>
      <c r="E222" s="309"/>
      <c r="F222" s="308"/>
      <c r="G222" s="309"/>
      <c r="H222" s="309"/>
      <c r="I222" s="309"/>
      <c r="J222" s="309"/>
      <c r="K222" s="309"/>
      <c r="L222" s="309"/>
      <c r="M222" s="71">
        <f>Sheet1!$EO$8</f>
        <v>0</v>
      </c>
      <c r="N222" s="72">
        <f>Sheet1!$EP$8</f>
        <v>0</v>
      </c>
      <c r="O222" s="71">
        <f>Sheet1!$EO$9</f>
        <v>0</v>
      </c>
      <c r="P222" s="72">
        <f>Sheet1!$EP$9</f>
        <v>0</v>
      </c>
      <c r="Q222" s="71">
        <f>Sheet1!$EO$10</f>
        <v>0</v>
      </c>
      <c r="R222" s="72">
        <f>Sheet1!$EP$10</f>
        <v>0</v>
      </c>
      <c r="S222" s="71">
        <f>Sheet1!$EO$11</f>
        <v>0</v>
      </c>
      <c r="T222" s="72">
        <f>Sheet1!$EP$11</f>
        <v>0</v>
      </c>
      <c r="U222" s="71">
        <f>Sheet1!$EO$12</f>
        <v>0</v>
      </c>
      <c r="V222" s="72">
        <f>Sheet1!$EP$12</f>
        <v>0</v>
      </c>
    </row>
    <row r="223" spans="1:22" ht="30" customHeight="1">
      <c r="A223" s="308"/>
      <c r="B223" s="309"/>
      <c r="C223" s="309"/>
      <c r="D223" s="309"/>
      <c r="E223" s="309"/>
      <c r="F223" s="308"/>
      <c r="G223" s="309"/>
      <c r="H223" s="309"/>
      <c r="I223" s="309"/>
      <c r="J223" s="309"/>
      <c r="K223" s="309"/>
      <c r="L223" s="309"/>
      <c r="M223" s="71">
        <f>Sheet1!$EO$13</f>
        <v>0</v>
      </c>
      <c r="N223" s="72">
        <f>Sheet1!$EP$13</f>
        <v>0</v>
      </c>
      <c r="O223" s="71">
        <f>Sheet1!$EO$14</f>
        <v>0</v>
      </c>
      <c r="P223" s="72">
        <f>Sheet1!$EP$14</f>
        <v>0</v>
      </c>
      <c r="Q223" s="71">
        <f>Sheet1!$EO$15</f>
        <v>0</v>
      </c>
      <c r="R223" s="72">
        <f>Sheet1!$EP$15</f>
        <v>0</v>
      </c>
      <c r="S223" s="71">
        <f>Sheet1!$EO$16</f>
        <v>0</v>
      </c>
      <c r="T223" s="72">
        <f>Sheet1!$EP$16</f>
        <v>0</v>
      </c>
      <c r="U223" s="71">
        <f>Sheet1!$EO$17</f>
        <v>0</v>
      </c>
      <c r="V223" s="72">
        <f>Sheet1!$EP$17</f>
        <v>0</v>
      </c>
    </row>
    <row r="224" spans="1:22" ht="30" customHeight="1">
      <c r="A224" s="306">
        <v>74</v>
      </c>
      <c r="B224" s="307">
        <f>配列情報!B80</f>
        <v>0</v>
      </c>
      <c r="C224" s="307">
        <f>配列情報!C80</f>
        <v>0</v>
      </c>
      <c r="D224" s="307">
        <f>配列情報!D80</f>
        <v>0</v>
      </c>
      <c r="E224" s="307">
        <f>配列情報!E80</f>
        <v>0</v>
      </c>
      <c r="F224" s="306">
        <f>配列情報!L80</f>
        <v>0</v>
      </c>
      <c r="G224" s="307">
        <f>配列情報!F80</f>
        <v>0</v>
      </c>
      <c r="H224" s="307">
        <f>配列情報!G80</f>
        <v>0</v>
      </c>
      <c r="I224" s="307">
        <f>配列情報!H80</f>
        <v>0</v>
      </c>
      <c r="J224" s="307">
        <f>配列情報!I80</f>
        <v>0</v>
      </c>
      <c r="K224" s="307">
        <f>配列情報!J80</f>
        <v>0</v>
      </c>
      <c r="L224" s="307">
        <f>配列情報!K80</f>
        <v>0</v>
      </c>
      <c r="M224" s="70" t="str">
        <f>Sheet1!$EQ$3</f>
        <v/>
      </c>
      <c r="N224" s="73">
        <f>Sheet1!$ER$3</f>
        <v>0</v>
      </c>
      <c r="O224" s="70">
        <f>Sheet1!$EQ$4</f>
        <v>0</v>
      </c>
      <c r="P224" s="73">
        <f>Sheet1!$ER$4</f>
        <v>0</v>
      </c>
      <c r="Q224" s="70">
        <f>Sheet1!$EQ$5</f>
        <v>0</v>
      </c>
      <c r="R224" s="73">
        <f>Sheet1!$ER$5</f>
        <v>0</v>
      </c>
      <c r="S224" s="70">
        <f>Sheet1!$EQ$6</f>
        <v>0</v>
      </c>
      <c r="T224" s="73">
        <f>Sheet1!$ER$6</f>
        <v>0</v>
      </c>
      <c r="U224" s="70">
        <f>Sheet1!$EQ$7</f>
        <v>0</v>
      </c>
      <c r="V224" s="73">
        <f>Sheet1!$ER$7</f>
        <v>0</v>
      </c>
    </row>
    <row r="225" spans="1:22" ht="30" customHeight="1">
      <c r="A225" s="306"/>
      <c r="B225" s="307"/>
      <c r="C225" s="307"/>
      <c r="D225" s="307"/>
      <c r="E225" s="307"/>
      <c r="F225" s="306"/>
      <c r="G225" s="307"/>
      <c r="H225" s="307"/>
      <c r="I225" s="307"/>
      <c r="J225" s="307"/>
      <c r="K225" s="307"/>
      <c r="L225" s="307"/>
      <c r="M225" s="70">
        <f>Sheet1!$EQ$8</f>
        <v>0</v>
      </c>
      <c r="N225" s="73">
        <f>Sheet1!$ER$8</f>
        <v>0</v>
      </c>
      <c r="O225" s="70">
        <f>Sheet1!$EQ$9</f>
        <v>0</v>
      </c>
      <c r="P225" s="73">
        <f>Sheet1!$ER$9</f>
        <v>0</v>
      </c>
      <c r="Q225" s="70">
        <f>Sheet1!$EQ$10</f>
        <v>0</v>
      </c>
      <c r="R225" s="73">
        <f>Sheet1!$ER$10</f>
        <v>0</v>
      </c>
      <c r="S225" s="70">
        <f>Sheet1!$EQ$11</f>
        <v>0</v>
      </c>
      <c r="T225" s="73">
        <f>Sheet1!$ER$11</f>
        <v>0</v>
      </c>
      <c r="U225" s="70">
        <f>Sheet1!$EQ$12</f>
        <v>0</v>
      </c>
      <c r="V225" s="73">
        <f>Sheet1!$ER$12</f>
        <v>0</v>
      </c>
    </row>
    <row r="226" spans="1:22" ht="30" customHeight="1">
      <c r="A226" s="306"/>
      <c r="B226" s="307"/>
      <c r="C226" s="307"/>
      <c r="D226" s="307"/>
      <c r="E226" s="307"/>
      <c r="F226" s="306"/>
      <c r="G226" s="307"/>
      <c r="H226" s="307"/>
      <c r="I226" s="307"/>
      <c r="J226" s="307"/>
      <c r="K226" s="307"/>
      <c r="L226" s="307"/>
      <c r="M226" s="70">
        <f>Sheet1!$EQ$13</f>
        <v>0</v>
      </c>
      <c r="N226" s="73">
        <f>Sheet1!$ER$13</f>
        <v>0</v>
      </c>
      <c r="O226" s="70">
        <f>Sheet1!$EQ$14</f>
        <v>0</v>
      </c>
      <c r="P226" s="73">
        <f>Sheet1!$ER$14</f>
        <v>0</v>
      </c>
      <c r="Q226" s="70">
        <f>Sheet1!$EQ$15</f>
        <v>0</v>
      </c>
      <c r="R226" s="73">
        <f>Sheet1!$ER$15</f>
        <v>0</v>
      </c>
      <c r="S226" s="70">
        <f>Sheet1!$EQ$16</f>
        <v>0</v>
      </c>
      <c r="T226" s="73">
        <f>Sheet1!$ER$16</f>
        <v>0</v>
      </c>
      <c r="U226" s="70">
        <f>Sheet1!$EQ$17</f>
        <v>0</v>
      </c>
      <c r="V226" s="73">
        <f>Sheet1!$ER$17</f>
        <v>0</v>
      </c>
    </row>
    <row r="227" spans="1:22" ht="30" customHeight="1">
      <c r="A227" s="308">
        <v>75</v>
      </c>
      <c r="B227" s="309">
        <f>配列情報!B81</f>
        <v>0</v>
      </c>
      <c r="C227" s="309">
        <f>配列情報!C81</f>
        <v>0</v>
      </c>
      <c r="D227" s="309">
        <f>配列情報!D81</f>
        <v>0</v>
      </c>
      <c r="E227" s="309">
        <f>配列情報!E81</f>
        <v>0</v>
      </c>
      <c r="F227" s="308">
        <f>配列情報!L81</f>
        <v>0</v>
      </c>
      <c r="G227" s="309">
        <f>配列情報!F81</f>
        <v>0</v>
      </c>
      <c r="H227" s="309">
        <f>配列情報!G81</f>
        <v>0</v>
      </c>
      <c r="I227" s="309">
        <f>配列情報!H81</f>
        <v>0</v>
      </c>
      <c r="J227" s="309">
        <f>配列情報!I81</f>
        <v>0</v>
      </c>
      <c r="K227" s="309">
        <f>配列情報!J81</f>
        <v>0</v>
      </c>
      <c r="L227" s="309">
        <f>配列情報!K81</f>
        <v>0</v>
      </c>
      <c r="M227" s="71" t="str">
        <f>Sheet1!$ES$3</f>
        <v/>
      </c>
      <c r="N227" s="72">
        <f>Sheet1!$ET$3</f>
        <v>0</v>
      </c>
      <c r="O227" s="71">
        <f>Sheet1!$ES$4</f>
        <v>0</v>
      </c>
      <c r="P227" s="72">
        <f>Sheet1!$ET$4</f>
        <v>0</v>
      </c>
      <c r="Q227" s="71">
        <f>Sheet1!$ES$5</f>
        <v>0</v>
      </c>
      <c r="R227" s="72">
        <f>Sheet1!$ET$5</f>
        <v>0</v>
      </c>
      <c r="S227" s="71">
        <f>Sheet1!$ES$6</f>
        <v>0</v>
      </c>
      <c r="T227" s="72">
        <f>Sheet1!$ET$6</f>
        <v>0</v>
      </c>
      <c r="U227" s="71">
        <f>Sheet1!$ES$7</f>
        <v>0</v>
      </c>
      <c r="V227" s="72">
        <f>Sheet1!$ET$7</f>
        <v>0</v>
      </c>
    </row>
    <row r="228" spans="1:22" ht="30" customHeight="1">
      <c r="A228" s="308"/>
      <c r="B228" s="309"/>
      <c r="C228" s="309"/>
      <c r="D228" s="309"/>
      <c r="E228" s="309"/>
      <c r="F228" s="308"/>
      <c r="G228" s="309"/>
      <c r="H228" s="309"/>
      <c r="I228" s="309"/>
      <c r="J228" s="309"/>
      <c r="K228" s="309"/>
      <c r="L228" s="309"/>
      <c r="M228" s="71">
        <f>Sheet1!$ES$8</f>
        <v>0</v>
      </c>
      <c r="N228" s="72">
        <f>Sheet1!$ET$8</f>
        <v>0</v>
      </c>
      <c r="O228" s="71">
        <f>Sheet1!$ES$9</f>
        <v>0</v>
      </c>
      <c r="P228" s="72">
        <f>Sheet1!$ET$9</f>
        <v>0</v>
      </c>
      <c r="Q228" s="71">
        <f>Sheet1!$ES$10</f>
        <v>0</v>
      </c>
      <c r="R228" s="72">
        <f>Sheet1!$ET$10</f>
        <v>0</v>
      </c>
      <c r="S228" s="71">
        <f>Sheet1!$ES$11</f>
        <v>0</v>
      </c>
      <c r="T228" s="72">
        <f>Sheet1!$ET$11</f>
        <v>0</v>
      </c>
      <c r="U228" s="71">
        <f>Sheet1!$ES$12</f>
        <v>0</v>
      </c>
      <c r="V228" s="72">
        <f>Sheet1!$ET$12</f>
        <v>0</v>
      </c>
    </row>
    <row r="229" spans="1:22" ht="30" customHeight="1">
      <c r="A229" s="308"/>
      <c r="B229" s="309"/>
      <c r="C229" s="309"/>
      <c r="D229" s="309"/>
      <c r="E229" s="309"/>
      <c r="F229" s="308"/>
      <c r="G229" s="309"/>
      <c r="H229" s="309"/>
      <c r="I229" s="309"/>
      <c r="J229" s="309"/>
      <c r="K229" s="309"/>
      <c r="L229" s="309"/>
      <c r="M229" s="71">
        <f>Sheet1!$ES$13</f>
        <v>0</v>
      </c>
      <c r="N229" s="72">
        <f>Sheet1!$ET$13</f>
        <v>0</v>
      </c>
      <c r="O229" s="71">
        <f>Sheet1!$ES$14</f>
        <v>0</v>
      </c>
      <c r="P229" s="72">
        <f>Sheet1!$ET$14</f>
        <v>0</v>
      </c>
      <c r="Q229" s="71">
        <f>Sheet1!$ES$15</f>
        <v>0</v>
      </c>
      <c r="R229" s="72">
        <f>Sheet1!$ET$15</f>
        <v>0</v>
      </c>
      <c r="S229" s="71">
        <f>Sheet1!$ES$16</f>
        <v>0</v>
      </c>
      <c r="T229" s="72">
        <f>Sheet1!$ET$16</f>
        <v>0</v>
      </c>
      <c r="U229" s="71">
        <f>Sheet1!$ES$17</f>
        <v>0</v>
      </c>
      <c r="V229" s="72">
        <f>Sheet1!$ET$17</f>
        <v>0</v>
      </c>
    </row>
    <row r="230" spans="1:22" ht="30" customHeight="1">
      <c r="A230" s="306">
        <v>76</v>
      </c>
      <c r="B230" s="307">
        <f>配列情報!B82</f>
        <v>0</v>
      </c>
      <c r="C230" s="307">
        <f>配列情報!C82</f>
        <v>0</v>
      </c>
      <c r="D230" s="307">
        <f>配列情報!D82</f>
        <v>0</v>
      </c>
      <c r="E230" s="307">
        <f>配列情報!E82</f>
        <v>0</v>
      </c>
      <c r="F230" s="306">
        <f>配列情報!L82</f>
        <v>0</v>
      </c>
      <c r="G230" s="307">
        <f>配列情報!F82</f>
        <v>0</v>
      </c>
      <c r="H230" s="307">
        <f>配列情報!G82</f>
        <v>0</v>
      </c>
      <c r="I230" s="307">
        <f>配列情報!H82</f>
        <v>0</v>
      </c>
      <c r="J230" s="307">
        <f>配列情報!I82</f>
        <v>0</v>
      </c>
      <c r="K230" s="307">
        <f>配列情報!J82</f>
        <v>0</v>
      </c>
      <c r="L230" s="307">
        <f>配列情報!K82</f>
        <v>0</v>
      </c>
      <c r="M230" s="70" t="str">
        <f>Sheet1!$EU$3</f>
        <v/>
      </c>
      <c r="N230" s="73">
        <f>Sheet1!$EV$3</f>
        <v>0</v>
      </c>
      <c r="O230" s="70">
        <f>Sheet1!$EU$4</f>
        <v>0</v>
      </c>
      <c r="P230" s="73">
        <f>Sheet1!$EV$4</f>
        <v>0</v>
      </c>
      <c r="Q230" s="70">
        <f>Sheet1!$EU$5</f>
        <v>0</v>
      </c>
      <c r="R230" s="73">
        <f>Sheet1!$EV$5</f>
        <v>0</v>
      </c>
      <c r="S230" s="70">
        <f>Sheet1!$EU$6</f>
        <v>0</v>
      </c>
      <c r="T230" s="73">
        <f>Sheet1!$EV$6</f>
        <v>0</v>
      </c>
      <c r="U230" s="70">
        <f>Sheet1!$EU$7</f>
        <v>0</v>
      </c>
      <c r="V230" s="73">
        <f>Sheet1!$EV$7</f>
        <v>0</v>
      </c>
    </row>
    <row r="231" spans="1:22" ht="30" customHeight="1">
      <c r="A231" s="306"/>
      <c r="B231" s="307"/>
      <c r="C231" s="307"/>
      <c r="D231" s="307"/>
      <c r="E231" s="307"/>
      <c r="F231" s="306"/>
      <c r="G231" s="307"/>
      <c r="H231" s="307"/>
      <c r="I231" s="307"/>
      <c r="J231" s="307"/>
      <c r="K231" s="307"/>
      <c r="L231" s="307"/>
      <c r="M231" s="70">
        <f>Sheet1!$EU$8</f>
        <v>0</v>
      </c>
      <c r="N231" s="73">
        <f>Sheet1!$EV$8</f>
        <v>0</v>
      </c>
      <c r="O231" s="70">
        <f>Sheet1!$EU$9</f>
        <v>0</v>
      </c>
      <c r="P231" s="73">
        <f>Sheet1!$EV$9</f>
        <v>0</v>
      </c>
      <c r="Q231" s="70">
        <f>Sheet1!$EU$10</f>
        <v>0</v>
      </c>
      <c r="R231" s="73">
        <f>Sheet1!$EV$10</f>
        <v>0</v>
      </c>
      <c r="S231" s="70">
        <f>Sheet1!$EU$11</f>
        <v>0</v>
      </c>
      <c r="T231" s="73">
        <f>Sheet1!$EV$11</f>
        <v>0</v>
      </c>
      <c r="U231" s="70">
        <f>Sheet1!$EU$12</f>
        <v>0</v>
      </c>
      <c r="V231" s="73">
        <f>Sheet1!$EV$12</f>
        <v>0</v>
      </c>
    </row>
    <row r="232" spans="1:22" ht="30" customHeight="1">
      <c r="A232" s="306"/>
      <c r="B232" s="307"/>
      <c r="C232" s="307"/>
      <c r="D232" s="307"/>
      <c r="E232" s="307"/>
      <c r="F232" s="306"/>
      <c r="G232" s="307"/>
      <c r="H232" s="307"/>
      <c r="I232" s="307"/>
      <c r="J232" s="307"/>
      <c r="K232" s="307"/>
      <c r="L232" s="307"/>
      <c r="M232" s="70">
        <f>Sheet1!$EU$13</f>
        <v>0</v>
      </c>
      <c r="N232" s="73">
        <f>Sheet1!$EV$13</f>
        <v>0</v>
      </c>
      <c r="O232" s="70">
        <f>Sheet1!$EU$14</f>
        <v>0</v>
      </c>
      <c r="P232" s="73">
        <f>Sheet1!$EV$14</f>
        <v>0</v>
      </c>
      <c r="Q232" s="70">
        <f>Sheet1!$EU$15</f>
        <v>0</v>
      </c>
      <c r="R232" s="73">
        <f>Sheet1!$EV$15</f>
        <v>0</v>
      </c>
      <c r="S232" s="70">
        <f>Sheet1!$EU$16</f>
        <v>0</v>
      </c>
      <c r="T232" s="73">
        <f>Sheet1!$EV$16</f>
        <v>0</v>
      </c>
      <c r="U232" s="70">
        <f>Sheet1!$EU$17</f>
        <v>0</v>
      </c>
      <c r="V232" s="73">
        <f>Sheet1!$EV$17</f>
        <v>0</v>
      </c>
    </row>
    <row r="233" spans="1:22" ht="30" customHeight="1">
      <c r="A233" s="308">
        <v>77</v>
      </c>
      <c r="B233" s="309">
        <f>配列情報!B83</f>
        <v>0</v>
      </c>
      <c r="C233" s="309">
        <f>配列情報!C83</f>
        <v>0</v>
      </c>
      <c r="D233" s="309">
        <f>配列情報!D83</f>
        <v>0</v>
      </c>
      <c r="E233" s="309">
        <f>配列情報!E83</f>
        <v>0</v>
      </c>
      <c r="F233" s="308">
        <f>配列情報!L83</f>
        <v>0</v>
      </c>
      <c r="G233" s="309">
        <f>配列情報!F83</f>
        <v>0</v>
      </c>
      <c r="H233" s="309">
        <f>配列情報!G83</f>
        <v>0</v>
      </c>
      <c r="I233" s="309">
        <f>配列情報!H83</f>
        <v>0</v>
      </c>
      <c r="J233" s="309">
        <f>配列情報!I83</f>
        <v>0</v>
      </c>
      <c r="K233" s="309">
        <f>配列情報!J83</f>
        <v>0</v>
      </c>
      <c r="L233" s="309">
        <f>配列情報!K83</f>
        <v>0</v>
      </c>
      <c r="M233" s="71" t="str">
        <f>Sheet1!$EW$3</f>
        <v/>
      </c>
      <c r="N233" s="72">
        <f>Sheet1!$EX$3</f>
        <v>0</v>
      </c>
      <c r="O233" s="71">
        <f>Sheet1!$EW$4</f>
        <v>0</v>
      </c>
      <c r="P233" s="72">
        <f>Sheet1!$EX$4</f>
        <v>0</v>
      </c>
      <c r="Q233" s="71">
        <f>Sheet1!$EW$5</f>
        <v>0</v>
      </c>
      <c r="R233" s="72">
        <f>Sheet1!$EX$5</f>
        <v>0</v>
      </c>
      <c r="S233" s="71">
        <f>Sheet1!$EW$6</f>
        <v>0</v>
      </c>
      <c r="T233" s="72">
        <f>Sheet1!$EX$6</f>
        <v>0</v>
      </c>
      <c r="U233" s="71">
        <f>Sheet1!$EW$7</f>
        <v>0</v>
      </c>
      <c r="V233" s="72">
        <f>Sheet1!$EX$7</f>
        <v>0</v>
      </c>
    </row>
    <row r="234" spans="1:22" ht="30" customHeight="1">
      <c r="A234" s="308"/>
      <c r="B234" s="309"/>
      <c r="C234" s="309"/>
      <c r="D234" s="309"/>
      <c r="E234" s="309"/>
      <c r="F234" s="308"/>
      <c r="G234" s="309"/>
      <c r="H234" s="309"/>
      <c r="I234" s="309"/>
      <c r="J234" s="309"/>
      <c r="K234" s="309"/>
      <c r="L234" s="309"/>
      <c r="M234" s="71">
        <f>Sheet1!$EW$8</f>
        <v>0</v>
      </c>
      <c r="N234" s="72">
        <f>Sheet1!$EX$8</f>
        <v>0</v>
      </c>
      <c r="O234" s="71">
        <f>Sheet1!$EW$9</f>
        <v>0</v>
      </c>
      <c r="P234" s="72">
        <f>Sheet1!$EX$9</f>
        <v>0</v>
      </c>
      <c r="Q234" s="71">
        <f>Sheet1!$EW$10</f>
        <v>0</v>
      </c>
      <c r="R234" s="72">
        <f>Sheet1!$EX$10</f>
        <v>0</v>
      </c>
      <c r="S234" s="71">
        <f>Sheet1!$EW$11</f>
        <v>0</v>
      </c>
      <c r="T234" s="72">
        <f>Sheet1!$EX$11</f>
        <v>0</v>
      </c>
      <c r="U234" s="71">
        <f>Sheet1!$EW$12</f>
        <v>0</v>
      </c>
      <c r="V234" s="72">
        <f>Sheet1!$EX$12</f>
        <v>0</v>
      </c>
    </row>
    <row r="235" spans="1:22" ht="30" customHeight="1">
      <c r="A235" s="308"/>
      <c r="B235" s="309"/>
      <c r="C235" s="309"/>
      <c r="D235" s="309"/>
      <c r="E235" s="309"/>
      <c r="F235" s="308"/>
      <c r="G235" s="309"/>
      <c r="H235" s="309"/>
      <c r="I235" s="309"/>
      <c r="J235" s="309"/>
      <c r="K235" s="309"/>
      <c r="L235" s="309"/>
      <c r="M235" s="71">
        <f>Sheet1!$EW$13</f>
        <v>0</v>
      </c>
      <c r="N235" s="72">
        <f>Sheet1!$EX$13</f>
        <v>0</v>
      </c>
      <c r="O235" s="71">
        <f>Sheet1!$EW$14</f>
        <v>0</v>
      </c>
      <c r="P235" s="72">
        <f>Sheet1!$EX$14</f>
        <v>0</v>
      </c>
      <c r="Q235" s="71">
        <f>Sheet1!$EW$15</f>
        <v>0</v>
      </c>
      <c r="R235" s="72">
        <f>Sheet1!$EX$15</f>
        <v>0</v>
      </c>
      <c r="S235" s="71">
        <f>Sheet1!$EW$16</f>
        <v>0</v>
      </c>
      <c r="T235" s="72">
        <f>Sheet1!$EX$16</f>
        <v>0</v>
      </c>
      <c r="U235" s="71">
        <f>Sheet1!$EW$17</f>
        <v>0</v>
      </c>
      <c r="V235" s="72">
        <f>Sheet1!$EX$17</f>
        <v>0</v>
      </c>
    </row>
    <row r="236" spans="1:22" ht="30" customHeight="1">
      <c r="A236" s="306">
        <v>78</v>
      </c>
      <c r="B236" s="307">
        <f>配列情報!B84</f>
        <v>0</v>
      </c>
      <c r="C236" s="307">
        <f>配列情報!C84</f>
        <v>0</v>
      </c>
      <c r="D236" s="307">
        <f>配列情報!D84</f>
        <v>0</v>
      </c>
      <c r="E236" s="307">
        <f>配列情報!E84</f>
        <v>0</v>
      </c>
      <c r="F236" s="306">
        <f>配列情報!L84</f>
        <v>0</v>
      </c>
      <c r="G236" s="307">
        <f>配列情報!F84</f>
        <v>0</v>
      </c>
      <c r="H236" s="307">
        <f>配列情報!G84</f>
        <v>0</v>
      </c>
      <c r="I236" s="307">
        <f>配列情報!H84</f>
        <v>0</v>
      </c>
      <c r="J236" s="307">
        <f>配列情報!I84</f>
        <v>0</v>
      </c>
      <c r="K236" s="307">
        <f>配列情報!J84</f>
        <v>0</v>
      </c>
      <c r="L236" s="307">
        <f>配列情報!K84</f>
        <v>0</v>
      </c>
      <c r="M236" s="70" t="str">
        <f>Sheet1!$EY$3</f>
        <v/>
      </c>
      <c r="N236" s="73">
        <f>Sheet1!$EZ$3</f>
        <v>0</v>
      </c>
      <c r="O236" s="70">
        <f>Sheet1!$EY$4</f>
        <v>0</v>
      </c>
      <c r="P236" s="73">
        <f>Sheet1!$EZ$4</f>
        <v>0</v>
      </c>
      <c r="Q236" s="70">
        <f>Sheet1!$EY$5</f>
        <v>0</v>
      </c>
      <c r="R236" s="73">
        <f>Sheet1!$EZ$5</f>
        <v>0</v>
      </c>
      <c r="S236" s="70">
        <f>Sheet1!$EY$6</f>
        <v>0</v>
      </c>
      <c r="T236" s="73">
        <f>Sheet1!$EZ$6</f>
        <v>0</v>
      </c>
      <c r="U236" s="70">
        <f>Sheet1!$EY$7</f>
        <v>0</v>
      </c>
      <c r="V236" s="73">
        <f>Sheet1!$EZ$7</f>
        <v>0</v>
      </c>
    </row>
    <row r="237" spans="1:22" ht="30" customHeight="1">
      <c r="A237" s="306"/>
      <c r="B237" s="307"/>
      <c r="C237" s="307"/>
      <c r="D237" s="307"/>
      <c r="E237" s="307"/>
      <c r="F237" s="306"/>
      <c r="G237" s="307"/>
      <c r="H237" s="307"/>
      <c r="I237" s="307"/>
      <c r="J237" s="307"/>
      <c r="K237" s="307"/>
      <c r="L237" s="307"/>
      <c r="M237" s="70">
        <f>Sheet1!$EY$8</f>
        <v>0</v>
      </c>
      <c r="N237" s="73">
        <f>Sheet1!$EZ$8</f>
        <v>0</v>
      </c>
      <c r="O237" s="70">
        <f>Sheet1!$EY$9</f>
        <v>0</v>
      </c>
      <c r="P237" s="73">
        <f>Sheet1!$EZ$9</f>
        <v>0</v>
      </c>
      <c r="Q237" s="70">
        <f>Sheet1!$EY$10</f>
        <v>0</v>
      </c>
      <c r="R237" s="73">
        <f>Sheet1!$EZ$10</f>
        <v>0</v>
      </c>
      <c r="S237" s="70">
        <f>Sheet1!$EY$11</f>
        <v>0</v>
      </c>
      <c r="T237" s="73">
        <f>Sheet1!$EZ$11</f>
        <v>0</v>
      </c>
      <c r="U237" s="70">
        <f>Sheet1!$EY$12</f>
        <v>0</v>
      </c>
      <c r="V237" s="73">
        <f>Sheet1!$EZ$12</f>
        <v>0</v>
      </c>
    </row>
    <row r="238" spans="1:22" ht="30" customHeight="1">
      <c r="A238" s="306"/>
      <c r="B238" s="307"/>
      <c r="C238" s="307"/>
      <c r="D238" s="307"/>
      <c r="E238" s="307"/>
      <c r="F238" s="306"/>
      <c r="G238" s="307"/>
      <c r="H238" s="307"/>
      <c r="I238" s="307"/>
      <c r="J238" s="307"/>
      <c r="K238" s="307"/>
      <c r="L238" s="307"/>
      <c r="M238" s="70">
        <f>Sheet1!$EY$13</f>
        <v>0</v>
      </c>
      <c r="N238" s="73">
        <f>Sheet1!$EZ$13</f>
        <v>0</v>
      </c>
      <c r="O238" s="70">
        <f>Sheet1!$EY$14</f>
        <v>0</v>
      </c>
      <c r="P238" s="73">
        <f>Sheet1!$EZ$14</f>
        <v>0</v>
      </c>
      <c r="Q238" s="70">
        <f>Sheet1!$EY$15</f>
        <v>0</v>
      </c>
      <c r="R238" s="73">
        <f>Sheet1!$EZ$15</f>
        <v>0</v>
      </c>
      <c r="S238" s="70">
        <f>Sheet1!$EY$16</f>
        <v>0</v>
      </c>
      <c r="T238" s="73">
        <f>Sheet1!$EZ$16</f>
        <v>0</v>
      </c>
      <c r="U238" s="70">
        <f>Sheet1!$EY$17</f>
        <v>0</v>
      </c>
      <c r="V238" s="73">
        <f>Sheet1!$EZ$17</f>
        <v>0</v>
      </c>
    </row>
    <row r="239" spans="1:22" ht="30" customHeight="1">
      <c r="A239" s="308">
        <v>79</v>
      </c>
      <c r="B239" s="309">
        <f>配列情報!B85</f>
        <v>0</v>
      </c>
      <c r="C239" s="309">
        <f>配列情報!C85</f>
        <v>0</v>
      </c>
      <c r="D239" s="309">
        <f>配列情報!D85</f>
        <v>0</v>
      </c>
      <c r="E239" s="309">
        <f>配列情報!E85</f>
        <v>0</v>
      </c>
      <c r="F239" s="308">
        <f>配列情報!L85</f>
        <v>0</v>
      </c>
      <c r="G239" s="309">
        <f>配列情報!F85</f>
        <v>0</v>
      </c>
      <c r="H239" s="309">
        <f>配列情報!G85</f>
        <v>0</v>
      </c>
      <c r="I239" s="309">
        <f>配列情報!H85</f>
        <v>0</v>
      </c>
      <c r="J239" s="309">
        <f>配列情報!I85</f>
        <v>0</v>
      </c>
      <c r="K239" s="309">
        <f>配列情報!J85</f>
        <v>0</v>
      </c>
      <c r="L239" s="309">
        <f>配列情報!K85</f>
        <v>0</v>
      </c>
      <c r="M239" s="71" t="str">
        <f>Sheet1!$FA$3</f>
        <v/>
      </c>
      <c r="N239" s="72">
        <f>Sheet1!$FB$3</f>
        <v>0</v>
      </c>
      <c r="O239" s="71">
        <f>Sheet1!$FA$4</f>
        <v>0</v>
      </c>
      <c r="P239" s="72">
        <f>Sheet1!$FB$4</f>
        <v>0</v>
      </c>
      <c r="Q239" s="71">
        <f>Sheet1!$FA$5</f>
        <v>0</v>
      </c>
      <c r="R239" s="72">
        <f>Sheet1!$FB$5</f>
        <v>0</v>
      </c>
      <c r="S239" s="71">
        <f>Sheet1!$FA$6</f>
        <v>0</v>
      </c>
      <c r="T239" s="72">
        <f>Sheet1!$FB$6</f>
        <v>0</v>
      </c>
      <c r="U239" s="71">
        <f>Sheet1!$FA$7</f>
        <v>0</v>
      </c>
      <c r="V239" s="72">
        <f>Sheet1!$FB$7</f>
        <v>0</v>
      </c>
    </row>
    <row r="240" spans="1:22" ht="30" customHeight="1">
      <c r="A240" s="308"/>
      <c r="B240" s="309"/>
      <c r="C240" s="309"/>
      <c r="D240" s="309"/>
      <c r="E240" s="309"/>
      <c r="F240" s="308"/>
      <c r="G240" s="309"/>
      <c r="H240" s="309"/>
      <c r="I240" s="309"/>
      <c r="J240" s="309"/>
      <c r="K240" s="309"/>
      <c r="L240" s="309"/>
      <c r="M240" s="71">
        <f>Sheet1!$FA$8</f>
        <v>0</v>
      </c>
      <c r="N240" s="72">
        <f>Sheet1!$FB$8</f>
        <v>0</v>
      </c>
      <c r="O240" s="71">
        <f>Sheet1!$FA$9</f>
        <v>0</v>
      </c>
      <c r="P240" s="72">
        <f>Sheet1!$FB$9</f>
        <v>0</v>
      </c>
      <c r="Q240" s="71">
        <f>Sheet1!$FA$10</f>
        <v>0</v>
      </c>
      <c r="R240" s="72">
        <f>Sheet1!$FB$10</f>
        <v>0</v>
      </c>
      <c r="S240" s="71">
        <f>Sheet1!$FA$11</f>
        <v>0</v>
      </c>
      <c r="T240" s="72">
        <f>Sheet1!$FB$11</f>
        <v>0</v>
      </c>
      <c r="U240" s="71">
        <f>Sheet1!$FA$12</f>
        <v>0</v>
      </c>
      <c r="V240" s="72">
        <f>Sheet1!$FB$12</f>
        <v>0</v>
      </c>
    </row>
    <row r="241" spans="1:22" ht="30" customHeight="1">
      <c r="A241" s="308"/>
      <c r="B241" s="309"/>
      <c r="C241" s="309"/>
      <c r="D241" s="309"/>
      <c r="E241" s="309"/>
      <c r="F241" s="308"/>
      <c r="G241" s="309"/>
      <c r="H241" s="309"/>
      <c r="I241" s="309"/>
      <c r="J241" s="309"/>
      <c r="K241" s="309"/>
      <c r="L241" s="309"/>
      <c r="M241" s="71">
        <f>Sheet1!$FA$13</f>
        <v>0</v>
      </c>
      <c r="N241" s="72">
        <f>Sheet1!$FB$13</f>
        <v>0</v>
      </c>
      <c r="O241" s="71">
        <f>Sheet1!$FA$14</f>
        <v>0</v>
      </c>
      <c r="P241" s="72">
        <f>Sheet1!$FB$14</f>
        <v>0</v>
      </c>
      <c r="Q241" s="71">
        <f>Sheet1!$FA$15</f>
        <v>0</v>
      </c>
      <c r="R241" s="72">
        <f>Sheet1!$FB$15</f>
        <v>0</v>
      </c>
      <c r="S241" s="71">
        <f>Sheet1!$FA$16</f>
        <v>0</v>
      </c>
      <c r="T241" s="72">
        <f>Sheet1!$FB$16</f>
        <v>0</v>
      </c>
      <c r="U241" s="71">
        <f>Sheet1!$FA$17</f>
        <v>0</v>
      </c>
      <c r="V241" s="72">
        <f>Sheet1!$FB$17</f>
        <v>0</v>
      </c>
    </row>
    <row r="242" spans="1:22" ht="30" customHeight="1">
      <c r="A242" s="306">
        <v>80</v>
      </c>
      <c r="B242" s="307">
        <f>配列情報!B86</f>
        <v>0</v>
      </c>
      <c r="C242" s="307">
        <f>配列情報!C86</f>
        <v>0</v>
      </c>
      <c r="D242" s="307">
        <f>配列情報!D86</f>
        <v>0</v>
      </c>
      <c r="E242" s="307">
        <f>配列情報!E86</f>
        <v>0</v>
      </c>
      <c r="F242" s="306">
        <f>配列情報!L86</f>
        <v>0</v>
      </c>
      <c r="G242" s="307">
        <f>配列情報!F86</f>
        <v>0</v>
      </c>
      <c r="H242" s="307">
        <f>配列情報!G86</f>
        <v>0</v>
      </c>
      <c r="I242" s="307">
        <f>配列情報!H86</f>
        <v>0</v>
      </c>
      <c r="J242" s="307">
        <f>配列情報!I86</f>
        <v>0</v>
      </c>
      <c r="K242" s="307">
        <f>配列情報!J86</f>
        <v>0</v>
      </c>
      <c r="L242" s="307">
        <f>配列情報!K86</f>
        <v>0</v>
      </c>
      <c r="M242" s="70" t="str">
        <f>Sheet1!$FC$3</f>
        <v/>
      </c>
      <c r="N242" s="73">
        <f>Sheet1!$FD$3</f>
        <v>0</v>
      </c>
      <c r="O242" s="70">
        <f>Sheet1!$FC$4</f>
        <v>0</v>
      </c>
      <c r="P242" s="73">
        <f>Sheet1!$FD$4</f>
        <v>0</v>
      </c>
      <c r="Q242" s="70">
        <f>Sheet1!$FC$5</f>
        <v>0</v>
      </c>
      <c r="R242" s="73">
        <f>Sheet1!$FD$5</f>
        <v>0</v>
      </c>
      <c r="S242" s="70">
        <f>Sheet1!$FC$6</f>
        <v>0</v>
      </c>
      <c r="T242" s="73">
        <f>Sheet1!$FD$6</f>
        <v>0</v>
      </c>
      <c r="U242" s="70">
        <f>Sheet1!$FC$7</f>
        <v>0</v>
      </c>
      <c r="V242" s="73">
        <f>Sheet1!$FD$7</f>
        <v>0</v>
      </c>
    </row>
    <row r="243" spans="1:22" ht="30" customHeight="1">
      <c r="A243" s="306"/>
      <c r="B243" s="307"/>
      <c r="C243" s="307"/>
      <c r="D243" s="307"/>
      <c r="E243" s="307"/>
      <c r="F243" s="306"/>
      <c r="G243" s="307"/>
      <c r="H243" s="307"/>
      <c r="I243" s="307"/>
      <c r="J243" s="307"/>
      <c r="K243" s="307"/>
      <c r="L243" s="307"/>
      <c r="M243" s="70">
        <f>Sheet1!$FC$8</f>
        <v>0</v>
      </c>
      <c r="N243" s="73">
        <f>Sheet1!$FD$8</f>
        <v>0</v>
      </c>
      <c r="O243" s="70">
        <f>Sheet1!$FC$9</f>
        <v>0</v>
      </c>
      <c r="P243" s="73">
        <f>Sheet1!$FD$9</f>
        <v>0</v>
      </c>
      <c r="Q243" s="70">
        <f>Sheet1!$FC$10</f>
        <v>0</v>
      </c>
      <c r="R243" s="73">
        <f>Sheet1!$FD$10</f>
        <v>0</v>
      </c>
      <c r="S243" s="70">
        <f>Sheet1!$FC$11</f>
        <v>0</v>
      </c>
      <c r="T243" s="73">
        <f>Sheet1!$FD$11</f>
        <v>0</v>
      </c>
      <c r="U243" s="70">
        <f>Sheet1!$FC$12</f>
        <v>0</v>
      </c>
      <c r="V243" s="73">
        <f>Sheet1!$FD$12</f>
        <v>0</v>
      </c>
    </row>
    <row r="244" spans="1:22" ht="30" customHeight="1">
      <c r="A244" s="306"/>
      <c r="B244" s="307"/>
      <c r="C244" s="307"/>
      <c r="D244" s="307"/>
      <c r="E244" s="307"/>
      <c r="F244" s="306"/>
      <c r="G244" s="307"/>
      <c r="H244" s="307"/>
      <c r="I244" s="307"/>
      <c r="J244" s="307"/>
      <c r="K244" s="307"/>
      <c r="L244" s="307"/>
      <c r="M244" s="70">
        <f>Sheet1!$FC$13</f>
        <v>0</v>
      </c>
      <c r="N244" s="73">
        <f>Sheet1!$FD$13</f>
        <v>0</v>
      </c>
      <c r="O244" s="70">
        <f>Sheet1!$FC$14</f>
        <v>0</v>
      </c>
      <c r="P244" s="73">
        <f>Sheet1!$FD$14</f>
        <v>0</v>
      </c>
      <c r="Q244" s="70">
        <f>Sheet1!$FC$15</f>
        <v>0</v>
      </c>
      <c r="R244" s="73">
        <f>Sheet1!$FD$15</f>
        <v>0</v>
      </c>
      <c r="S244" s="70">
        <f>Sheet1!$FC$16</f>
        <v>0</v>
      </c>
      <c r="T244" s="73">
        <f>Sheet1!$FD$16</f>
        <v>0</v>
      </c>
      <c r="U244" s="70">
        <f>Sheet1!$FC$17</f>
        <v>0</v>
      </c>
      <c r="V244" s="73">
        <f>Sheet1!$FD$17</f>
        <v>0</v>
      </c>
    </row>
    <row r="245" spans="1:22" ht="30" customHeight="1">
      <c r="A245" s="308">
        <v>81</v>
      </c>
      <c r="B245" s="309">
        <f>配列情報!B87</f>
        <v>0</v>
      </c>
      <c r="C245" s="309">
        <f>配列情報!C87</f>
        <v>0</v>
      </c>
      <c r="D245" s="309">
        <f>配列情報!D87</f>
        <v>0</v>
      </c>
      <c r="E245" s="309">
        <f>配列情報!E87</f>
        <v>0</v>
      </c>
      <c r="F245" s="308">
        <f>配列情報!L87</f>
        <v>0</v>
      </c>
      <c r="G245" s="309">
        <f>配列情報!F87</f>
        <v>0</v>
      </c>
      <c r="H245" s="309">
        <f>配列情報!G87</f>
        <v>0</v>
      </c>
      <c r="I245" s="309">
        <f>配列情報!H87</f>
        <v>0</v>
      </c>
      <c r="J245" s="309">
        <f>配列情報!I87</f>
        <v>0</v>
      </c>
      <c r="K245" s="309">
        <f>配列情報!J87</f>
        <v>0</v>
      </c>
      <c r="L245" s="309">
        <f>配列情報!K87</f>
        <v>0</v>
      </c>
      <c r="M245" s="71" t="str">
        <f>Sheet1!$FE$3</f>
        <v/>
      </c>
      <c r="N245" s="72">
        <f>Sheet1!$FF$3</f>
        <v>0</v>
      </c>
      <c r="O245" s="71">
        <f>Sheet1!$FE$4</f>
        <v>0</v>
      </c>
      <c r="P245" s="72">
        <f>Sheet1!$FF$4</f>
        <v>0</v>
      </c>
      <c r="Q245" s="71">
        <f>Sheet1!$FE$5</f>
        <v>0</v>
      </c>
      <c r="R245" s="72">
        <f>Sheet1!$FF$5</f>
        <v>0</v>
      </c>
      <c r="S245" s="71">
        <f>Sheet1!$FE$6</f>
        <v>0</v>
      </c>
      <c r="T245" s="72">
        <f>Sheet1!$FF$6</f>
        <v>0</v>
      </c>
      <c r="U245" s="71">
        <f>Sheet1!$FE$7</f>
        <v>0</v>
      </c>
      <c r="V245" s="72">
        <f>Sheet1!$FF$7</f>
        <v>0</v>
      </c>
    </row>
    <row r="246" spans="1:22" ht="30" customHeight="1">
      <c r="A246" s="308"/>
      <c r="B246" s="309"/>
      <c r="C246" s="309"/>
      <c r="D246" s="309"/>
      <c r="E246" s="309"/>
      <c r="F246" s="308"/>
      <c r="G246" s="309"/>
      <c r="H246" s="309"/>
      <c r="I246" s="309"/>
      <c r="J246" s="309"/>
      <c r="K246" s="309"/>
      <c r="L246" s="309"/>
      <c r="M246" s="71">
        <f>Sheet1!$FE$8</f>
        <v>0</v>
      </c>
      <c r="N246" s="72">
        <f>Sheet1!$FF$8</f>
        <v>0</v>
      </c>
      <c r="O246" s="71">
        <f>Sheet1!$FE$9</f>
        <v>0</v>
      </c>
      <c r="P246" s="72">
        <f>Sheet1!$FF$9</f>
        <v>0</v>
      </c>
      <c r="Q246" s="71">
        <f>Sheet1!$FE$10</f>
        <v>0</v>
      </c>
      <c r="R246" s="72">
        <f>Sheet1!$FF$10</f>
        <v>0</v>
      </c>
      <c r="S246" s="71">
        <f>Sheet1!$FE$11</f>
        <v>0</v>
      </c>
      <c r="T246" s="72">
        <f>Sheet1!$FF$11</f>
        <v>0</v>
      </c>
      <c r="U246" s="71">
        <f>Sheet1!$FE$12</f>
        <v>0</v>
      </c>
      <c r="V246" s="72">
        <f>Sheet1!$FF$12</f>
        <v>0</v>
      </c>
    </row>
    <row r="247" spans="1:22" ht="30" customHeight="1">
      <c r="A247" s="308"/>
      <c r="B247" s="309"/>
      <c r="C247" s="309"/>
      <c r="D247" s="309"/>
      <c r="E247" s="309"/>
      <c r="F247" s="308"/>
      <c r="G247" s="309"/>
      <c r="H247" s="309"/>
      <c r="I247" s="309"/>
      <c r="J247" s="309"/>
      <c r="K247" s="309"/>
      <c r="L247" s="309"/>
      <c r="M247" s="71">
        <f>Sheet1!$FE$13</f>
        <v>0</v>
      </c>
      <c r="N247" s="72">
        <f>Sheet1!$FF$13</f>
        <v>0</v>
      </c>
      <c r="O247" s="71">
        <f>Sheet1!$FE$14</f>
        <v>0</v>
      </c>
      <c r="P247" s="72">
        <f>Sheet1!$FF$14</f>
        <v>0</v>
      </c>
      <c r="Q247" s="71">
        <f>Sheet1!$FE$15</f>
        <v>0</v>
      </c>
      <c r="R247" s="72">
        <f>Sheet1!$FF$15</f>
        <v>0</v>
      </c>
      <c r="S247" s="71">
        <f>Sheet1!$FE$16</f>
        <v>0</v>
      </c>
      <c r="T247" s="72">
        <f>Sheet1!$FF$16</f>
        <v>0</v>
      </c>
      <c r="U247" s="71">
        <f>Sheet1!$FE$17</f>
        <v>0</v>
      </c>
      <c r="V247" s="72">
        <f>Sheet1!$FF$17</f>
        <v>0</v>
      </c>
    </row>
    <row r="248" spans="1:22" ht="30" customHeight="1">
      <c r="A248" s="306">
        <v>82</v>
      </c>
      <c r="B248" s="307">
        <f>配列情報!B88</f>
        <v>0</v>
      </c>
      <c r="C248" s="307">
        <f>配列情報!C88</f>
        <v>0</v>
      </c>
      <c r="D248" s="307">
        <f>配列情報!D88</f>
        <v>0</v>
      </c>
      <c r="E248" s="307">
        <f>配列情報!E88</f>
        <v>0</v>
      </c>
      <c r="F248" s="306">
        <f>配列情報!L88</f>
        <v>0</v>
      </c>
      <c r="G248" s="307">
        <f>配列情報!F88</f>
        <v>0</v>
      </c>
      <c r="H248" s="307">
        <f>配列情報!G88</f>
        <v>0</v>
      </c>
      <c r="I248" s="307">
        <f>配列情報!H88</f>
        <v>0</v>
      </c>
      <c r="J248" s="307">
        <f>配列情報!I88</f>
        <v>0</v>
      </c>
      <c r="K248" s="307">
        <f>配列情報!J88</f>
        <v>0</v>
      </c>
      <c r="L248" s="307">
        <f>配列情報!K88</f>
        <v>0</v>
      </c>
      <c r="M248" s="70" t="str">
        <f>Sheet1!$FG$3</f>
        <v/>
      </c>
      <c r="N248" s="73">
        <f>Sheet1!$FH$3</f>
        <v>0</v>
      </c>
      <c r="O248" s="70">
        <f>Sheet1!$FG$4</f>
        <v>0</v>
      </c>
      <c r="P248" s="73">
        <f>Sheet1!$FH$4</f>
        <v>0</v>
      </c>
      <c r="Q248" s="70">
        <f>Sheet1!$FG$5</f>
        <v>0</v>
      </c>
      <c r="R248" s="73">
        <f>Sheet1!$FH$5</f>
        <v>0</v>
      </c>
      <c r="S248" s="70">
        <f>Sheet1!$FG$6</f>
        <v>0</v>
      </c>
      <c r="T248" s="73">
        <f>Sheet1!$FH$6</f>
        <v>0</v>
      </c>
      <c r="U248" s="70">
        <f>Sheet1!$FG$7</f>
        <v>0</v>
      </c>
      <c r="V248" s="73">
        <f>Sheet1!$FH$7</f>
        <v>0</v>
      </c>
    </row>
    <row r="249" spans="1:22" ht="30" customHeight="1">
      <c r="A249" s="306"/>
      <c r="B249" s="307"/>
      <c r="C249" s="307"/>
      <c r="D249" s="307"/>
      <c r="E249" s="307"/>
      <c r="F249" s="306"/>
      <c r="G249" s="307"/>
      <c r="H249" s="307"/>
      <c r="I249" s="307"/>
      <c r="J249" s="307"/>
      <c r="K249" s="307"/>
      <c r="L249" s="307"/>
      <c r="M249" s="70">
        <f>Sheet1!$FG$8</f>
        <v>0</v>
      </c>
      <c r="N249" s="73">
        <f>Sheet1!$FH$8</f>
        <v>0</v>
      </c>
      <c r="O249" s="70">
        <f>Sheet1!$FG$9</f>
        <v>0</v>
      </c>
      <c r="P249" s="73">
        <f>Sheet1!$FH$9</f>
        <v>0</v>
      </c>
      <c r="Q249" s="70">
        <f>Sheet1!$FG$10</f>
        <v>0</v>
      </c>
      <c r="R249" s="73">
        <f>Sheet1!$FH$10</f>
        <v>0</v>
      </c>
      <c r="S249" s="70">
        <f>Sheet1!$FG$11</f>
        <v>0</v>
      </c>
      <c r="T249" s="73">
        <f>Sheet1!$FH$11</f>
        <v>0</v>
      </c>
      <c r="U249" s="70">
        <f>Sheet1!$FG$12</f>
        <v>0</v>
      </c>
      <c r="V249" s="73">
        <f>Sheet1!$FH$12</f>
        <v>0</v>
      </c>
    </row>
    <row r="250" spans="1:22" ht="30" customHeight="1">
      <c r="A250" s="306"/>
      <c r="B250" s="307"/>
      <c r="C250" s="307"/>
      <c r="D250" s="307"/>
      <c r="E250" s="307"/>
      <c r="F250" s="306"/>
      <c r="G250" s="307"/>
      <c r="H250" s="307"/>
      <c r="I250" s="307"/>
      <c r="J250" s="307"/>
      <c r="K250" s="307"/>
      <c r="L250" s="307"/>
      <c r="M250" s="70">
        <f>Sheet1!$FG$13</f>
        <v>0</v>
      </c>
      <c r="N250" s="73">
        <f>Sheet1!$FH$13</f>
        <v>0</v>
      </c>
      <c r="O250" s="70">
        <f>Sheet1!$FG$14</f>
        <v>0</v>
      </c>
      <c r="P250" s="73">
        <f>Sheet1!$FH$14</f>
        <v>0</v>
      </c>
      <c r="Q250" s="70">
        <f>Sheet1!$FG$15</f>
        <v>0</v>
      </c>
      <c r="R250" s="73">
        <f>Sheet1!$FH$15</f>
        <v>0</v>
      </c>
      <c r="S250" s="70">
        <f>Sheet1!$FG$16</f>
        <v>0</v>
      </c>
      <c r="T250" s="73">
        <f>Sheet1!$FH$16</f>
        <v>0</v>
      </c>
      <c r="U250" s="70">
        <f>Sheet1!$FG$17</f>
        <v>0</v>
      </c>
      <c r="V250" s="73">
        <f>Sheet1!$FH$17</f>
        <v>0</v>
      </c>
    </row>
    <row r="251" spans="1:22" ht="30" customHeight="1">
      <c r="A251" s="308">
        <v>83</v>
      </c>
      <c r="B251" s="309">
        <f>配列情報!B89</f>
        <v>0</v>
      </c>
      <c r="C251" s="309">
        <f>配列情報!C89</f>
        <v>0</v>
      </c>
      <c r="D251" s="309">
        <f>配列情報!D89</f>
        <v>0</v>
      </c>
      <c r="E251" s="309">
        <f>配列情報!E89</f>
        <v>0</v>
      </c>
      <c r="F251" s="308">
        <f>配列情報!L89</f>
        <v>0</v>
      </c>
      <c r="G251" s="309">
        <f>配列情報!F89</f>
        <v>0</v>
      </c>
      <c r="H251" s="309">
        <f>配列情報!G89</f>
        <v>0</v>
      </c>
      <c r="I251" s="309">
        <f>配列情報!H89</f>
        <v>0</v>
      </c>
      <c r="J251" s="309">
        <f>配列情報!I89</f>
        <v>0</v>
      </c>
      <c r="K251" s="309">
        <f>配列情報!J89</f>
        <v>0</v>
      </c>
      <c r="L251" s="309">
        <f>配列情報!K89</f>
        <v>0</v>
      </c>
      <c r="M251" s="71" t="str">
        <f>Sheet1!$FI$3</f>
        <v/>
      </c>
      <c r="N251" s="72">
        <f>Sheet1!$FJ$3</f>
        <v>0</v>
      </c>
      <c r="O251" s="71">
        <f>Sheet1!$FI$4</f>
        <v>0</v>
      </c>
      <c r="P251" s="72">
        <f>Sheet1!$FJ$4</f>
        <v>0</v>
      </c>
      <c r="Q251" s="71">
        <f>Sheet1!$FI$5</f>
        <v>0</v>
      </c>
      <c r="R251" s="72">
        <f>Sheet1!$FJ$5</f>
        <v>0</v>
      </c>
      <c r="S251" s="71">
        <f>Sheet1!$FI$6</f>
        <v>0</v>
      </c>
      <c r="T251" s="72">
        <f>Sheet1!$FJ$6</f>
        <v>0</v>
      </c>
      <c r="U251" s="71">
        <f>Sheet1!$FI$7</f>
        <v>0</v>
      </c>
      <c r="V251" s="72">
        <f>Sheet1!$FJ$7</f>
        <v>0</v>
      </c>
    </row>
    <row r="252" spans="1:22" ht="30" customHeight="1">
      <c r="A252" s="308"/>
      <c r="B252" s="309"/>
      <c r="C252" s="309"/>
      <c r="D252" s="309"/>
      <c r="E252" s="309"/>
      <c r="F252" s="308"/>
      <c r="G252" s="309"/>
      <c r="H252" s="309"/>
      <c r="I252" s="309"/>
      <c r="J252" s="309"/>
      <c r="K252" s="309"/>
      <c r="L252" s="309"/>
      <c r="M252" s="71">
        <f>Sheet1!$FI$8</f>
        <v>0</v>
      </c>
      <c r="N252" s="72">
        <f>Sheet1!$FJ$8</f>
        <v>0</v>
      </c>
      <c r="O252" s="71">
        <f>Sheet1!$FI$9</f>
        <v>0</v>
      </c>
      <c r="P252" s="72">
        <f>Sheet1!$FJ$9</f>
        <v>0</v>
      </c>
      <c r="Q252" s="71">
        <f>Sheet1!$FI$10</f>
        <v>0</v>
      </c>
      <c r="R252" s="72">
        <f>Sheet1!$FJ$10</f>
        <v>0</v>
      </c>
      <c r="S252" s="71">
        <f>Sheet1!$FI$11</f>
        <v>0</v>
      </c>
      <c r="T252" s="72">
        <f>Sheet1!$FJ$11</f>
        <v>0</v>
      </c>
      <c r="U252" s="71">
        <f>Sheet1!$FI$12</f>
        <v>0</v>
      </c>
      <c r="V252" s="72">
        <f>Sheet1!$FJ$12</f>
        <v>0</v>
      </c>
    </row>
    <row r="253" spans="1:22" ht="30" customHeight="1">
      <c r="A253" s="308"/>
      <c r="B253" s="309"/>
      <c r="C253" s="309"/>
      <c r="D253" s="309"/>
      <c r="E253" s="309"/>
      <c r="F253" s="308"/>
      <c r="G253" s="309"/>
      <c r="H253" s="309"/>
      <c r="I253" s="309"/>
      <c r="J253" s="309"/>
      <c r="K253" s="309"/>
      <c r="L253" s="309"/>
      <c r="M253" s="71">
        <f>Sheet1!$FI$13</f>
        <v>0</v>
      </c>
      <c r="N253" s="72">
        <f>Sheet1!$FJ$13</f>
        <v>0</v>
      </c>
      <c r="O253" s="71">
        <f>Sheet1!$FI$14</f>
        <v>0</v>
      </c>
      <c r="P253" s="72">
        <f>Sheet1!$FJ$14</f>
        <v>0</v>
      </c>
      <c r="Q253" s="71">
        <f>Sheet1!$FI$15</f>
        <v>0</v>
      </c>
      <c r="R253" s="72">
        <f>Sheet1!$FJ$15</f>
        <v>0</v>
      </c>
      <c r="S253" s="71">
        <f>Sheet1!$FI$16</f>
        <v>0</v>
      </c>
      <c r="T253" s="72">
        <f>Sheet1!$FJ$16</f>
        <v>0</v>
      </c>
      <c r="U253" s="71">
        <f>Sheet1!$FI$17</f>
        <v>0</v>
      </c>
      <c r="V253" s="72">
        <f>Sheet1!$FJ$17</f>
        <v>0</v>
      </c>
    </row>
    <row r="254" spans="1:22" ht="30" customHeight="1">
      <c r="A254" s="306">
        <v>84</v>
      </c>
      <c r="B254" s="307">
        <f>配列情報!B90</f>
        <v>0</v>
      </c>
      <c r="C254" s="307">
        <f>配列情報!C90</f>
        <v>0</v>
      </c>
      <c r="D254" s="307">
        <f>配列情報!D90</f>
        <v>0</v>
      </c>
      <c r="E254" s="307">
        <f>配列情報!E90</f>
        <v>0</v>
      </c>
      <c r="F254" s="306">
        <f>配列情報!L90</f>
        <v>0</v>
      </c>
      <c r="G254" s="307">
        <f>配列情報!F90</f>
        <v>0</v>
      </c>
      <c r="H254" s="307">
        <f>配列情報!G90</f>
        <v>0</v>
      </c>
      <c r="I254" s="307">
        <f>配列情報!H90</f>
        <v>0</v>
      </c>
      <c r="J254" s="307">
        <f>配列情報!I90</f>
        <v>0</v>
      </c>
      <c r="K254" s="307">
        <f>配列情報!J90</f>
        <v>0</v>
      </c>
      <c r="L254" s="307">
        <f>配列情報!K90</f>
        <v>0</v>
      </c>
      <c r="M254" s="70" t="str">
        <f>Sheet1!$FK$3</f>
        <v/>
      </c>
      <c r="N254" s="73">
        <f>Sheet1!$FL$3</f>
        <v>0</v>
      </c>
      <c r="O254" s="70">
        <f>Sheet1!$FK$4</f>
        <v>0</v>
      </c>
      <c r="P254" s="73">
        <f>Sheet1!$FL$4</f>
        <v>0</v>
      </c>
      <c r="Q254" s="70">
        <f>Sheet1!$FK$5</f>
        <v>0</v>
      </c>
      <c r="R254" s="73">
        <f>Sheet1!$FL$5</f>
        <v>0</v>
      </c>
      <c r="S254" s="70">
        <f>Sheet1!$FK$6</f>
        <v>0</v>
      </c>
      <c r="T254" s="73">
        <f>Sheet1!$FL$6</f>
        <v>0</v>
      </c>
      <c r="U254" s="70">
        <f>Sheet1!$FK$7</f>
        <v>0</v>
      </c>
      <c r="V254" s="73">
        <f>Sheet1!$FL$7</f>
        <v>0</v>
      </c>
    </row>
    <row r="255" spans="1:22" ht="30" customHeight="1">
      <c r="A255" s="306"/>
      <c r="B255" s="307"/>
      <c r="C255" s="307"/>
      <c r="D255" s="307"/>
      <c r="E255" s="307"/>
      <c r="F255" s="306"/>
      <c r="G255" s="307"/>
      <c r="H255" s="307"/>
      <c r="I255" s="307"/>
      <c r="J255" s="307"/>
      <c r="K255" s="307"/>
      <c r="L255" s="307"/>
      <c r="M255" s="70">
        <f>Sheet1!$FK$8</f>
        <v>0</v>
      </c>
      <c r="N255" s="73">
        <f>Sheet1!$FL$8</f>
        <v>0</v>
      </c>
      <c r="O255" s="70">
        <f>Sheet1!$FK$9</f>
        <v>0</v>
      </c>
      <c r="P255" s="73">
        <f>Sheet1!$FL$9</f>
        <v>0</v>
      </c>
      <c r="Q255" s="70">
        <f>Sheet1!$FK$10</f>
        <v>0</v>
      </c>
      <c r="R255" s="73">
        <f>Sheet1!$FL$10</f>
        <v>0</v>
      </c>
      <c r="S255" s="70">
        <f>Sheet1!$FK$11</f>
        <v>0</v>
      </c>
      <c r="T255" s="73">
        <f>Sheet1!$FL$11</f>
        <v>0</v>
      </c>
      <c r="U255" s="70">
        <f>Sheet1!$FK$12</f>
        <v>0</v>
      </c>
      <c r="V255" s="73">
        <f>Sheet1!$FL$12</f>
        <v>0</v>
      </c>
    </row>
    <row r="256" spans="1:22" ht="30" customHeight="1">
      <c r="A256" s="306"/>
      <c r="B256" s="307"/>
      <c r="C256" s="307"/>
      <c r="D256" s="307"/>
      <c r="E256" s="307"/>
      <c r="F256" s="306"/>
      <c r="G256" s="307"/>
      <c r="H256" s="307"/>
      <c r="I256" s="307"/>
      <c r="J256" s="307"/>
      <c r="K256" s="307"/>
      <c r="L256" s="307"/>
      <c r="M256" s="70">
        <f>Sheet1!$FK$13</f>
        <v>0</v>
      </c>
      <c r="N256" s="73">
        <f>Sheet1!$FL$13</f>
        <v>0</v>
      </c>
      <c r="O256" s="70">
        <f>Sheet1!$FK$14</f>
        <v>0</v>
      </c>
      <c r="P256" s="73">
        <f>Sheet1!$FL$14</f>
        <v>0</v>
      </c>
      <c r="Q256" s="70">
        <f>Sheet1!$FK$15</f>
        <v>0</v>
      </c>
      <c r="R256" s="73">
        <f>Sheet1!$FL$15</f>
        <v>0</v>
      </c>
      <c r="S256" s="70">
        <f>Sheet1!$FK$16</f>
        <v>0</v>
      </c>
      <c r="T256" s="73">
        <f>Sheet1!$FL$16</f>
        <v>0</v>
      </c>
      <c r="U256" s="70">
        <f>Sheet1!$FK$17</f>
        <v>0</v>
      </c>
      <c r="V256" s="73">
        <f>Sheet1!$FL$17</f>
        <v>0</v>
      </c>
    </row>
    <row r="257" spans="1:22" ht="30" customHeight="1">
      <c r="A257" s="308">
        <v>85</v>
      </c>
      <c r="B257" s="309">
        <f>配列情報!B91</f>
        <v>0</v>
      </c>
      <c r="C257" s="309">
        <f>配列情報!C91</f>
        <v>0</v>
      </c>
      <c r="D257" s="309">
        <f>配列情報!D91</f>
        <v>0</v>
      </c>
      <c r="E257" s="309">
        <f>配列情報!E91</f>
        <v>0</v>
      </c>
      <c r="F257" s="308">
        <f>配列情報!L91</f>
        <v>0</v>
      </c>
      <c r="G257" s="309">
        <f>配列情報!F91</f>
        <v>0</v>
      </c>
      <c r="H257" s="309">
        <f>配列情報!G91</f>
        <v>0</v>
      </c>
      <c r="I257" s="309">
        <f>配列情報!H91</f>
        <v>0</v>
      </c>
      <c r="J257" s="309">
        <f>配列情報!I91</f>
        <v>0</v>
      </c>
      <c r="K257" s="309">
        <f>配列情報!J91</f>
        <v>0</v>
      </c>
      <c r="L257" s="309">
        <f>配列情報!K91</f>
        <v>0</v>
      </c>
      <c r="M257" s="71" t="str">
        <f>Sheet1!$FM$3</f>
        <v/>
      </c>
      <c r="N257" s="72">
        <f>Sheet1!$FN$3</f>
        <v>0</v>
      </c>
      <c r="O257" s="71">
        <f>Sheet1!$FM$4</f>
        <v>0</v>
      </c>
      <c r="P257" s="72">
        <f>Sheet1!$FN$4</f>
        <v>0</v>
      </c>
      <c r="Q257" s="71">
        <f>Sheet1!$FM$5</f>
        <v>0</v>
      </c>
      <c r="R257" s="72">
        <f>Sheet1!$FN$5</f>
        <v>0</v>
      </c>
      <c r="S257" s="71">
        <f>Sheet1!$FM$6</f>
        <v>0</v>
      </c>
      <c r="T257" s="72">
        <f>Sheet1!$FN$6</f>
        <v>0</v>
      </c>
      <c r="U257" s="71">
        <f>Sheet1!$FM$7</f>
        <v>0</v>
      </c>
      <c r="V257" s="72">
        <f>Sheet1!$FN$7</f>
        <v>0</v>
      </c>
    </row>
    <row r="258" spans="1:22" ht="30" customHeight="1">
      <c r="A258" s="308"/>
      <c r="B258" s="309"/>
      <c r="C258" s="309"/>
      <c r="D258" s="309"/>
      <c r="E258" s="309"/>
      <c r="F258" s="308"/>
      <c r="G258" s="309"/>
      <c r="H258" s="309"/>
      <c r="I258" s="309"/>
      <c r="J258" s="309"/>
      <c r="K258" s="309"/>
      <c r="L258" s="309"/>
      <c r="M258" s="71">
        <f>Sheet1!$FM$8</f>
        <v>0</v>
      </c>
      <c r="N258" s="72">
        <f>Sheet1!$FN$8</f>
        <v>0</v>
      </c>
      <c r="O258" s="71">
        <f>Sheet1!$FM$9</f>
        <v>0</v>
      </c>
      <c r="P258" s="72">
        <f>Sheet1!$FN$9</f>
        <v>0</v>
      </c>
      <c r="Q258" s="71">
        <f>Sheet1!$FM$10</f>
        <v>0</v>
      </c>
      <c r="R258" s="72">
        <f>Sheet1!$FN$10</f>
        <v>0</v>
      </c>
      <c r="S258" s="71">
        <f>Sheet1!$FM$11</f>
        <v>0</v>
      </c>
      <c r="T258" s="72">
        <f>Sheet1!$FN$11</f>
        <v>0</v>
      </c>
      <c r="U258" s="71">
        <f>Sheet1!$FM$12</f>
        <v>0</v>
      </c>
      <c r="V258" s="72">
        <f>Sheet1!$FN$12</f>
        <v>0</v>
      </c>
    </row>
    <row r="259" spans="1:22" ht="30" customHeight="1">
      <c r="A259" s="308"/>
      <c r="B259" s="309"/>
      <c r="C259" s="309"/>
      <c r="D259" s="309"/>
      <c r="E259" s="309"/>
      <c r="F259" s="308"/>
      <c r="G259" s="309"/>
      <c r="H259" s="309"/>
      <c r="I259" s="309"/>
      <c r="J259" s="309"/>
      <c r="K259" s="309"/>
      <c r="L259" s="309"/>
      <c r="M259" s="71">
        <f>Sheet1!$FM$13</f>
        <v>0</v>
      </c>
      <c r="N259" s="72">
        <f>Sheet1!$FN$13</f>
        <v>0</v>
      </c>
      <c r="O259" s="71">
        <f>Sheet1!$FM$14</f>
        <v>0</v>
      </c>
      <c r="P259" s="72">
        <f>Sheet1!$FN$14</f>
        <v>0</v>
      </c>
      <c r="Q259" s="71">
        <f>Sheet1!$FM$15</f>
        <v>0</v>
      </c>
      <c r="R259" s="72">
        <f>Sheet1!$FN$15</f>
        <v>0</v>
      </c>
      <c r="S259" s="71">
        <f>Sheet1!$FM$16</f>
        <v>0</v>
      </c>
      <c r="T259" s="72">
        <f>Sheet1!$FN$16</f>
        <v>0</v>
      </c>
      <c r="U259" s="71">
        <f>Sheet1!$FM$17</f>
        <v>0</v>
      </c>
      <c r="V259" s="72">
        <f>Sheet1!$FN$17</f>
        <v>0</v>
      </c>
    </row>
    <row r="260" spans="1:22" ht="30" customHeight="1">
      <c r="A260" s="306">
        <v>86</v>
      </c>
      <c r="B260" s="307">
        <f>配列情報!B92</f>
        <v>0</v>
      </c>
      <c r="C260" s="307">
        <f>配列情報!C92</f>
        <v>0</v>
      </c>
      <c r="D260" s="307">
        <f>配列情報!D92</f>
        <v>0</v>
      </c>
      <c r="E260" s="307">
        <f>配列情報!E92</f>
        <v>0</v>
      </c>
      <c r="F260" s="306">
        <f>配列情報!L92</f>
        <v>0</v>
      </c>
      <c r="G260" s="307">
        <f>配列情報!F92</f>
        <v>0</v>
      </c>
      <c r="H260" s="307">
        <f>配列情報!G92</f>
        <v>0</v>
      </c>
      <c r="I260" s="307">
        <f>配列情報!H92</f>
        <v>0</v>
      </c>
      <c r="J260" s="307">
        <f>配列情報!I92</f>
        <v>0</v>
      </c>
      <c r="K260" s="307">
        <f>配列情報!J92</f>
        <v>0</v>
      </c>
      <c r="L260" s="307">
        <f>配列情報!K92</f>
        <v>0</v>
      </c>
      <c r="M260" s="70" t="str">
        <f>Sheet1!$FO$3</f>
        <v/>
      </c>
      <c r="N260" s="73">
        <f>Sheet1!$FP$3</f>
        <v>0</v>
      </c>
      <c r="O260" s="70">
        <f>Sheet1!$FO$4</f>
        <v>0</v>
      </c>
      <c r="P260" s="73">
        <f>Sheet1!$FP$4</f>
        <v>0</v>
      </c>
      <c r="Q260" s="70">
        <f>Sheet1!$FO$5</f>
        <v>0</v>
      </c>
      <c r="R260" s="73">
        <f>Sheet1!$FP$5</f>
        <v>0</v>
      </c>
      <c r="S260" s="70">
        <f>Sheet1!$FO$6</f>
        <v>0</v>
      </c>
      <c r="T260" s="73">
        <f>Sheet1!$FP$6</f>
        <v>0</v>
      </c>
      <c r="U260" s="70">
        <f>Sheet1!$FO$7</f>
        <v>0</v>
      </c>
      <c r="V260" s="73">
        <f>Sheet1!$FP$7</f>
        <v>0</v>
      </c>
    </row>
    <row r="261" spans="1:22" ht="30" customHeight="1">
      <c r="A261" s="306"/>
      <c r="B261" s="307"/>
      <c r="C261" s="307"/>
      <c r="D261" s="307"/>
      <c r="E261" s="307"/>
      <c r="F261" s="306"/>
      <c r="G261" s="307"/>
      <c r="H261" s="307"/>
      <c r="I261" s="307"/>
      <c r="J261" s="307"/>
      <c r="K261" s="307"/>
      <c r="L261" s="307"/>
      <c r="M261" s="70">
        <f>Sheet1!$FO$8</f>
        <v>0</v>
      </c>
      <c r="N261" s="73">
        <f>Sheet1!$FP$8</f>
        <v>0</v>
      </c>
      <c r="O261" s="70">
        <f>Sheet1!$FO$9</f>
        <v>0</v>
      </c>
      <c r="P261" s="73">
        <f>Sheet1!$FP$9</f>
        <v>0</v>
      </c>
      <c r="Q261" s="70">
        <f>Sheet1!$FO$10</f>
        <v>0</v>
      </c>
      <c r="R261" s="73">
        <f>Sheet1!$FP$10</f>
        <v>0</v>
      </c>
      <c r="S261" s="70">
        <f>Sheet1!$FO$11</f>
        <v>0</v>
      </c>
      <c r="T261" s="73">
        <f>Sheet1!$FP$11</f>
        <v>0</v>
      </c>
      <c r="U261" s="70">
        <f>Sheet1!$FO$12</f>
        <v>0</v>
      </c>
      <c r="V261" s="73">
        <f>Sheet1!$FP$12</f>
        <v>0</v>
      </c>
    </row>
    <row r="262" spans="1:22" ht="30" customHeight="1">
      <c r="A262" s="306"/>
      <c r="B262" s="307"/>
      <c r="C262" s="307"/>
      <c r="D262" s="307"/>
      <c r="E262" s="307"/>
      <c r="F262" s="306"/>
      <c r="G262" s="307"/>
      <c r="H262" s="307"/>
      <c r="I262" s="307"/>
      <c r="J262" s="307"/>
      <c r="K262" s="307"/>
      <c r="L262" s="307"/>
      <c r="M262" s="70">
        <f>Sheet1!$FO$13</f>
        <v>0</v>
      </c>
      <c r="N262" s="73">
        <f>Sheet1!$FP$13</f>
        <v>0</v>
      </c>
      <c r="O262" s="70">
        <f>Sheet1!$FO$14</f>
        <v>0</v>
      </c>
      <c r="P262" s="73">
        <f>Sheet1!$FP$14</f>
        <v>0</v>
      </c>
      <c r="Q262" s="70">
        <f>Sheet1!$FO$15</f>
        <v>0</v>
      </c>
      <c r="R262" s="73">
        <f>Sheet1!$FP$15</f>
        <v>0</v>
      </c>
      <c r="S262" s="70">
        <f>Sheet1!$FO$16</f>
        <v>0</v>
      </c>
      <c r="T262" s="73">
        <f>Sheet1!$FP$16</f>
        <v>0</v>
      </c>
      <c r="U262" s="70">
        <f>Sheet1!$FO$17</f>
        <v>0</v>
      </c>
      <c r="V262" s="73">
        <f>Sheet1!$FP$17</f>
        <v>0</v>
      </c>
    </row>
    <row r="263" spans="1:22" ht="30" customHeight="1">
      <c r="A263" s="308">
        <v>87</v>
      </c>
      <c r="B263" s="309">
        <f>配列情報!B93</f>
        <v>0</v>
      </c>
      <c r="C263" s="309">
        <f>配列情報!C93</f>
        <v>0</v>
      </c>
      <c r="D263" s="309">
        <f>配列情報!D93</f>
        <v>0</v>
      </c>
      <c r="E263" s="309">
        <f>配列情報!E93</f>
        <v>0</v>
      </c>
      <c r="F263" s="308">
        <f>配列情報!L93</f>
        <v>0</v>
      </c>
      <c r="G263" s="309">
        <f>配列情報!F93</f>
        <v>0</v>
      </c>
      <c r="H263" s="309">
        <f>配列情報!G93</f>
        <v>0</v>
      </c>
      <c r="I263" s="309">
        <f>配列情報!H93</f>
        <v>0</v>
      </c>
      <c r="J263" s="309">
        <f>配列情報!I93</f>
        <v>0</v>
      </c>
      <c r="K263" s="309">
        <f>配列情報!J93</f>
        <v>0</v>
      </c>
      <c r="L263" s="309">
        <f>配列情報!K93</f>
        <v>0</v>
      </c>
      <c r="M263" s="71" t="str">
        <f>Sheet1!$FQ$3</f>
        <v/>
      </c>
      <c r="N263" s="72">
        <f>Sheet1!$FR$3</f>
        <v>0</v>
      </c>
      <c r="O263" s="71">
        <f>Sheet1!$FQ$4</f>
        <v>0</v>
      </c>
      <c r="P263" s="72">
        <f>Sheet1!$FR$4</f>
        <v>0</v>
      </c>
      <c r="Q263" s="71">
        <f>Sheet1!$FQ$5</f>
        <v>0</v>
      </c>
      <c r="R263" s="72">
        <f>Sheet1!$FR$5</f>
        <v>0</v>
      </c>
      <c r="S263" s="71">
        <f>Sheet1!$FQ$6</f>
        <v>0</v>
      </c>
      <c r="T263" s="72">
        <f>Sheet1!$FR$6</f>
        <v>0</v>
      </c>
      <c r="U263" s="71">
        <f>Sheet1!$FQ$7</f>
        <v>0</v>
      </c>
      <c r="V263" s="72">
        <f>Sheet1!$FR$7</f>
        <v>0</v>
      </c>
    </row>
    <row r="264" spans="1:22" ht="30" customHeight="1">
      <c r="A264" s="308"/>
      <c r="B264" s="309"/>
      <c r="C264" s="309"/>
      <c r="D264" s="309"/>
      <c r="E264" s="309"/>
      <c r="F264" s="308"/>
      <c r="G264" s="309"/>
      <c r="H264" s="309"/>
      <c r="I264" s="309"/>
      <c r="J264" s="309"/>
      <c r="K264" s="309"/>
      <c r="L264" s="309"/>
      <c r="M264" s="71">
        <f>Sheet1!$FQ$8</f>
        <v>0</v>
      </c>
      <c r="N264" s="72">
        <f>Sheet1!$FR$8</f>
        <v>0</v>
      </c>
      <c r="O264" s="71">
        <f>Sheet1!$FQ$9</f>
        <v>0</v>
      </c>
      <c r="P264" s="72">
        <f>Sheet1!$FR$9</f>
        <v>0</v>
      </c>
      <c r="Q264" s="71">
        <f>Sheet1!$FQ$10</f>
        <v>0</v>
      </c>
      <c r="R264" s="72">
        <f>Sheet1!$FR$10</f>
        <v>0</v>
      </c>
      <c r="S264" s="71">
        <f>Sheet1!$FQ$11</f>
        <v>0</v>
      </c>
      <c r="T264" s="72">
        <f>Sheet1!$FR$11</f>
        <v>0</v>
      </c>
      <c r="U264" s="71">
        <f>Sheet1!$FQ$12</f>
        <v>0</v>
      </c>
      <c r="V264" s="72">
        <f>Sheet1!$FR$12</f>
        <v>0</v>
      </c>
    </row>
    <row r="265" spans="1:22" ht="30" customHeight="1">
      <c r="A265" s="308"/>
      <c r="B265" s="309"/>
      <c r="C265" s="309"/>
      <c r="D265" s="309"/>
      <c r="E265" s="309"/>
      <c r="F265" s="308"/>
      <c r="G265" s="309"/>
      <c r="H265" s="309"/>
      <c r="I265" s="309"/>
      <c r="J265" s="309"/>
      <c r="K265" s="309"/>
      <c r="L265" s="309"/>
      <c r="M265" s="71">
        <f>Sheet1!$FQ$13</f>
        <v>0</v>
      </c>
      <c r="N265" s="72">
        <f>Sheet1!$FR$13</f>
        <v>0</v>
      </c>
      <c r="O265" s="71">
        <f>Sheet1!$FQ$14</f>
        <v>0</v>
      </c>
      <c r="P265" s="72">
        <f>Sheet1!$FR$14</f>
        <v>0</v>
      </c>
      <c r="Q265" s="71">
        <f>Sheet1!$FQ$15</f>
        <v>0</v>
      </c>
      <c r="R265" s="72">
        <f>Sheet1!$FR$15</f>
        <v>0</v>
      </c>
      <c r="S265" s="71">
        <f>Sheet1!$FQ$16</f>
        <v>0</v>
      </c>
      <c r="T265" s="72">
        <f>Sheet1!$FR$16</f>
        <v>0</v>
      </c>
      <c r="U265" s="71">
        <f>Sheet1!$FQ$17</f>
        <v>0</v>
      </c>
      <c r="V265" s="72">
        <f>Sheet1!$FR$17</f>
        <v>0</v>
      </c>
    </row>
    <row r="266" spans="1:22" ht="30" customHeight="1">
      <c r="A266" s="306">
        <v>88</v>
      </c>
      <c r="B266" s="307">
        <f>配列情報!B94</f>
        <v>0</v>
      </c>
      <c r="C266" s="307">
        <f>配列情報!C94</f>
        <v>0</v>
      </c>
      <c r="D266" s="307">
        <f>配列情報!D94</f>
        <v>0</v>
      </c>
      <c r="E266" s="307">
        <f>配列情報!E94</f>
        <v>0</v>
      </c>
      <c r="F266" s="306">
        <f>配列情報!L94</f>
        <v>0</v>
      </c>
      <c r="G266" s="307">
        <f>配列情報!F94</f>
        <v>0</v>
      </c>
      <c r="H266" s="307">
        <f>配列情報!G94</f>
        <v>0</v>
      </c>
      <c r="I266" s="307">
        <f>配列情報!H94</f>
        <v>0</v>
      </c>
      <c r="J266" s="307">
        <f>配列情報!I94</f>
        <v>0</v>
      </c>
      <c r="K266" s="307">
        <f>配列情報!J94</f>
        <v>0</v>
      </c>
      <c r="L266" s="307">
        <f>配列情報!K94</f>
        <v>0</v>
      </c>
      <c r="M266" s="70" t="str">
        <f>Sheet1!$FS$3</f>
        <v/>
      </c>
      <c r="N266" s="73">
        <f>Sheet1!$FT$3</f>
        <v>0</v>
      </c>
      <c r="O266" s="70">
        <f>Sheet1!$FS$4</f>
        <v>0</v>
      </c>
      <c r="P266" s="73">
        <f>Sheet1!$FT$4</f>
        <v>0</v>
      </c>
      <c r="Q266" s="70">
        <f>Sheet1!$FS$5</f>
        <v>0</v>
      </c>
      <c r="R266" s="73">
        <f>Sheet1!$FT$5</f>
        <v>0</v>
      </c>
      <c r="S266" s="70">
        <f>Sheet1!$FS$6</f>
        <v>0</v>
      </c>
      <c r="T266" s="73">
        <f>Sheet1!$FT$6</f>
        <v>0</v>
      </c>
      <c r="U266" s="70">
        <f>Sheet1!$FS$7</f>
        <v>0</v>
      </c>
      <c r="V266" s="73">
        <f>Sheet1!$FT$7</f>
        <v>0</v>
      </c>
    </row>
    <row r="267" spans="1:22" ht="30" customHeight="1">
      <c r="A267" s="306"/>
      <c r="B267" s="307"/>
      <c r="C267" s="307"/>
      <c r="D267" s="307"/>
      <c r="E267" s="307"/>
      <c r="F267" s="306"/>
      <c r="G267" s="307"/>
      <c r="H267" s="307"/>
      <c r="I267" s="307"/>
      <c r="J267" s="307"/>
      <c r="K267" s="307"/>
      <c r="L267" s="307"/>
      <c r="M267" s="70">
        <f>Sheet1!$FS$8</f>
        <v>0</v>
      </c>
      <c r="N267" s="73">
        <f>Sheet1!$FT$8</f>
        <v>0</v>
      </c>
      <c r="O267" s="70">
        <f>Sheet1!$FS$9</f>
        <v>0</v>
      </c>
      <c r="P267" s="73">
        <f>Sheet1!$FT$9</f>
        <v>0</v>
      </c>
      <c r="Q267" s="70">
        <f>Sheet1!$FS$10</f>
        <v>0</v>
      </c>
      <c r="R267" s="73">
        <f>Sheet1!$FT$10</f>
        <v>0</v>
      </c>
      <c r="S267" s="70">
        <f>Sheet1!$FS$11</f>
        <v>0</v>
      </c>
      <c r="T267" s="73">
        <f>Sheet1!$FT$11</f>
        <v>0</v>
      </c>
      <c r="U267" s="70">
        <f>Sheet1!$FS$12</f>
        <v>0</v>
      </c>
      <c r="V267" s="73">
        <f>Sheet1!$FT$12</f>
        <v>0</v>
      </c>
    </row>
    <row r="268" spans="1:22" ht="30" customHeight="1">
      <c r="A268" s="306"/>
      <c r="B268" s="307"/>
      <c r="C268" s="307"/>
      <c r="D268" s="307"/>
      <c r="E268" s="307"/>
      <c r="F268" s="306"/>
      <c r="G268" s="307"/>
      <c r="H268" s="307"/>
      <c r="I268" s="307"/>
      <c r="J268" s="307"/>
      <c r="K268" s="307"/>
      <c r="L268" s="307"/>
      <c r="M268" s="70">
        <f>Sheet1!$FS$13</f>
        <v>0</v>
      </c>
      <c r="N268" s="73">
        <f>Sheet1!$FT$13</f>
        <v>0</v>
      </c>
      <c r="O268" s="70">
        <f>Sheet1!$FS$14</f>
        <v>0</v>
      </c>
      <c r="P268" s="73">
        <f>Sheet1!$FT$14</f>
        <v>0</v>
      </c>
      <c r="Q268" s="70">
        <f>Sheet1!$FS$15</f>
        <v>0</v>
      </c>
      <c r="R268" s="73">
        <f>Sheet1!$FT$15</f>
        <v>0</v>
      </c>
      <c r="S268" s="70">
        <f>Sheet1!$FS$16</f>
        <v>0</v>
      </c>
      <c r="T268" s="73">
        <f>Sheet1!$FT$16</f>
        <v>0</v>
      </c>
      <c r="U268" s="70">
        <f>Sheet1!$FS$17</f>
        <v>0</v>
      </c>
      <c r="V268" s="73">
        <f>Sheet1!$FT$17</f>
        <v>0</v>
      </c>
    </row>
    <row r="269" spans="1:22" ht="30" customHeight="1">
      <c r="A269" s="308">
        <v>89</v>
      </c>
      <c r="B269" s="309">
        <f>配列情報!B95</f>
        <v>0</v>
      </c>
      <c r="C269" s="309">
        <f>配列情報!C95</f>
        <v>0</v>
      </c>
      <c r="D269" s="309">
        <f>配列情報!D95</f>
        <v>0</v>
      </c>
      <c r="E269" s="309">
        <f>配列情報!E95</f>
        <v>0</v>
      </c>
      <c r="F269" s="308">
        <f>配列情報!L95</f>
        <v>0</v>
      </c>
      <c r="G269" s="309">
        <f>配列情報!F95</f>
        <v>0</v>
      </c>
      <c r="H269" s="309">
        <f>配列情報!G95</f>
        <v>0</v>
      </c>
      <c r="I269" s="309">
        <f>配列情報!H95</f>
        <v>0</v>
      </c>
      <c r="J269" s="309">
        <f>配列情報!I95</f>
        <v>0</v>
      </c>
      <c r="K269" s="309">
        <f>配列情報!J95</f>
        <v>0</v>
      </c>
      <c r="L269" s="309">
        <f>配列情報!K95</f>
        <v>0</v>
      </c>
      <c r="M269" s="71" t="str">
        <f>Sheet1!$FU$3</f>
        <v/>
      </c>
      <c r="N269" s="72">
        <f>Sheet1!$FV$3</f>
        <v>0</v>
      </c>
      <c r="O269" s="71">
        <f>Sheet1!$FU$4</f>
        <v>0</v>
      </c>
      <c r="P269" s="72">
        <f>Sheet1!$FV$4</f>
        <v>0</v>
      </c>
      <c r="Q269" s="71">
        <f>Sheet1!$FU$5</f>
        <v>0</v>
      </c>
      <c r="R269" s="72">
        <f>Sheet1!$FV$5</f>
        <v>0</v>
      </c>
      <c r="S269" s="71">
        <f>Sheet1!$FU$6</f>
        <v>0</v>
      </c>
      <c r="T269" s="72">
        <f>Sheet1!$FV$6</f>
        <v>0</v>
      </c>
      <c r="U269" s="71">
        <f>Sheet1!$FU$7</f>
        <v>0</v>
      </c>
      <c r="V269" s="72">
        <f>Sheet1!$FV$7</f>
        <v>0</v>
      </c>
    </row>
    <row r="270" spans="1:22" ht="30" customHeight="1">
      <c r="A270" s="308"/>
      <c r="B270" s="309"/>
      <c r="C270" s="309"/>
      <c r="D270" s="309"/>
      <c r="E270" s="309"/>
      <c r="F270" s="308"/>
      <c r="G270" s="309"/>
      <c r="H270" s="309"/>
      <c r="I270" s="309"/>
      <c r="J270" s="309"/>
      <c r="K270" s="309"/>
      <c r="L270" s="309"/>
      <c r="M270" s="71">
        <f>Sheet1!$FU$8</f>
        <v>0</v>
      </c>
      <c r="N270" s="72">
        <f>Sheet1!$FV$8</f>
        <v>0</v>
      </c>
      <c r="O270" s="71">
        <f>Sheet1!$FU$9</f>
        <v>0</v>
      </c>
      <c r="P270" s="72">
        <f>Sheet1!$FV$9</f>
        <v>0</v>
      </c>
      <c r="Q270" s="71">
        <f>Sheet1!$FU$10</f>
        <v>0</v>
      </c>
      <c r="R270" s="72">
        <f>Sheet1!$FV$10</f>
        <v>0</v>
      </c>
      <c r="S270" s="71">
        <f>Sheet1!$FU$11</f>
        <v>0</v>
      </c>
      <c r="T270" s="72">
        <f>Sheet1!$FV$11</f>
        <v>0</v>
      </c>
      <c r="U270" s="71">
        <f>Sheet1!$FU$12</f>
        <v>0</v>
      </c>
      <c r="V270" s="72">
        <f>Sheet1!$FV$12</f>
        <v>0</v>
      </c>
    </row>
    <row r="271" spans="1:22" ht="30" customHeight="1">
      <c r="A271" s="308"/>
      <c r="B271" s="309"/>
      <c r="C271" s="309"/>
      <c r="D271" s="309"/>
      <c r="E271" s="309"/>
      <c r="F271" s="308"/>
      <c r="G271" s="309"/>
      <c r="H271" s="309"/>
      <c r="I271" s="309"/>
      <c r="J271" s="309"/>
      <c r="K271" s="309"/>
      <c r="L271" s="309"/>
      <c r="M271" s="71">
        <f>Sheet1!$FU$13</f>
        <v>0</v>
      </c>
      <c r="N271" s="72">
        <f>Sheet1!$FV$13</f>
        <v>0</v>
      </c>
      <c r="O271" s="71">
        <f>Sheet1!$FU$14</f>
        <v>0</v>
      </c>
      <c r="P271" s="72">
        <f>Sheet1!$FV$14</f>
        <v>0</v>
      </c>
      <c r="Q271" s="71">
        <f>Sheet1!$FU$15</f>
        <v>0</v>
      </c>
      <c r="R271" s="72">
        <f>Sheet1!$FV$15</f>
        <v>0</v>
      </c>
      <c r="S271" s="71">
        <f>Sheet1!$FU$16</f>
        <v>0</v>
      </c>
      <c r="T271" s="72">
        <f>Sheet1!$FV$16</f>
        <v>0</v>
      </c>
      <c r="U271" s="71">
        <f>Sheet1!$FU$17</f>
        <v>0</v>
      </c>
      <c r="V271" s="72">
        <f>Sheet1!$FV$17</f>
        <v>0</v>
      </c>
    </row>
    <row r="272" spans="1:22" ht="30" customHeight="1">
      <c r="A272" s="306">
        <v>90</v>
      </c>
      <c r="B272" s="307">
        <f>配列情報!B96</f>
        <v>0</v>
      </c>
      <c r="C272" s="307">
        <f>配列情報!C96</f>
        <v>0</v>
      </c>
      <c r="D272" s="307">
        <f>配列情報!D96</f>
        <v>0</v>
      </c>
      <c r="E272" s="307">
        <f>配列情報!E96</f>
        <v>0</v>
      </c>
      <c r="F272" s="306">
        <f>配列情報!L96</f>
        <v>0</v>
      </c>
      <c r="G272" s="307">
        <f>配列情報!F96</f>
        <v>0</v>
      </c>
      <c r="H272" s="307">
        <f>配列情報!G96</f>
        <v>0</v>
      </c>
      <c r="I272" s="307">
        <f>配列情報!I96</f>
        <v>0</v>
      </c>
      <c r="J272" s="307">
        <f>配列情報!J96</f>
        <v>0</v>
      </c>
      <c r="K272" s="307">
        <f>配列情報!J96</f>
        <v>0</v>
      </c>
      <c r="L272" s="307">
        <f>配列情報!K96</f>
        <v>0</v>
      </c>
      <c r="M272" s="70" t="str">
        <f>Sheet1!$FW$3</f>
        <v/>
      </c>
      <c r="N272" s="73">
        <f>Sheet1!$FX$3</f>
        <v>0</v>
      </c>
      <c r="O272" s="70">
        <f>Sheet1!$FW$4</f>
        <v>0</v>
      </c>
      <c r="P272" s="73">
        <f>Sheet1!$FX$4</f>
        <v>0</v>
      </c>
      <c r="Q272" s="70">
        <f>Sheet1!$FW$5</f>
        <v>0</v>
      </c>
      <c r="R272" s="73">
        <f>Sheet1!$FX$5</f>
        <v>0</v>
      </c>
      <c r="S272" s="70">
        <f>Sheet1!$FW$6</f>
        <v>0</v>
      </c>
      <c r="T272" s="73">
        <f>Sheet1!$FX$6</f>
        <v>0</v>
      </c>
      <c r="U272" s="70">
        <f>Sheet1!$FW$7</f>
        <v>0</v>
      </c>
      <c r="V272" s="73">
        <f>Sheet1!$FX$7</f>
        <v>0</v>
      </c>
    </row>
    <row r="273" spans="1:22" ht="30" customHeight="1">
      <c r="A273" s="306"/>
      <c r="B273" s="307"/>
      <c r="C273" s="307"/>
      <c r="D273" s="307"/>
      <c r="E273" s="307"/>
      <c r="F273" s="306"/>
      <c r="G273" s="307"/>
      <c r="H273" s="307"/>
      <c r="I273" s="307"/>
      <c r="J273" s="307"/>
      <c r="K273" s="307"/>
      <c r="L273" s="307"/>
      <c r="M273" s="70">
        <f>Sheet1!$FW$8</f>
        <v>0</v>
      </c>
      <c r="N273" s="73">
        <f>Sheet1!$FX$8</f>
        <v>0</v>
      </c>
      <c r="O273" s="70">
        <f>Sheet1!$FW$9</f>
        <v>0</v>
      </c>
      <c r="P273" s="73">
        <f>Sheet1!$FX$9</f>
        <v>0</v>
      </c>
      <c r="Q273" s="70">
        <f>Sheet1!$FW$10</f>
        <v>0</v>
      </c>
      <c r="R273" s="73">
        <f>Sheet1!$FX$10</f>
        <v>0</v>
      </c>
      <c r="S273" s="70">
        <f>Sheet1!$FW$11</f>
        <v>0</v>
      </c>
      <c r="T273" s="73">
        <f>Sheet1!$FX$11</f>
        <v>0</v>
      </c>
      <c r="U273" s="70">
        <f>Sheet1!$FW$12</f>
        <v>0</v>
      </c>
      <c r="V273" s="73">
        <f>Sheet1!$FX$12</f>
        <v>0</v>
      </c>
    </row>
    <row r="274" spans="1:22" ht="30" customHeight="1">
      <c r="A274" s="306"/>
      <c r="B274" s="307"/>
      <c r="C274" s="307"/>
      <c r="D274" s="307"/>
      <c r="E274" s="307"/>
      <c r="F274" s="306"/>
      <c r="G274" s="307"/>
      <c r="H274" s="307"/>
      <c r="I274" s="307"/>
      <c r="J274" s="307"/>
      <c r="K274" s="307"/>
      <c r="L274" s="307"/>
      <c r="M274" s="70">
        <f>Sheet1!$FW$13</f>
        <v>0</v>
      </c>
      <c r="N274" s="73">
        <f>Sheet1!$FX$13</f>
        <v>0</v>
      </c>
      <c r="O274" s="70">
        <f>Sheet1!$FW$14</f>
        <v>0</v>
      </c>
      <c r="P274" s="73">
        <f>Sheet1!$FX$14</f>
        <v>0</v>
      </c>
      <c r="Q274" s="70">
        <f>Sheet1!$FW$15</f>
        <v>0</v>
      </c>
      <c r="R274" s="73">
        <f>Sheet1!$FX$15</f>
        <v>0</v>
      </c>
      <c r="S274" s="70">
        <f>Sheet1!$FW$16</f>
        <v>0</v>
      </c>
      <c r="T274" s="73">
        <f>Sheet1!$FX$16</f>
        <v>0</v>
      </c>
      <c r="U274" s="70">
        <f>Sheet1!$FW$17</f>
        <v>0</v>
      </c>
      <c r="V274" s="73">
        <f>Sheet1!$FX$17</f>
        <v>0</v>
      </c>
    </row>
    <row r="275" spans="1:22" ht="30" customHeight="1">
      <c r="A275" s="308">
        <v>91</v>
      </c>
      <c r="B275" s="309">
        <f>配列情報!B97</f>
        <v>0</v>
      </c>
      <c r="C275" s="309">
        <f>配列情報!C97</f>
        <v>0</v>
      </c>
      <c r="D275" s="309">
        <f>配列情報!D97</f>
        <v>0</v>
      </c>
      <c r="E275" s="309">
        <f>配列情報!E97</f>
        <v>0</v>
      </c>
      <c r="F275" s="308">
        <f>配列情報!L97</f>
        <v>0</v>
      </c>
      <c r="G275" s="309">
        <f>配列情報!F97</f>
        <v>0</v>
      </c>
      <c r="H275" s="309">
        <f>配列情報!G97</f>
        <v>0</v>
      </c>
      <c r="I275" s="309">
        <f>配列情報!H97</f>
        <v>0</v>
      </c>
      <c r="J275" s="309">
        <f>配列情報!I97</f>
        <v>0</v>
      </c>
      <c r="K275" s="309">
        <f>配列情報!J97</f>
        <v>0</v>
      </c>
      <c r="L275" s="309">
        <f>配列情報!K97</f>
        <v>0</v>
      </c>
      <c r="M275" s="71" t="str">
        <f>Sheet1!$FY$3</f>
        <v/>
      </c>
      <c r="N275" s="72">
        <f>Sheet1!$FZ$3</f>
        <v>0</v>
      </c>
      <c r="O275" s="71">
        <f>Sheet1!$FY$4</f>
        <v>0</v>
      </c>
      <c r="P275" s="72">
        <f>Sheet1!$FZ$4</f>
        <v>0</v>
      </c>
      <c r="Q275" s="71">
        <f>Sheet1!$FY$5</f>
        <v>0</v>
      </c>
      <c r="R275" s="72">
        <f>Sheet1!$FZ$5</f>
        <v>0</v>
      </c>
      <c r="S275" s="71">
        <f>Sheet1!$FY$6</f>
        <v>0</v>
      </c>
      <c r="T275" s="72">
        <f>Sheet1!$FZ$6</f>
        <v>0</v>
      </c>
      <c r="U275" s="71">
        <f>Sheet1!$FY$7</f>
        <v>0</v>
      </c>
      <c r="V275" s="72">
        <f>Sheet1!$FZ$7</f>
        <v>0</v>
      </c>
    </row>
    <row r="276" spans="1:22" ht="30" customHeight="1">
      <c r="A276" s="308"/>
      <c r="B276" s="309"/>
      <c r="C276" s="309"/>
      <c r="D276" s="309"/>
      <c r="E276" s="309"/>
      <c r="F276" s="308"/>
      <c r="G276" s="309"/>
      <c r="H276" s="309"/>
      <c r="I276" s="309"/>
      <c r="J276" s="309"/>
      <c r="K276" s="309"/>
      <c r="L276" s="309"/>
      <c r="M276" s="71">
        <f>Sheet1!$FY$8</f>
        <v>0</v>
      </c>
      <c r="N276" s="72">
        <f>Sheet1!$FZ$8</f>
        <v>0</v>
      </c>
      <c r="O276" s="71">
        <f>Sheet1!$FY$9</f>
        <v>0</v>
      </c>
      <c r="P276" s="72">
        <f>Sheet1!$FZ$9</f>
        <v>0</v>
      </c>
      <c r="Q276" s="71">
        <f>Sheet1!$FY$10</f>
        <v>0</v>
      </c>
      <c r="R276" s="72">
        <f>Sheet1!$FZ$10</f>
        <v>0</v>
      </c>
      <c r="S276" s="71">
        <f>Sheet1!$FY$11</f>
        <v>0</v>
      </c>
      <c r="T276" s="72">
        <f>Sheet1!$FZ$11</f>
        <v>0</v>
      </c>
      <c r="U276" s="71">
        <f>Sheet1!$FY$12</f>
        <v>0</v>
      </c>
      <c r="V276" s="72">
        <f>Sheet1!$FZ$12</f>
        <v>0</v>
      </c>
    </row>
    <row r="277" spans="1:22" ht="30" customHeight="1">
      <c r="A277" s="308"/>
      <c r="B277" s="309"/>
      <c r="C277" s="309"/>
      <c r="D277" s="309"/>
      <c r="E277" s="309"/>
      <c r="F277" s="308"/>
      <c r="G277" s="309"/>
      <c r="H277" s="309"/>
      <c r="I277" s="309"/>
      <c r="J277" s="309"/>
      <c r="K277" s="309"/>
      <c r="L277" s="309"/>
      <c r="M277" s="71">
        <f>Sheet1!$FY$13</f>
        <v>0</v>
      </c>
      <c r="N277" s="72">
        <f>Sheet1!$FZ$13</f>
        <v>0</v>
      </c>
      <c r="O277" s="71">
        <f>Sheet1!$FY$14</f>
        <v>0</v>
      </c>
      <c r="P277" s="72">
        <f>Sheet1!$FZ$14</f>
        <v>0</v>
      </c>
      <c r="Q277" s="71">
        <f>Sheet1!$FY$15</f>
        <v>0</v>
      </c>
      <c r="R277" s="72">
        <f>Sheet1!$FZ$15</f>
        <v>0</v>
      </c>
      <c r="S277" s="71">
        <f>Sheet1!$FY$16</f>
        <v>0</v>
      </c>
      <c r="T277" s="72">
        <f>Sheet1!$FZ$16</f>
        <v>0</v>
      </c>
      <c r="U277" s="71">
        <f>Sheet1!$FY$17</f>
        <v>0</v>
      </c>
      <c r="V277" s="72">
        <f>Sheet1!$FZ$17</f>
        <v>0</v>
      </c>
    </row>
    <row r="278" spans="1:22" ht="30" customHeight="1">
      <c r="A278" s="306">
        <v>92</v>
      </c>
      <c r="B278" s="307">
        <f>配列情報!B98</f>
        <v>0</v>
      </c>
      <c r="C278" s="307">
        <f>配列情報!C98</f>
        <v>0</v>
      </c>
      <c r="D278" s="307">
        <f>配列情報!D98</f>
        <v>0</v>
      </c>
      <c r="E278" s="307">
        <f>配列情報!E98</f>
        <v>0</v>
      </c>
      <c r="F278" s="306">
        <f>配列情報!L98</f>
        <v>0</v>
      </c>
      <c r="G278" s="307">
        <f>配列情報!F98</f>
        <v>0</v>
      </c>
      <c r="H278" s="307">
        <f>配列情報!G98</f>
        <v>0</v>
      </c>
      <c r="I278" s="307">
        <f>配列情報!H98</f>
        <v>0</v>
      </c>
      <c r="J278" s="307">
        <f>配列情報!I98</f>
        <v>0</v>
      </c>
      <c r="K278" s="307">
        <f>配列情報!J98</f>
        <v>0</v>
      </c>
      <c r="L278" s="307">
        <f>配列情報!K98</f>
        <v>0</v>
      </c>
      <c r="M278" s="70" t="str">
        <f>Sheet1!$GA$3</f>
        <v/>
      </c>
      <c r="N278" s="73">
        <f>Sheet1!$GB$3</f>
        <v>0</v>
      </c>
      <c r="O278" s="70">
        <f>Sheet1!$GA$4</f>
        <v>0</v>
      </c>
      <c r="P278" s="73">
        <f>Sheet1!$GB$4</f>
        <v>0</v>
      </c>
      <c r="Q278" s="70">
        <f>Sheet1!$GA$5</f>
        <v>0</v>
      </c>
      <c r="R278" s="73">
        <f>Sheet1!$GB$5</f>
        <v>0</v>
      </c>
      <c r="S278" s="70">
        <f>Sheet1!$GA$6</f>
        <v>0</v>
      </c>
      <c r="T278" s="73">
        <f>Sheet1!$GB$6</f>
        <v>0</v>
      </c>
      <c r="U278" s="70">
        <f>Sheet1!$GA$7</f>
        <v>0</v>
      </c>
      <c r="V278" s="73">
        <f>Sheet1!$GB$7</f>
        <v>0</v>
      </c>
    </row>
    <row r="279" spans="1:22" ht="30" customHeight="1">
      <c r="A279" s="306"/>
      <c r="B279" s="307"/>
      <c r="C279" s="307"/>
      <c r="D279" s="307"/>
      <c r="E279" s="307"/>
      <c r="F279" s="306"/>
      <c r="G279" s="307"/>
      <c r="H279" s="307"/>
      <c r="I279" s="307"/>
      <c r="J279" s="307"/>
      <c r="K279" s="307"/>
      <c r="L279" s="307"/>
      <c r="M279" s="70">
        <f>Sheet1!$GA$8</f>
        <v>0</v>
      </c>
      <c r="N279" s="73">
        <f>Sheet1!$GB$8</f>
        <v>0</v>
      </c>
      <c r="O279" s="70">
        <f>Sheet1!$GA$9</f>
        <v>0</v>
      </c>
      <c r="P279" s="73">
        <f>Sheet1!$GB$9</f>
        <v>0</v>
      </c>
      <c r="Q279" s="70">
        <f>Sheet1!$GA$10</f>
        <v>0</v>
      </c>
      <c r="R279" s="73">
        <f>Sheet1!$GB$10</f>
        <v>0</v>
      </c>
      <c r="S279" s="70">
        <f>Sheet1!$GA$11</f>
        <v>0</v>
      </c>
      <c r="T279" s="73">
        <f>Sheet1!$GB$11</f>
        <v>0</v>
      </c>
      <c r="U279" s="70">
        <f>Sheet1!$GA$12</f>
        <v>0</v>
      </c>
      <c r="V279" s="73">
        <f>Sheet1!$GB$12</f>
        <v>0</v>
      </c>
    </row>
    <row r="280" spans="1:22" ht="30" customHeight="1">
      <c r="A280" s="306"/>
      <c r="B280" s="307"/>
      <c r="C280" s="307"/>
      <c r="D280" s="307"/>
      <c r="E280" s="307"/>
      <c r="F280" s="306"/>
      <c r="G280" s="307"/>
      <c r="H280" s="307"/>
      <c r="I280" s="307"/>
      <c r="J280" s="307"/>
      <c r="K280" s="307"/>
      <c r="L280" s="307"/>
      <c r="M280" s="70">
        <f>Sheet1!$GA$13</f>
        <v>0</v>
      </c>
      <c r="N280" s="73">
        <f>Sheet1!$GB$13</f>
        <v>0</v>
      </c>
      <c r="O280" s="70">
        <f>Sheet1!$GA$14</f>
        <v>0</v>
      </c>
      <c r="P280" s="73">
        <f>Sheet1!$GB$14</f>
        <v>0</v>
      </c>
      <c r="Q280" s="70">
        <f>Sheet1!$GA$15</f>
        <v>0</v>
      </c>
      <c r="R280" s="73">
        <f>Sheet1!$GB$15</f>
        <v>0</v>
      </c>
      <c r="S280" s="70">
        <f>Sheet1!$GA$16</f>
        <v>0</v>
      </c>
      <c r="T280" s="73">
        <f>Sheet1!$GB$16</f>
        <v>0</v>
      </c>
      <c r="U280" s="70">
        <f>Sheet1!$GA$17</f>
        <v>0</v>
      </c>
      <c r="V280" s="73">
        <f>Sheet1!$GB$17</f>
        <v>0</v>
      </c>
    </row>
    <row r="281" spans="1:22" ht="30" customHeight="1">
      <c r="A281" s="308">
        <v>93</v>
      </c>
      <c r="B281" s="309">
        <f>配列情報!B99</f>
        <v>0</v>
      </c>
      <c r="C281" s="309">
        <f>配列情報!C99</f>
        <v>0</v>
      </c>
      <c r="D281" s="309">
        <f>配列情報!D99</f>
        <v>0</v>
      </c>
      <c r="E281" s="309">
        <f>配列情報!E99</f>
        <v>0</v>
      </c>
      <c r="F281" s="308">
        <f>配列情報!L99</f>
        <v>0</v>
      </c>
      <c r="G281" s="309">
        <f>配列情報!F99</f>
        <v>0</v>
      </c>
      <c r="H281" s="309">
        <f>配列情報!G99</f>
        <v>0</v>
      </c>
      <c r="I281" s="309">
        <f>配列情報!H99</f>
        <v>0</v>
      </c>
      <c r="J281" s="309">
        <f>配列情報!I99</f>
        <v>0</v>
      </c>
      <c r="K281" s="309">
        <f>配列情報!J99</f>
        <v>0</v>
      </c>
      <c r="L281" s="309">
        <f>配列情報!K99</f>
        <v>0</v>
      </c>
      <c r="M281" s="71" t="str">
        <f>Sheet1!$GC$3</f>
        <v/>
      </c>
      <c r="N281" s="72">
        <f>Sheet1!$GD$3</f>
        <v>0</v>
      </c>
      <c r="O281" s="71">
        <f>Sheet1!$GC$4</f>
        <v>0</v>
      </c>
      <c r="P281" s="72">
        <f>Sheet1!$GD$4</f>
        <v>0</v>
      </c>
      <c r="Q281" s="71">
        <f>Sheet1!$GC$5</f>
        <v>0</v>
      </c>
      <c r="R281" s="72">
        <f>Sheet1!$GD$5</f>
        <v>0</v>
      </c>
      <c r="S281" s="71">
        <f>Sheet1!$GC$6</f>
        <v>0</v>
      </c>
      <c r="T281" s="72">
        <f>Sheet1!$GD$6</f>
        <v>0</v>
      </c>
      <c r="U281" s="71">
        <f>Sheet1!$GC$7</f>
        <v>0</v>
      </c>
      <c r="V281" s="72">
        <f>Sheet1!$GD$7</f>
        <v>0</v>
      </c>
    </row>
    <row r="282" spans="1:22" ht="30" customHeight="1">
      <c r="A282" s="308"/>
      <c r="B282" s="309"/>
      <c r="C282" s="309"/>
      <c r="D282" s="309"/>
      <c r="E282" s="309"/>
      <c r="F282" s="308"/>
      <c r="G282" s="309"/>
      <c r="H282" s="309"/>
      <c r="I282" s="309"/>
      <c r="J282" s="309"/>
      <c r="K282" s="309"/>
      <c r="L282" s="309"/>
      <c r="M282" s="71">
        <f>Sheet1!$GC$8</f>
        <v>0</v>
      </c>
      <c r="N282" s="72">
        <f>Sheet1!$GD$8</f>
        <v>0</v>
      </c>
      <c r="O282" s="71">
        <f>Sheet1!$GC$9</f>
        <v>0</v>
      </c>
      <c r="P282" s="72">
        <f>Sheet1!$GD$9</f>
        <v>0</v>
      </c>
      <c r="Q282" s="71">
        <f>Sheet1!$GC$10</f>
        <v>0</v>
      </c>
      <c r="R282" s="72">
        <f>Sheet1!$GD$10</f>
        <v>0</v>
      </c>
      <c r="S282" s="71">
        <f>Sheet1!$GC$11</f>
        <v>0</v>
      </c>
      <c r="T282" s="72">
        <f>Sheet1!$GD$11</f>
        <v>0</v>
      </c>
      <c r="U282" s="71">
        <f>Sheet1!$GC$12</f>
        <v>0</v>
      </c>
      <c r="V282" s="72">
        <f>Sheet1!$GD$12</f>
        <v>0</v>
      </c>
    </row>
    <row r="283" spans="1:22" ht="30" customHeight="1">
      <c r="A283" s="308"/>
      <c r="B283" s="309"/>
      <c r="C283" s="309"/>
      <c r="D283" s="309"/>
      <c r="E283" s="309"/>
      <c r="F283" s="308"/>
      <c r="G283" s="309"/>
      <c r="H283" s="309"/>
      <c r="I283" s="309"/>
      <c r="J283" s="309"/>
      <c r="K283" s="309"/>
      <c r="L283" s="309"/>
      <c r="M283" s="71">
        <f>Sheet1!$GC$13</f>
        <v>0</v>
      </c>
      <c r="N283" s="72">
        <f>Sheet1!$GD$13</f>
        <v>0</v>
      </c>
      <c r="O283" s="71">
        <f>Sheet1!$GC$14</f>
        <v>0</v>
      </c>
      <c r="P283" s="72">
        <f>Sheet1!$GD$14</f>
        <v>0</v>
      </c>
      <c r="Q283" s="71">
        <f>Sheet1!$GC$15</f>
        <v>0</v>
      </c>
      <c r="R283" s="72">
        <f>Sheet1!$GD$15</f>
        <v>0</v>
      </c>
      <c r="S283" s="71">
        <f>Sheet1!$GC$16</f>
        <v>0</v>
      </c>
      <c r="T283" s="72">
        <f>Sheet1!$GD$16</f>
        <v>0</v>
      </c>
      <c r="U283" s="71">
        <f>Sheet1!$GC$17</f>
        <v>0</v>
      </c>
      <c r="V283" s="72">
        <f>Sheet1!$GD$17</f>
        <v>0</v>
      </c>
    </row>
    <row r="284" spans="1:22" ht="30" customHeight="1">
      <c r="A284" s="306">
        <v>94</v>
      </c>
      <c r="B284" s="307">
        <f>配列情報!B100</f>
        <v>0</v>
      </c>
      <c r="C284" s="307">
        <f>配列情報!C100</f>
        <v>0</v>
      </c>
      <c r="D284" s="307">
        <f>配列情報!D100</f>
        <v>0</v>
      </c>
      <c r="E284" s="307">
        <f>配列情報!E100</f>
        <v>0</v>
      </c>
      <c r="F284" s="306">
        <f>配列情報!L100</f>
        <v>0</v>
      </c>
      <c r="G284" s="307">
        <f>配列情報!F100</f>
        <v>0</v>
      </c>
      <c r="H284" s="307">
        <f>配列情報!G100</f>
        <v>0</v>
      </c>
      <c r="I284" s="307">
        <f>配列情報!H100</f>
        <v>0</v>
      </c>
      <c r="J284" s="307">
        <f>配列情報!I100</f>
        <v>0</v>
      </c>
      <c r="K284" s="307">
        <f>配列情報!J100</f>
        <v>0</v>
      </c>
      <c r="L284" s="307">
        <f>配列情報!K100</f>
        <v>0</v>
      </c>
      <c r="M284" s="70" t="str">
        <f>Sheet1!$GE$3</f>
        <v/>
      </c>
      <c r="N284" s="73">
        <f>Sheet1!$GF$3</f>
        <v>0</v>
      </c>
      <c r="O284" s="70">
        <f>Sheet1!$GE$4</f>
        <v>0</v>
      </c>
      <c r="P284" s="73">
        <f>Sheet1!$GF$4</f>
        <v>0</v>
      </c>
      <c r="Q284" s="70">
        <f>Sheet1!$GE$5</f>
        <v>0</v>
      </c>
      <c r="R284" s="73">
        <f>Sheet1!$GF$5</f>
        <v>0</v>
      </c>
      <c r="S284" s="70">
        <f>Sheet1!$GE$6</f>
        <v>0</v>
      </c>
      <c r="T284" s="73">
        <f>Sheet1!$GF$6</f>
        <v>0</v>
      </c>
      <c r="U284" s="70">
        <f>Sheet1!$GE$7</f>
        <v>0</v>
      </c>
      <c r="V284" s="73">
        <f>Sheet1!$GF$7</f>
        <v>0</v>
      </c>
    </row>
    <row r="285" spans="1:22" ht="30" customHeight="1">
      <c r="A285" s="306"/>
      <c r="B285" s="307"/>
      <c r="C285" s="307"/>
      <c r="D285" s="307"/>
      <c r="E285" s="307"/>
      <c r="F285" s="306"/>
      <c r="G285" s="307"/>
      <c r="H285" s="307"/>
      <c r="I285" s="307"/>
      <c r="J285" s="307"/>
      <c r="K285" s="307"/>
      <c r="L285" s="307"/>
      <c r="M285" s="70">
        <f>Sheet1!$GE$8</f>
        <v>0</v>
      </c>
      <c r="N285" s="73">
        <f>Sheet1!$GF$8</f>
        <v>0</v>
      </c>
      <c r="O285" s="70">
        <f>Sheet1!$GE$9</f>
        <v>0</v>
      </c>
      <c r="P285" s="73">
        <f>Sheet1!$GF$9</f>
        <v>0</v>
      </c>
      <c r="Q285" s="70">
        <f>Sheet1!$GE$10</f>
        <v>0</v>
      </c>
      <c r="R285" s="73">
        <f>Sheet1!$GF$10</f>
        <v>0</v>
      </c>
      <c r="S285" s="70">
        <f>Sheet1!$GE$11</f>
        <v>0</v>
      </c>
      <c r="T285" s="73">
        <f>Sheet1!$GF$11</f>
        <v>0</v>
      </c>
      <c r="U285" s="70">
        <f>Sheet1!$GE$12</f>
        <v>0</v>
      </c>
      <c r="V285" s="73">
        <f>Sheet1!$GF$12</f>
        <v>0</v>
      </c>
    </row>
    <row r="286" spans="1:22" ht="30" customHeight="1">
      <c r="A286" s="306"/>
      <c r="B286" s="307"/>
      <c r="C286" s="307"/>
      <c r="D286" s="307"/>
      <c r="E286" s="307"/>
      <c r="F286" s="306"/>
      <c r="G286" s="307"/>
      <c r="H286" s="307"/>
      <c r="I286" s="307"/>
      <c r="J286" s="307"/>
      <c r="K286" s="307"/>
      <c r="L286" s="307"/>
      <c r="M286" s="70">
        <f>Sheet1!$GE$13</f>
        <v>0</v>
      </c>
      <c r="N286" s="73">
        <f>Sheet1!$GF$13</f>
        <v>0</v>
      </c>
      <c r="O286" s="70">
        <f>Sheet1!$GE$14</f>
        <v>0</v>
      </c>
      <c r="P286" s="73">
        <f>Sheet1!$GF$14</f>
        <v>0</v>
      </c>
      <c r="Q286" s="70">
        <f>Sheet1!$GE$15</f>
        <v>0</v>
      </c>
      <c r="R286" s="73">
        <f>Sheet1!$GF$15</f>
        <v>0</v>
      </c>
      <c r="S286" s="70">
        <f>Sheet1!$GE$16</f>
        <v>0</v>
      </c>
      <c r="T286" s="73">
        <f>Sheet1!$GF$16</f>
        <v>0</v>
      </c>
      <c r="U286" s="70">
        <f>Sheet1!$GE$17</f>
        <v>0</v>
      </c>
      <c r="V286" s="73">
        <f>Sheet1!$GF$17</f>
        <v>0</v>
      </c>
    </row>
    <row r="287" spans="1:22" ht="30" customHeight="1">
      <c r="A287" s="308">
        <v>95</v>
      </c>
      <c r="B287" s="309">
        <f>配列情報!B101</f>
        <v>0</v>
      </c>
      <c r="C287" s="309">
        <f>配列情報!C101</f>
        <v>0</v>
      </c>
      <c r="D287" s="309">
        <f>配列情報!D101</f>
        <v>0</v>
      </c>
      <c r="E287" s="309">
        <f>配列情報!E101</f>
        <v>0</v>
      </c>
      <c r="F287" s="308">
        <f>配列情報!L101</f>
        <v>0</v>
      </c>
      <c r="G287" s="309">
        <f>配列情報!F101</f>
        <v>0</v>
      </c>
      <c r="H287" s="309">
        <f>配列情報!G101</f>
        <v>0</v>
      </c>
      <c r="I287" s="309">
        <f>配列情報!H101</f>
        <v>0</v>
      </c>
      <c r="J287" s="309">
        <f>配列情報!I101</f>
        <v>0</v>
      </c>
      <c r="K287" s="309">
        <f>配列情報!J101</f>
        <v>0</v>
      </c>
      <c r="L287" s="309">
        <f>配列情報!K101</f>
        <v>0</v>
      </c>
      <c r="M287" s="71" t="str">
        <f>Sheet1!$GG$3</f>
        <v/>
      </c>
      <c r="N287" s="72">
        <f>Sheet1!$GH$3</f>
        <v>0</v>
      </c>
      <c r="O287" s="71">
        <f>Sheet1!$GG$4</f>
        <v>0</v>
      </c>
      <c r="P287" s="72">
        <f>Sheet1!$GH$4</f>
        <v>0</v>
      </c>
      <c r="Q287" s="71">
        <f>Sheet1!$GG$5</f>
        <v>0</v>
      </c>
      <c r="R287" s="72">
        <f>Sheet1!$GH$5</f>
        <v>0</v>
      </c>
      <c r="S287" s="71">
        <f>Sheet1!$GG$6</f>
        <v>0</v>
      </c>
      <c r="T287" s="72">
        <f>Sheet1!$GH$6</f>
        <v>0</v>
      </c>
      <c r="U287" s="71">
        <f>Sheet1!$GG$7</f>
        <v>0</v>
      </c>
      <c r="V287" s="72">
        <f>Sheet1!$GH$7</f>
        <v>0</v>
      </c>
    </row>
    <row r="288" spans="1:22" ht="30" customHeight="1">
      <c r="A288" s="308"/>
      <c r="B288" s="309"/>
      <c r="C288" s="309"/>
      <c r="D288" s="309"/>
      <c r="E288" s="309"/>
      <c r="F288" s="308"/>
      <c r="G288" s="309"/>
      <c r="H288" s="309"/>
      <c r="I288" s="309"/>
      <c r="J288" s="309"/>
      <c r="K288" s="309"/>
      <c r="L288" s="309"/>
      <c r="M288" s="71">
        <f>Sheet1!$GG$8</f>
        <v>0</v>
      </c>
      <c r="N288" s="72">
        <f>Sheet1!$GH$8</f>
        <v>0</v>
      </c>
      <c r="O288" s="71">
        <f>Sheet1!$GG$9</f>
        <v>0</v>
      </c>
      <c r="P288" s="72">
        <f>Sheet1!$GH$9</f>
        <v>0</v>
      </c>
      <c r="Q288" s="71">
        <f>Sheet1!$GG$10</f>
        <v>0</v>
      </c>
      <c r="R288" s="72">
        <f>Sheet1!$GH$10</f>
        <v>0</v>
      </c>
      <c r="S288" s="71">
        <f>Sheet1!$GG$11</f>
        <v>0</v>
      </c>
      <c r="T288" s="72">
        <f>Sheet1!$GH$11</f>
        <v>0</v>
      </c>
      <c r="U288" s="71">
        <f>Sheet1!$GG$12</f>
        <v>0</v>
      </c>
      <c r="V288" s="72">
        <f>Sheet1!$GH$12</f>
        <v>0</v>
      </c>
    </row>
    <row r="289" spans="1:22" ht="30" customHeight="1">
      <c r="A289" s="308"/>
      <c r="B289" s="309"/>
      <c r="C289" s="309"/>
      <c r="D289" s="309"/>
      <c r="E289" s="309"/>
      <c r="F289" s="308"/>
      <c r="G289" s="309"/>
      <c r="H289" s="309"/>
      <c r="I289" s="309"/>
      <c r="J289" s="309"/>
      <c r="K289" s="309"/>
      <c r="L289" s="309"/>
      <c r="M289" s="71">
        <f>Sheet1!$GG$13</f>
        <v>0</v>
      </c>
      <c r="N289" s="72">
        <f>Sheet1!$GH$13</f>
        <v>0</v>
      </c>
      <c r="O289" s="71">
        <f>Sheet1!$GG$14</f>
        <v>0</v>
      </c>
      <c r="P289" s="72">
        <f>Sheet1!$GH$14</f>
        <v>0</v>
      </c>
      <c r="Q289" s="71">
        <f>Sheet1!$GG$15</f>
        <v>0</v>
      </c>
      <c r="R289" s="72">
        <f>Sheet1!$GH$15</f>
        <v>0</v>
      </c>
      <c r="S289" s="71">
        <f>Sheet1!$GG$16</f>
        <v>0</v>
      </c>
      <c r="T289" s="72">
        <f>Sheet1!$GH$16</f>
        <v>0</v>
      </c>
      <c r="U289" s="71">
        <f>Sheet1!$GG$17</f>
        <v>0</v>
      </c>
      <c r="V289" s="72">
        <f>Sheet1!$GH$17</f>
        <v>0</v>
      </c>
    </row>
    <row r="290" spans="1:22" ht="30" customHeight="1">
      <c r="A290" s="306">
        <v>96</v>
      </c>
      <c r="B290" s="307">
        <f>配列情報!B102</f>
        <v>0</v>
      </c>
      <c r="C290" s="307">
        <f>配列情報!C102</f>
        <v>0</v>
      </c>
      <c r="D290" s="307">
        <f>配列情報!D102</f>
        <v>0</v>
      </c>
      <c r="E290" s="307">
        <f>配列情報!E102</f>
        <v>0</v>
      </c>
      <c r="F290" s="306">
        <f>配列情報!L102</f>
        <v>0</v>
      </c>
      <c r="G290" s="307">
        <f>配列情報!F102</f>
        <v>0</v>
      </c>
      <c r="H290" s="307">
        <f>配列情報!G102</f>
        <v>0</v>
      </c>
      <c r="I290" s="307">
        <f>配列情報!H102</f>
        <v>0</v>
      </c>
      <c r="J290" s="307">
        <f>配列情報!I102</f>
        <v>0</v>
      </c>
      <c r="K290" s="307">
        <f>配列情報!J102</f>
        <v>0</v>
      </c>
      <c r="L290" s="307">
        <f>配列情報!K102</f>
        <v>0</v>
      </c>
      <c r="M290" s="70" t="str">
        <f>Sheet1!$GI$3</f>
        <v/>
      </c>
      <c r="N290" s="73">
        <f>Sheet1!$GJ$3</f>
        <v>0</v>
      </c>
      <c r="O290" s="70">
        <f>Sheet1!$GI$4</f>
        <v>0</v>
      </c>
      <c r="P290" s="73">
        <f>Sheet1!$GJ$4</f>
        <v>0</v>
      </c>
      <c r="Q290" s="70">
        <f>Sheet1!$GI$5</f>
        <v>0</v>
      </c>
      <c r="R290" s="73">
        <f>Sheet1!$GJ$5</f>
        <v>0</v>
      </c>
      <c r="S290" s="70">
        <f>Sheet1!$GI$6</f>
        <v>0</v>
      </c>
      <c r="T290" s="73">
        <f>Sheet1!$GJ$6</f>
        <v>0</v>
      </c>
      <c r="U290" s="70">
        <f>Sheet1!$GI$7</f>
        <v>0</v>
      </c>
      <c r="V290" s="73">
        <f>Sheet1!$GJ$7</f>
        <v>0</v>
      </c>
    </row>
    <row r="291" spans="1:22" ht="30" customHeight="1">
      <c r="A291" s="306"/>
      <c r="B291" s="307"/>
      <c r="C291" s="307"/>
      <c r="D291" s="307"/>
      <c r="E291" s="307"/>
      <c r="F291" s="306"/>
      <c r="G291" s="307"/>
      <c r="H291" s="307"/>
      <c r="I291" s="307"/>
      <c r="J291" s="307"/>
      <c r="K291" s="307"/>
      <c r="L291" s="307"/>
      <c r="M291" s="70">
        <f>Sheet1!$GI$8</f>
        <v>0</v>
      </c>
      <c r="N291" s="73">
        <f>Sheet1!$GJ$8</f>
        <v>0</v>
      </c>
      <c r="O291" s="70">
        <f>Sheet1!$GI$9</f>
        <v>0</v>
      </c>
      <c r="P291" s="73">
        <f>Sheet1!$GJ$9</f>
        <v>0</v>
      </c>
      <c r="Q291" s="70">
        <f>Sheet1!$GI$10</f>
        <v>0</v>
      </c>
      <c r="R291" s="73">
        <f>Sheet1!$GJ$10</f>
        <v>0</v>
      </c>
      <c r="S291" s="70">
        <f>Sheet1!$GI$11</f>
        <v>0</v>
      </c>
      <c r="T291" s="73">
        <f>Sheet1!$GJ$11</f>
        <v>0</v>
      </c>
      <c r="U291" s="70">
        <f>Sheet1!$GI$12</f>
        <v>0</v>
      </c>
      <c r="V291" s="73">
        <f>Sheet1!$GJ$12</f>
        <v>0</v>
      </c>
    </row>
    <row r="292" spans="1:22" ht="30" customHeight="1">
      <c r="A292" s="306"/>
      <c r="B292" s="307"/>
      <c r="C292" s="307"/>
      <c r="D292" s="307"/>
      <c r="E292" s="307"/>
      <c r="F292" s="306"/>
      <c r="G292" s="307"/>
      <c r="H292" s="307"/>
      <c r="I292" s="307"/>
      <c r="J292" s="307"/>
      <c r="K292" s="307"/>
      <c r="L292" s="307"/>
      <c r="M292" s="70">
        <f>Sheet1!$GI$13</f>
        <v>0</v>
      </c>
      <c r="N292" s="73">
        <f>Sheet1!$GJ$13</f>
        <v>0</v>
      </c>
      <c r="O292" s="70">
        <f>Sheet1!$GI$14</f>
        <v>0</v>
      </c>
      <c r="P292" s="73">
        <f>Sheet1!$GJ$14</f>
        <v>0</v>
      </c>
      <c r="Q292" s="70">
        <f>Sheet1!$GI$15</f>
        <v>0</v>
      </c>
      <c r="R292" s="73">
        <f>Sheet1!$GJ$15</f>
        <v>0</v>
      </c>
      <c r="S292" s="70">
        <f>Sheet1!$GI$16</f>
        <v>0</v>
      </c>
      <c r="T292" s="73">
        <f>Sheet1!$GJ$16</f>
        <v>0</v>
      </c>
      <c r="U292" s="70">
        <f>Sheet1!$GI$17</f>
        <v>0</v>
      </c>
      <c r="V292" s="73">
        <f>Sheet1!$GJ$17</f>
        <v>0</v>
      </c>
    </row>
  </sheetData>
  <sheetProtection algorithmName="SHA-512" hashValue="GqCgyb5ZxCcaUnfykbTudaVknkyO8cD0B3JBFLColWjSkcRVaLGkIp4Uz49mYGF7cvm95lm+rNUlBOFRPDTyEQ==" saltValue="tsvTpkzt+HQWwxd1qRHWpw==" spinCount="100000" sheet="1" objects="1" scenarios="1"/>
  <mergeCells count="1165">
    <mergeCell ref="J278:J280"/>
    <mergeCell ref="J281:J283"/>
    <mergeCell ref="J284:J286"/>
    <mergeCell ref="J287:J289"/>
    <mergeCell ref="J290:J292"/>
    <mergeCell ref="K278:K280"/>
    <mergeCell ref="K281:K283"/>
    <mergeCell ref="K284:K286"/>
    <mergeCell ref="K287:K289"/>
    <mergeCell ref="K290:K292"/>
    <mergeCell ref="J1:J4"/>
    <mergeCell ref="J5:J7"/>
    <mergeCell ref="J8:J10"/>
    <mergeCell ref="J11:J13"/>
    <mergeCell ref="J14:J16"/>
    <mergeCell ref="J17:J19"/>
    <mergeCell ref="J20:J22"/>
    <mergeCell ref="J23:J25"/>
    <mergeCell ref="J26:J28"/>
    <mergeCell ref="J29:J31"/>
    <mergeCell ref="J32:J34"/>
    <mergeCell ref="J35:J37"/>
    <mergeCell ref="J38:J40"/>
    <mergeCell ref="J41:J43"/>
    <mergeCell ref="J44:J46"/>
    <mergeCell ref="J47:J49"/>
    <mergeCell ref="J50:J52"/>
    <mergeCell ref="J53:J55"/>
    <mergeCell ref="J56:J58"/>
    <mergeCell ref="G1:G4"/>
    <mergeCell ref="H1:H4"/>
    <mergeCell ref="I1:I4"/>
    <mergeCell ref="L1:L4"/>
    <mergeCell ref="M1:V1"/>
    <mergeCell ref="A5:A7"/>
    <mergeCell ref="B5:B7"/>
    <mergeCell ref="C5:C7"/>
    <mergeCell ref="D5:D7"/>
    <mergeCell ref="E5:E7"/>
    <mergeCell ref="A1:A4"/>
    <mergeCell ref="B1:B4"/>
    <mergeCell ref="C1:C4"/>
    <mergeCell ref="D1:D4"/>
    <mergeCell ref="E1:E4"/>
    <mergeCell ref="F1:F4"/>
    <mergeCell ref="F5:F7"/>
    <mergeCell ref="G5:G7"/>
    <mergeCell ref="H5:H7"/>
    <mergeCell ref="I5:I7"/>
    <mergeCell ref="L5:L7"/>
    <mergeCell ref="K1:K4"/>
    <mergeCell ref="K5:K7"/>
    <mergeCell ref="L8:L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L11:L13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K8:K10"/>
    <mergeCell ref="K11:K13"/>
    <mergeCell ref="L14:L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L17:L19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K14:K16"/>
    <mergeCell ref="K17:K19"/>
    <mergeCell ref="L20:L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L23:L25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K20:K22"/>
    <mergeCell ref="K23:K25"/>
    <mergeCell ref="L26:L28"/>
    <mergeCell ref="A29:A31"/>
    <mergeCell ref="B29:B31"/>
    <mergeCell ref="C29:C31"/>
    <mergeCell ref="D29:D31"/>
    <mergeCell ref="E29:E31"/>
    <mergeCell ref="F29:F31"/>
    <mergeCell ref="G29:G31"/>
    <mergeCell ref="H29:H31"/>
    <mergeCell ref="I29:I31"/>
    <mergeCell ref="L29:L31"/>
    <mergeCell ref="A26:A28"/>
    <mergeCell ref="B26:B28"/>
    <mergeCell ref="C26:C28"/>
    <mergeCell ref="D26:D28"/>
    <mergeCell ref="E26:E28"/>
    <mergeCell ref="F26:F28"/>
    <mergeCell ref="G26:G28"/>
    <mergeCell ref="H26:H28"/>
    <mergeCell ref="I26:I28"/>
    <mergeCell ref="K26:K28"/>
    <mergeCell ref="K29:K31"/>
    <mergeCell ref="L32:L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L35:L37"/>
    <mergeCell ref="A32:A34"/>
    <mergeCell ref="B32:B34"/>
    <mergeCell ref="C32:C34"/>
    <mergeCell ref="D32:D34"/>
    <mergeCell ref="E32:E34"/>
    <mergeCell ref="F32:F34"/>
    <mergeCell ref="G32:G34"/>
    <mergeCell ref="H32:H34"/>
    <mergeCell ref="I32:I34"/>
    <mergeCell ref="K32:K34"/>
    <mergeCell ref="K35:K37"/>
    <mergeCell ref="L38:L40"/>
    <mergeCell ref="A41:A43"/>
    <mergeCell ref="B41:B43"/>
    <mergeCell ref="C41:C43"/>
    <mergeCell ref="D41:D43"/>
    <mergeCell ref="E41:E43"/>
    <mergeCell ref="F41:F43"/>
    <mergeCell ref="G41:G43"/>
    <mergeCell ref="H41:H43"/>
    <mergeCell ref="I41:I43"/>
    <mergeCell ref="L41:L43"/>
    <mergeCell ref="A38:A40"/>
    <mergeCell ref="B38:B40"/>
    <mergeCell ref="C38:C40"/>
    <mergeCell ref="D38:D40"/>
    <mergeCell ref="E38:E40"/>
    <mergeCell ref="F38:F40"/>
    <mergeCell ref="G38:G40"/>
    <mergeCell ref="H38:H40"/>
    <mergeCell ref="I38:I40"/>
    <mergeCell ref="K38:K40"/>
    <mergeCell ref="K41:K43"/>
    <mergeCell ref="L44:L46"/>
    <mergeCell ref="A47:A49"/>
    <mergeCell ref="B47:B49"/>
    <mergeCell ref="C47:C49"/>
    <mergeCell ref="D47:D49"/>
    <mergeCell ref="E47:E49"/>
    <mergeCell ref="F47:F49"/>
    <mergeCell ref="G47:G49"/>
    <mergeCell ref="H47:H49"/>
    <mergeCell ref="I47:I49"/>
    <mergeCell ref="L47:L49"/>
    <mergeCell ref="A44:A46"/>
    <mergeCell ref="B44:B46"/>
    <mergeCell ref="C44:C46"/>
    <mergeCell ref="D44:D46"/>
    <mergeCell ref="E44:E46"/>
    <mergeCell ref="F44:F46"/>
    <mergeCell ref="G44:G46"/>
    <mergeCell ref="H44:H46"/>
    <mergeCell ref="I44:I46"/>
    <mergeCell ref="K44:K46"/>
    <mergeCell ref="K47:K49"/>
    <mergeCell ref="L50:L52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L53:L55"/>
    <mergeCell ref="A50:A52"/>
    <mergeCell ref="B50:B52"/>
    <mergeCell ref="C50:C52"/>
    <mergeCell ref="D50:D52"/>
    <mergeCell ref="E50:E52"/>
    <mergeCell ref="F50:F52"/>
    <mergeCell ref="G50:G52"/>
    <mergeCell ref="H50:H52"/>
    <mergeCell ref="I50:I52"/>
    <mergeCell ref="K50:K52"/>
    <mergeCell ref="K53:K55"/>
    <mergeCell ref="L56:L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L59:L61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K56:K58"/>
    <mergeCell ref="K59:K61"/>
    <mergeCell ref="J59:J61"/>
    <mergeCell ref="L62:L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L65:L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K62:K64"/>
    <mergeCell ref="K65:K67"/>
    <mergeCell ref="J62:J64"/>
    <mergeCell ref="J65:J67"/>
    <mergeCell ref="L68:L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L71:L73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K68:K70"/>
    <mergeCell ref="K71:K73"/>
    <mergeCell ref="J68:J70"/>
    <mergeCell ref="J71:J73"/>
    <mergeCell ref="L74:L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L77:L79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K74:K76"/>
    <mergeCell ref="K77:K79"/>
    <mergeCell ref="J74:J76"/>
    <mergeCell ref="J77:J79"/>
    <mergeCell ref="L80:L82"/>
    <mergeCell ref="A83:A85"/>
    <mergeCell ref="B83:B85"/>
    <mergeCell ref="C83:C85"/>
    <mergeCell ref="D83:D85"/>
    <mergeCell ref="E83:E85"/>
    <mergeCell ref="F83:F85"/>
    <mergeCell ref="G83:G85"/>
    <mergeCell ref="H83:H85"/>
    <mergeCell ref="I83:I85"/>
    <mergeCell ref="L83:L85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K80:K82"/>
    <mergeCell ref="K83:K85"/>
    <mergeCell ref="J80:J82"/>
    <mergeCell ref="J83:J85"/>
    <mergeCell ref="L86:L88"/>
    <mergeCell ref="A89:A91"/>
    <mergeCell ref="B89:B91"/>
    <mergeCell ref="C89:C91"/>
    <mergeCell ref="D89:D91"/>
    <mergeCell ref="E89:E91"/>
    <mergeCell ref="F89:F91"/>
    <mergeCell ref="G89:G91"/>
    <mergeCell ref="H89:H91"/>
    <mergeCell ref="I89:I91"/>
    <mergeCell ref="L89:L91"/>
    <mergeCell ref="A86:A88"/>
    <mergeCell ref="B86:B88"/>
    <mergeCell ref="C86:C88"/>
    <mergeCell ref="D86:D88"/>
    <mergeCell ref="E86:E88"/>
    <mergeCell ref="F86:F88"/>
    <mergeCell ref="G86:G88"/>
    <mergeCell ref="H86:H88"/>
    <mergeCell ref="I86:I88"/>
    <mergeCell ref="K86:K88"/>
    <mergeCell ref="K89:K91"/>
    <mergeCell ref="J86:J88"/>
    <mergeCell ref="J89:J91"/>
    <mergeCell ref="L92:L94"/>
    <mergeCell ref="A95:A97"/>
    <mergeCell ref="B95:B97"/>
    <mergeCell ref="C95:C97"/>
    <mergeCell ref="D95:D97"/>
    <mergeCell ref="E95:E97"/>
    <mergeCell ref="F95:F97"/>
    <mergeCell ref="G95:G97"/>
    <mergeCell ref="H95:H97"/>
    <mergeCell ref="I95:I97"/>
    <mergeCell ref="L95:L97"/>
    <mergeCell ref="A92:A94"/>
    <mergeCell ref="B92:B94"/>
    <mergeCell ref="C92:C94"/>
    <mergeCell ref="D92:D94"/>
    <mergeCell ref="E92:E94"/>
    <mergeCell ref="F92:F94"/>
    <mergeCell ref="G92:G94"/>
    <mergeCell ref="H92:H94"/>
    <mergeCell ref="I92:I94"/>
    <mergeCell ref="K92:K94"/>
    <mergeCell ref="K95:K97"/>
    <mergeCell ref="J92:J94"/>
    <mergeCell ref="J95:J97"/>
    <mergeCell ref="L98:L100"/>
    <mergeCell ref="A101:A103"/>
    <mergeCell ref="B101:B103"/>
    <mergeCell ref="C101:C103"/>
    <mergeCell ref="D101:D103"/>
    <mergeCell ref="E101:E103"/>
    <mergeCell ref="F101:F103"/>
    <mergeCell ref="G101:G103"/>
    <mergeCell ref="H101:H103"/>
    <mergeCell ref="I101:I103"/>
    <mergeCell ref="L101:L103"/>
    <mergeCell ref="A98:A100"/>
    <mergeCell ref="B98:B100"/>
    <mergeCell ref="C98:C100"/>
    <mergeCell ref="D98:D100"/>
    <mergeCell ref="E98:E100"/>
    <mergeCell ref="F98:F100"/>
    <mergeCell ref="G98:G100"/>
    <mergeCell ref="H98:H100"/>
    <mergeCell ref="I98:I100"/>
    <mergeCell ref="K98:K100"/>
    <mergeCell ref="K101:K103"/>
    <mergeCell ref="J98:J100"/>
    <mergeCell ref="J101:J103"/>
    <mergeCell ref="L104:L106"/>
    <mergeCell ref="A107:A109"/>
    <mergeCell ref="B107:B109"/>
    <mergeCell ref="C107:C109"/>
    <mergeCell ref="D107:D109"/>
    <mergeCell ref="E107:E109"/>
    <mergeCell ref="F107:F109"/>
    <mergeCell ref="G107:G109"/>
    <mergeCell ref="H107:H109"/>
    <mergeCell ref="I107:I109"/>
    <mergeCell ref="L107:L109"/>
    <mergeCell ref="A104:A106"/>
    <mergeCell ref="B104:B106"/>
    <mergeCell ref="C104:C106"/>
    <mergeCell ref="D104:D106"/>
    <mergeCell ref="E104:E106"/>
    <mergeCell ref="F104:F106"/>
    <mergeCell ref="G104:G106"/>
    <mergeCell ref="H104:H106"/>
    <mergeCell ref="I104:I106"/>
    <mergeCell ref="K104:K106"/>
    <mergeCell ref="K107:K109"/>
    <mergeCell ref="J104:J106"/>
    <mergeCell ref="J107:J109"/>
    <mergeCell ref="L110:L112"/>
    <mergeCell ref="A113:A115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L113:L115"/>
    <mergeCell ref="A110:A112"/>
    <mergeCell ref="B110:B112"/>
    <mergeCell ref="C110:C112"/>
    <mergeCell ref="D110:D112"/>
    <mergeCell ref="E110:E112"/>
    <mergeCell ref="F110:F112"/>
    <mergeCell ref="G110:G112"/>
    <mergeCell ref="H110:H112"/>
    <mergeCell ref="I110:I112"/>
    <mergeCell ref="K110:K112"/>
    <mergeCell ref="K113:K115"/>
    <mergeCell ref="J110:J112"/>
    <mergeCell ref="J113:J115"/>
    <mergeCell ref="L116:L118"/>
    <mergeCell ref="A119:A121"/>
    <mergeCell ref="B119:B121"/>
    <mergeCell ref="C119:C121"/>
    <mergeCell ref="D119:D121"/>
    <mergeCell ref="E119:E121"/>
    <mergeCell ref="F119:F121"/>
    <mergeCell ref="G119:G121"/>
    <mergeCell ref="H119:H121"/>
    <mergeCell ref="I119:I121"/>
    <mergeCell ref="L119:L121"/>
    <mergeCell ref="A116:A118"/>
    <mergeCell ref="B116:B118"/>
    <mergeCell ref="C116:C118"/>
    <mergeCell ref="D116:D118"/>
    <mergeCell ref="E116:E118"/>
    <mergeCell ref="F116:F118"/>
    <mergeCell ref="G116:G118"/>
    <mergeCell ref="H116:H118"/>
    <mergeCell ref="I116:I118"/>
    <mergeCell ref="K116:K118"/>
    <mergeCell ref="K119:K121"/>
    <mergeCell ref="J116:J118"/>
    <mergeCell ref="J119:J121"/>
    <mergeCell ref="L122:L124"/>
    <mergeCell ref="A125:A127"/>
    <mergeCell ref="B125:B127"/>
    <mergeCell ref="C125:C127"/>
    <mergeCell ref="D125:D127"/>
    <mergeCell ref="E125:E127"/>
    <mergeCell ref="F125:F127"/>
    <mergeCell ref="G125:G127"/>
    <mergeCell ref="H125:H127"/>
    <mergeCell ref="I125:I127"/>
    <mergeCell ref="L125:L127"/>
    <mergeCell ref="A122:A124"/>
    <mergeCell ref="B122:B124"/>
    <mergeCell ref="C122:C124"/>
    <mergeCell ref="D122:D124"/>
    <mergeCell ref="E122:E124"/>
    <mergeCell ref="F122:F124"/>
    <mergeCell ref="G122:G124"/>
    <mergeCell ref="H122:H124"/>
    <mergeCell ref="I122:I124"/>
    <mergeCell ref="K122:K124"/>
    <mergeCell ref="K125:K127"/>
    <mergeCell ref="J122:J124"/>
    <mergeCell ref="J125:J127"/>
    <mergeCell ref="L128:L130"/>
    <mergeCell ref="A131:A133"/>
    <mergeCell ref="B131:B133"/>
    <mergeCell ref="C131:C133"/>
    <mergeCell ref="D131:D133"/>
    <mergeCell ref="E131:E133"/>
    <mergeCell ref="F131:F133"/>
    <mergeCell ref="G131:G133"/>
    <mergeCell ref="H131:H133"/>
    <mergeCell ref="I131:I133"/>
    <mergeCell ref="L131:L133"/>
    <mergeCell ref="A128:A130"/>
    <mergeCell ref="B128:B130"/>
    <mergeCell ref="C128:C130"/>
    <mergeCell ref="D128:D130"/>
    <mergeCell ref="E128:E130"/>
    <mergeCell ref="F128:F130"/>
    <mergeCell ref="G128:G130"/>
    <mergeCell ref="H128:H130"/>
    <mergeCell ref="I128:I130"/>
    <mergeCell ref="K128:K130"/>
    <mergeCell ref="K131:K133"/>
    <mergeCell ref="J128:J130"/>
    <mergeCell ref="J131:J133"/>
    <mergeCell ref="L134:L136"/>
    <mergeCell ref="A137:A139"/>
    <mergeCell ref="B137:B139"/>
    <mergeCell ref="C137:C139"/>
    <mergeCell ref="D137:D139"/>
    <mergeCell ref="E137:E139"/>
    <mergeCell ref="F137:F139"/>
    <mergeCell ref="G137:G139"/>
    <mergeCell ref="H137:H139"/>
    <mergeCell ref="I137:I139"/>
    <mergeCell ref="L137:L139"/>
    <mergeCell ref="A134:A136"/>
    <mergeCell ref="B134:B136"/>
    <mergeCell ref="C134:C136"/>
    <mergeCell ref="D134:D136"/>
    <mergeCell ref="E134:E136"/>
    <mergeCell ref="F134:F136"/>
    <mergeCell ref="G134:G136"/>
    <mergeCell ref="H134:H136"/>
    <mergeCell ref="I134:I136"/>
    <mergeCell ref="K134:K136"/>
    <mergeCell ref="K137:K139"/>
    <mergeCell ref="J134:J136"/>
    <mergeCell ref="J137:J139"/>
    <mergeCell ref="L140:L142"/>
    <mergeCell ref="A143:A145"/>
    <mergeCell ref="B143:B145"/>
    <mergeCell ref="C143:C145"/>
    <mergeCell ref="D143:D145"/>
    <mergeCell ref="E143:E145"/>
    <mergeCell ref="F143:F145"/>
    <mergeCell ref="G143:G145"/>
    <mergeCell ref="H143:H145"/>
    <mergeCell ref="I143:I145"/>
    <mergeCell ref="L143:L145"/>
    <mergeCell ref="A140:A142"/>
    <mergeCell ref="B140:B142"/>
    <mergeCell ref="C140:C142"/>
    <mergeCell ref="D140:D142"/>
    <mergeCell ref="E140:E142"/>
    <mergeCell ref="F140:F142"/>
    <mergeCell ref="G140:G142"/>
    <mergeCell ref="H140:H142"/>
    <mergeCell ref="I140:I142"/>
    <mergeCell ref="K140:K142"/>
    <mergeCell ref="K143:K145"/>
    <mergeCell ref="J140:J142"/>
    <mergeCell ref="J143:J145"/>
    <mergeCell ref="L146:L148"/>
    <mergeCell ref="A149:A151"/>
    <mergeCell ref="B149:B151"/>
    <mergeCell ref="C149:C151"/>
    <mergeCell ref="D149:D151"/>
    <mergeCell ref="E149:E151"/>
    <mergeCell ref="F149:F151"/>
    <mergeCell ref="G149:G151"/>
    <mergeCell ref="H149:H151"/>
    <mergeCell ref="I149:I151"/>
    <mergeCell ref="L149:L151"/>
    <mergeCell ref="A146:A148"/>
    <mergeCell ref="B146:B148"/>
    <mergeCell ref="C146:C148"/>
    <mergeCell ref="D146:D148"/>
    <mergeCell ref="E146:E148"/>
    <mergeCell ref="F146:F148"/>
    <mergeCell ref="G146:G148"/>
    <mergeCell ref="H146:H148"/>
    <mergeCell ref="I146:I148"/>
    <mergeCell ref="K146:K148"/>
    <mergeCell ref="K149:K151"/>
    <mergeCell ref="J146:J148"/>
    <mergeCell ref="J149:J151"/>
    <mergeCell ref="L152:L154"/>
    <mergeCell ref="A155:A157"/>
    <mergeCell ref="B155:B157"/>
    <mergeCell ref="C155:C157"/>
    <mergeCell ref="D155:D157"/>
    <mergeCell ref="E155:E157"/>
    <mergeCell ref="F155:F157"/>
    <mergeCell ref="G155:G157"/>
    <mergeCell ref="H155:H157"/>
    <mergeCell ref="I155:I157"/>
    <mergeCell ref="L155:L157"/>
    <mergeCell ref="A152:A154"/>
    <mergeCell ref="B152:B154"/>
    <mergeCell ref="C152:C154"/>
    <mergeCell ref="D152:D154"/>
    <mergeCell ref="E152:E154"/>
    <mergeCell ref="F152:F154"/>
    <mergeCell ref="G152:G154"/>
    <mergeCell ref="H152:H154"/>
    <mergeCell ref="I152:I154"/>
    <mergeCell ref="K152:K154"/>
    <mergeCell ref="K155:K157"/>
    <mergeCell ref="J152:J154"/>
    <mergeCell ref="J155:J157"/>
    <mergeCell ref="L158:L160"/>
    <mergeCell ref="A161:A163"/>
    <mergeCell ref="B161:B163"/>
    <mergeCell ref="C161:C163"/>
    <mergeCell ref="D161:D163"/>
    <mergeCell ref="E161:E163"/>
    <mergeCell ref="F161:F163"/>
    <mergeCell ref="G161:G163"/>
    <mergeCell ref="H161:H163"/>
    <mergeCell ref="I161:I163"/>
    <mergeCell ref="L161:L163"/>
    <mergeCell ref="A158:A160"/>
    <mergeCell ref="B158:B160"/>
    <mergeCell ref="C158:C160"/>
    <mergeCell ref="D158:D160"/>
    <mergeCell ref="E158:E160"/>
    <mergeCell ref="F158:F160"/>
    <mergeCell ref="G158:G160"/>
    <mergeCell ref="H158:H160"/>
    <mergeCell ref="I158:I160"/>
    <mergeCell ref="K158:K160"/>
    <mergeCell ref="K161:K163"/>
    <mergeCell ref="J158:J160"/>
    <mergeCell ref="J161:J163"/>
    <mergeCell ref="L164:L166"/>
    <mergeCell ref="A167:A169"/>
    <mergeCell ref="B167:B169"/>
    <mergeCell ref="C167:C169"/>
    <mergeCell ref="D167:D169"/>
    <mergeCell ref="E167:E169"/>
    <mergeCell ref="F167:F169"/>
    <mergeCell ref="G167:G169"/>
    <mergeCell ref="H167:H169"/>
    <mergeCell ref="I167:I169"/>
    <mergeCell ref="L167:L169"/>
    <mergeCell ref="A164:A166"/>
    <mergeCell ref="B164:B166"/>
    <mergeCell ref="C164:C166"/>
    <mergeCell ref="D164:D166"/>
    <mergeCell ref="E164:E166"/>
    <mergeCell ref="F164:F166"/>
    <mergeCell ref="G164:G166"/>
    <mergeCell ref="H164:H166"/>
    <mergeCell ref="I164:I166"/>
    <mergeCell ref="K164:K166"/>
    <mergeCell ref="K167:K169"/>
    <mergeCell ref="J164:J166"/>
    <mergeCell ref="J167:J169"/>
    <mergeCell ref="L170:L172"/>
    <mergeCell ref="A173:A175"/>
    <mergeCell ref="B173:B175"/>
    <mergeCell ref="C173:C175"/>
    <mergeCell ref="D173:D175"/>
    <mergeCell ref="E173:E175"/>
    <mergeCell ref="F173:F175"/>
    <mergeCell ref="G173:G175"/>
    <mergeCell ref="H173:H175"/>
    <mergeCell ref="I173:I175"/>
    <mergeCell ref="L173:L175"/>
    <mergeCell ref="A170:A172"/>
    <mergeCell ref="B170:B172"/>
    <mergeCell ref="C170:C172"/>
    <mergeCell ref="D170:D172"/>
    <mergeCell ref="E170:E172"/>
    <mergeCell ref="F170:F172"/>
    <mergeCell ref="G170:G172"/>
    <mergeCell ref="H170:H172"/>
    <mergeCell ref="I170:I172"/>
    <mergeCell ref="K170:K172"/>
    <mergeCell ref="K173:K175"/>
    <mergeCell ref="J170:J172"/>
    <mergeCell ref="J173:J175"/>
    <mergeCell ref="L176:L178"/>
    <mergeCell ref="A179:A181"/>
    <mergeCell ref="B179:B181"/>
    <mergeCell ref="C179:C181"/>
    <mergeCell ref="D179:D181"/>
    <mergeCell ref="E179:E181"/>
    <mergeCell ref="F179:F181"/>
    <mergeCell ref="G179:G181"/>
    <mergeCell ref="H179:H181"/>
    <mergeCell ref="I179:I181"/>
    <mergeCell ref="L179:L181"/>
    <mergeCell ref="A176:A178"/>
    <mergeCell ref="B176:B178"/>
    <mergeCell ref="C176:C178"/>
    <mergeCell ref="D176:D178"/>
    <mergeCell ref="E176:E178"/>
    <mergeCell ref="F176:F178"/>
    <mergeCell ref="G176:G178"/>
    <mergeCell ref="H176:H178"/>
    <mergeCell ref="I176:I178"/>
    <mergeCell ref="K176:K178"/>
    <mergeCell ref="K179:K181"/>
    <mergeCell ref="J176:J178"/>
    <mergeCell ref="J179:J181"/>
    <mergeCell ref="L182:L184"/>
    <mergeCell ref="A185:A187"/>
    <mergeCell ref="B185:B187"/>
    <mergeCell ref="C185:C187"/>
    <mergeCell ref="D185:D187"/>
    <mergeCell ref="E185:E187"/>
    <mergeCell ref="F185:F187"/>
    <mergeCell ref="G185:G187"/>
    <mergeCell ref="H185:H187"/>
    <mergeCell ref="I185:I187"/>
    <mergeCell ref="L185:L187"/>
    <mergeCell ref="A182:A184"/>
    <mergeCell ref="B182:B184"/>
    <mergeCell ref="C182:C184"/>
    <mergeCell ref="D182:D184"/>
    <mergeCell ref="E182:E184"/>
    <mergeCell ref="F182:F184"/>
    <mergeCell ref="G182:G184"/>
    <mergeCell ref="H182:H184"/>
    <mergeCell ref="I182:I184"/>
    <mergeCell ref="K182:K184"/>
    <mergeCell ref="K185:K187"/>
    <mergeCell ref="J182:J184"/>
    <mergeCell ref="J185:J187"/>
    <mergeCell ref="L188:L190"/>
    <mergeCell ref="A191:A193"/>
    <mergeCell ref="B191:B193"/>
    <mergeCell ref="C191:C193"/>
    <mergeCell ref="D191:D193"/>
    <mergeCell ref="E191:E193"/>
    <mergeCell ref="F191:F193"/>
    <mergeCell ref="G191:G193"/>
    <mergeCell ref="H191:H193"/>
    <mergeCell ref="I191:I193"/>
    <mergeCell ref="L191:L193"/>
    <mergeCell ref="A188:A190"/>
    <mergeCell ref="B188:B190"/>
    <mergeCell ref="C188:C190"/>
    <mergeCell ref="D188:D190"/>
    <mergeCell ref="E188:E190"/>
    <mergeCell ref="F188:F190"/>
    <mergeCell ref="G188:G190"/>
    <mergeCell ref="H188:H190"/>
    <mergeCell ref="I188:I190"/>
    <mergeCell ref="K188:K190"/>
    <mergeCell ref="K191:K193"/>
    <mergeCell ref="J188:J190"/>
    <mergeCell ref="J191:J193"/>
    <mergeCell ref="L194:L196"/>
    <mergeCell ref="A197:A199"/>
    <mergeCell ref="B197:B199"/>
    <mergeCell ref="C197:C199"/>
    <mergeCell ref="D197:D199"/>
    <mergeCell ref="E197:E199"/>
    <mergeCell ref="F197:F199"/>
    <mergeCell ref="G197:G199"/>
    <mergeCell ref="H197:H199"/>
    <mergeCell ref="I197:I199"/>
    <mergeCell ref="L197:L199"/>
    <mergeCell ref="A194:A196"/>
    <mergeCell ref="B194:B196"/>
    <mergeCell ref="C194:C196"/>
    <mergeCell ref="D194:D196"/>
    <mergeCell ref="E194:E196"/>
    <mergeCell ref="F194:F196"/>
    <mergeCell ref="G194:G196"/>
    <mergeCell ref="H194:H196"/>
    <mergeCell ref="I194:I196"/>
    <mergeCell ref="K194:K196"/>
    <mergeCell ref="K197:K199"/>
    <mergeCell ref="J194:J196"/>
    <mergeCell ref="J197:J199"/>
    <mergeCell ref="L200:L202"/>
    <mergeCell ref="A203:A205"/>
    <mergeCell ref="B203:B205"/>
    <mergeCell ref="C203:C205"/>
    <mergeCell ref="D203:D205"/>
    <mergeCell ref="E203:E205"/>
    <mergeCell ref="F203:F205"/>
    <mergeCell ref="G203:G205"/>
    <mergeCell ref="H203:H205"/>
    <mergeCell ref="I203:I205"/>
    <mergeCell ref="L203:L205"/>
    <mergeCell ref="A200:A202"/>
    <mergeCell ref="B200:B202"/>
    <mergeCell ref="C200:C202"/>
    <mergeCell ref="D200:D202"/>
    <mergeCell ref="E200:E202"/>
    <mergeCell ref="F200:F202"/>
    <mergeCell ref="G200:G202"/>
    <mergeCell ref="H200:H202"/>
    <mergeCell ref="I200:I202"/>
    <mergeCell ref="K200:K202"/>
    <mergeCell ref="K203:K205"/>
    <mergeCell ref="J200:J202"/>
    <mergeCell ref="J203:J205"/>
    <mergeCell ref="L206:L208"/>
    <mergeCell ref="A209:A211"/>
    <mergeCell ref="B209:B211"/>
    <mergeCell ref="C209:C211"/>
    <mergeCell ref="D209:D211"/>
    <mergeCell ref="E209:E211"/>
    <mergeCell ref="F209:F211"/>
    <mergeCell ref="G209:G211"/>
    <mergeCell ref="H209:H211"/>
    <mergeCell ref="I209:I211"/>
    <mergeCell ref="L209:L211"/>
    <mergeCell ref="A206:A208"/>
    <mergeCell ref="B206:B208"/>
    <mergeCell ref="C206:C208"/>
    <mergeCell ref="D206:D208"/>
    <mergeCell ref="E206:E208"/>
    <mergeCell ref="F206:F208"/>
    <mergeCell ref="G206:G208"/>
    <mergeCell ref="H206:H208"/>
    <mergeCell ref="I206:I208"/>
    <mergeCell ref="K206:K208"/>
    <mergeCell ref="K209:K211"/>
    <mergeCell ref="J206:J208"/>
    <mergeCell ref="J209:J211"/>
    <mergeCell ref="L212:L214"/>
    <mergeCell ref="A215:A217"/>
    <mergeCell ref="B215:B217"/>
    <mergeCell ref="C215:C217"/>
    <mergeCell ref="D215:D217"/>
    <mergeCell ref="E215:E217"/>
    <mergeCell ref="F215:F217"/>
    <mergeCell ref="G215:G217"/>
    <mergeCell ref="H215:H217"/>
    <mergeCell ref="I215:I217"/>
    <mergeCell ref="L215:L217"/>
    <mergeCell ref="A212:A214"/>
    <mergeCell ref="B212:B214"/>
    <mergeCell ref="C212:C214"/>
    <mergeCell ref="D212:D214"/>
    <mergeCell ref="E212:E214"/>
    <mergeCell ref="F212:F214"/>
    <mergeCell ref="G212:G214"/>
    <mergeCell ref="H212:H214"/>
    <mergeCell ref="I212:I214"/>
    <mergeCell ref="K212:K214"/>
    <mergeCell ref="K215:K217"/>
    <mergeCell ref="J212:J214"/>
    <mergeCell ref="J215:J217"/>
    <mergeCell ref="L218:L220"/>
    <mergeCell ref="A221:A223"/>
    <mergeCell ref="B221:B223"/>
    <mergeCell ref="C221:C223"/>
    <mergeCell ref="D221:D223"/>
    <mergeCell ref="E221:E223"/>
    <mergeCell ref="F221:F223"/>
    <mergeCell ref="G221:G223"/>
    <mergeCell ref="H221:H223"/>
    <mergeCell ref="I221:I223"/>
    <mergeCell ref="L221:L223"/>
    <mergeCell ref="A218:A220"/>
    <mergeCell ref="B218:B220"/>
    <mergeCell ref="C218:C220"/>
    <mergeCell ref="D218:D220"/>
    <mergeCell ref="E218:E220"/>
    <mergeCell ref="F218:F220"/>
    <mergeCell ref="G218:G220"/>
    <mergeCell ref="H218:H220"/>
    <mergeCell ref="I218:I220"/>
    <mergeCell ref="K218:K220"/>
    <mergeCell ref="K221:K223"/>
    <mergeCell ref="J218:J220"/>
    <mergeCell ref="J221:J223"/>
    <mergeCell ref="L224:L226"/>
    <mergeCell ref="A227:A229"/>
    <mergeCell ref="B227:B229"/>
    <mergeCell ref="C227:C229"/>
    <mergeCell ref="D227:D229"/>
    <mergeCell ref="E227:E229"/>
    <mergeCell ref="F227:F229"/>
    <mergeCell ref="G227:G229"/>
    <mergeCell ref="H227:H229"/>
    <mergeCell ref="I227:I229"/>
    <mergeCell ref="L227:L229"/>
    <mergeCell ref="A224:A226"/>
    <mergeCell ref="B224:B226"/>
    <mergeCell ref="C224:C226"/>
    <mergeCell ref="D224:D226"/>
    <mergeCell ref="E224:E226"/>
    <mergeCell ref="F224:F226"/>
    <mergeCell ref="G224:G226"/>
    <mergeCell ref="H224:H226"/>
    <mergeCell ref="I224:I226"/>
    <mergeCell ref="K224:K226"/>
    <mergeCell ref="K227:K229"/>
    <mergeCell ref="J224:J226"/>
    <mergeCell ref="J227:J229"/>
    <mergeCell ref="L230:L232"/>
    <mergeCell ref="A233:A235"/>
    <mergeCell ref="B233:B235"/>
    <mergeCell ref="C233:C235"/>
    <mergeCell ref="D233:D235"/>
    <mergeCell ref="E233:E235"/>
    <mergeCell ref="F233:F235"/>
    <mergeCell ref="G233:G235"/>
    <mergeCell ref="H233:H235"/>
    <mergeCell ref="I233:I235"/>
    <mergeCell ref="L233:L235"/>
    <mergeCell ref="A230:A232"/>
    <mergeCell ref="B230:B232"/>
    <mergeCell ref="C230:C232"/>
    <mergeCell ref="D230:D232"/>
    <mergeCell ref="E230:E232"/>
    <mergeCell ref="F230:F232"/>
    <mergeCell ref="G230:G232"/>
    <mergeCell ref="H230:H232"/>
    <mergeCell ref="I230:I232"/>
    <mergeCell ref="K230:K232"/>
    <mergeCell ref="K233:K235"/>
    <mergeCell ref="J230:J232"/>
    <mergeCell ref="J233:J235"/>
    <mergeCell ref="L236:L238"/>
    <mergeCell ref="A239:A241"/>
    <mergeCell ref="B239:B241"/>
    <mergeCell ref="C239:C241"/>
    <mergeCell ref="D239:D241"/>
    <mergeCell ref="E239:E241"/>
    <mergeCell ref="F239:F241"/>
    <mergeCell ref="G239:G241"/>
    <mergeCell ref="H239:H241"/>
    <mergeCell ref="I239:I241"/>
    <mergeCell ref="L239:L241"/>
    <mergeCell ref="A236:A238"/>
    <mergeCell ref="B236:B238"/>
    <mergeCell ref="C236:C238"/>
    <mergeCell ref="D236:D238"/>
    <mergeCell ref="E236:E238"/>
    <mergeCell ref="F236:F238"/>
    <mergeCell ref="G236:G238"/>
    <mergeCell ref="H236:H238"/>
    <mergeCell ref="I236:I238"/>
    <mergeCell ref="K236:K238"/>
    <mergeCell ref="K239:K241"/>
    <mergeCell ref="J236:J238"/>
    <mergeCell ref="J239:J241"/>
    <mergeCell ref="L242:L244"/>
    <mergeCell ref="A245:A247"/>
    <mergeCell ref="B245:B247"/>
    <mergeCell ref="C245:C247"/>
    <mergeCell ref="D245:D247"/>
    <mergeCell ref="E245:E247"/>
    <mergeCell ref="F245:F247"/>
    <mergeCell ref="G245:G247"/>
    <mergeCell ref="H245:H247"/>
    <mergeCell ref="I245:I247"/>
    <mergeCell ref="L245:L247"/>
    <mergeCell ref="A242:A244"/>
    <mergeCell ref="B242:B244"/>
    <mergeCell ref="C242:C244"/>
    <mergeCell ref="D242:D244"/>
    <mergeCell ref="E242:E244"/>
    <mergeCell ref="F242:F244"/>
    <mergeCell ref="G242:G244"/>
    <mergeCell ref="H242:H244"/>
    <mergeCell ref="I242:I244"/>
    <mergeCell ref="K242:K244"/>
    <mergeCell ref="K245:K247"/>
    <mergeCell ref="J242:J244"/>
    <mergeCell ref="J245:J247"/>
    <mergeCell ref="L248:L250"/>
    <mergeCell ref="A251:A253"/>
    <mergeCell ref="B251:B253"/>
    <mergeCell ref="C251:C253"/>
    <mergeCell ref="D251:D253"/>
    <mergeCell ref="E251:E253"/>
    <mergeCell ref="F251:F253"/>
    <mergeCell ref="G251:G253"/>
    <mergeCell ref="H251:H253"/>
    <mergeCell ref="I251:I253"/>
    <mergeCell ref="L251:L253"/>
    <mergeCell ref="A248:A250"/>
    <mergeCell ref="B248:B250"/>
    <mergeCell ref="C248:C250"/>
    <mergeCell ref="D248:D250"/>
    <mergeCell ref="E248:E250"/>
    <mergeCell ref="F248:F250"/>
    <mergeCell ref="G248:G250"/>
    <mergeCell ref="H248:H250"/>
    <mergeCell ref="I248:I250"/>
    <mergeCell ref="K248:K250"/>
    <mergeCell ref="K251:K253"/>
    <mergeCell ref="J248:J250"/>
    <mergeCell ref="J251:J253"/>
    <mergeCell ref="L254:L256"/>
    <mergeCell ref="A257:A259"/>
    <mergeCell ref="B257:B259"/>
    <mergeCell ref="C257:C259"/>
    <mergeCell ref="D257:D259"/>
    <mergeCell ref="E257:E259"/>
    <mergeCell ref="F257:F259"/>
    <mergeCell ref="G257:G259"/>
    <mergeCell ref="H257:H259"/>
    <mergeCell ref="I257:I259"/>
    <mergeCell ref="L257:L259"/>
    <mergeCell ref="A254:A256"/>
    <mergeCell ref="B254:B256"/>
    <mergeCell ref="C254:C256"/>
    <mergeCell ref="D254:D256"/>
    <mergeCell ref="E254:E256"/>
    <mergeCell ref="F254:F256"/>
    <mergeCell ref="G254:G256"/>
    <mergeCell ref="H254:H256"/>
    <mergeCell ref="I254:I256"/>
    <mergeCell ref="K254:K256"/>
    <mergeCell ref="K257:K259"/>
    <mergeCell ref="J254:J256"/>
    <mergeCell ref="J257:J259"/>
    <mergeCell ref="L260:L262"/>
    <mergeCell ref="A263:A265"/>
    <mergeCell ref="B263:B265"/>
    <mergeCell ref="C263:C265"/>
    <mergeCell ref="D263:D265"/>
    <mergeCell ref="E263:E265"/>
    <mergeCell ref="F263:F265"/>
    <mergeCell ref="G263:G265"/>
    <mergeCell ref="H263:H265"/>
    <mergeCell ref="I263:I265"/>
    <mergeCell ref="L263:L265"/>
    <mergeCell ref="A260:A262"/>
    <mergeCell ref="B260:B262"/>
    <mergeCell ref="C260:C262"/>
    <mergeCell ref="D260:D262"/>
    <mergeCell ref="E260:E262"/>
    <mergeCell ref="F260:F262"/>
    <mergeCell ref="G260:G262"/>
    <mergeCell ref="H260:H262"/>
    <mergeCell ref="I260:I262"/>
    <mergeCell ref="K260:K262"/>
    <mergeCell ref="K263:K265"/>
    <mergeCell ref="J260:J262"/>
    <mergeCell ref="J263:J265"/>
    <mergeCell ref="L266:L268"/>
    <mergeCell ref="A269:A271"/>
    <mergeCell ref="B269:B271"/>
    <mergeCell ref="C269:C271"/>
    <mergeCell ref="D269:D271"/>
    <mergeCell ref="E269:E271"/>
    <mergeCell ref="F269:F271"/>
    <mergeCell ref="G269:G271"/>
    <mergeCell ref="H269:H271"/>
    <mergeCell ref="I269:I271"/>
    <mergeCell ref="L269:L271"/>
    <mergeCell ref="A266:A268"/>
    <mergeCell ref="B266:B268"/>
    <mergeCell ref="C266:C268"/>
    <mergeCell ref="D266:D268"/>
    <mergeCell ref="E266:E268"/>
    <mergeCell ref="F266:F268"/>
    <mergeCell ref="G266:G268"/>
    <mergeCell ref="H266:H268"/>
    <mergeCell ref="I266:I268"/>
    <mergeCell ref="K266:K268"/>
    <mergeCell ref="K269:K271"/>
    <mergeCell ref="J266:J268"/>
    <mergeCell ref="J269:J271"/>
    <mergeCell ref="L272:L274"/>
    <mergeCell ref="A275:A277"/>
    <mergeCell ref="B275:B277"/>
    <mergeCell ref="C275:C277"/>
    <mergeCell ref="D275:D277"/>
    <mergeCell ref="E275:E277"/>
    <mergeCell ref="F275:F277"/>
    <mergeCell ref="G275:G277"/>
    <mergeCell ref="H275:H277"/>
    <mergeCell ref="I275:I277"/>
    <mergeCell ref="L275:L277"/>
    <mergeCell ref="A272:A274"/>
    <mergeCell ref="B272:B274"/>
    <mergeCell ref="C272:C274"/>
    <mergeCell ref="D272:D274"/>
    <mergeCell ref="E272:E274"/>
    <mergeCell ref="F272:F274"/>
    <mergeCell ref="G272:G274"/>
    <mergeCell ref="H272:H274"/>
    <mergeCell ref="I272:I274"/>
    <mergeCell ref="K272:K274"/>
    <mergeCell ref="K275:K277"/>
    <mergeCell ref="J272:J274"/>
    <mergeCell ref="J275:J277"/>
    <mergeCell ref="A278:A280"/>
    <mergeCell ref="B278:B280"/>
    <mergeCell ref="C278:C280"/>
    <mergeCell ref="D278:D280"/>
    <mergeCell ref="E278:E280"/>
    <mergeCell ref="F278:F280"/>
    <mergeCell ref="G278:G280"/>
    <mergeCell ref="H278:H280"/>
    <mergeCell ref="I278:I280"/>
    <mergeCell ref="L278:L280"/>
    <mergeCell ref="L290:L292"/>
    <mergeCell ref="F287:F289"/>
    <mergeCell ref="G287:G289"/>
    <mergeCell ref="H287:H289"/>
    <mergeCell ref="I287:I289"/>
    <mergeCell ref="L287:L289"/>
    <mergeCell ref="A281:A283"/>
    <mergeCell ref="B281:B283"/>
    <mergeCell ref="C281:C283"/>
    <mergeCell ref="D281:D283"/>
    <mergeCell ref="E281:E283"/>
    <mergeCell ref="L284:L286"/>
    <mergeCell ref="A287:A289"/>
    <mergeCell ref="B287:B289"/>
    <mergeCell ref="C287:C289"/>
    <mergeCell ref="D287:D289"/>
    <mergeCell ref="E287:E289"/>
    <mergeCell ref="F281:F283"/>
    <mergeCell ref="G281:G283"/>
    <mergeCell ref="H281:H283"/>
    <mergeCell ref="I281:I283"/>
    <mergeCell ref="L281:L283"/>
    <mergeCell ref="A284:A286"/>
    <mergeCell ref="A290:A292"/>
    <mergeCell ref="B290:B292"/>
    <mergeCell ref="C290:C292"/>
    <mergeCell ref="D290:D292"/>
    <mergeCell ref="E290:E292"/>
    <mergeCell ref="I284:I286"/>
    <mergeCell ref="F290:F292"/>
    <mergeCell ref="G290:G292"/>
    <mergeCell ref="H290:H292"/>
    <mergeCell ref="I290:I292"/>
    <mergeCell ref="B284:B286"/>
    <mergeCell ref="C284:C286"/>
    <mergeCell ref="D284:D286"/>
    <mergeCell ref="E284:E286"/>
    <mergeCell ref="F284:F286"/>
    <mergeCell ref="G284:G286"/>
    <mergeCell ref="H284:H286"/>
  </mergeCells>
  <phoneticPr fontId="4"/>
  <conditionalFormatting sqref="M5:V292">
    <cfRule type="containsText" dxfId="2" priority="1" operator="containsText" text="[特殊]">
      <formula>NOT(ISERROR(SEARCH("[特殊]",M5)))</formula>
    </cfRule>
  </conditionalFormatting>
  <printOptions horizontalCentered="1" verticalCentered="1"/>
  <pageMargins left="0" right="0" top="0.39370078740157483" bottom="0.35433070866141736" header="0" footer="0"/>
  <pageSetup paperSize="8" scale="67" fitToHeight="0" orientation="landscape" r:id="rId1"/>
  <headerFooter>
    <oddHeader>&amp;C&amp;"-,太字"&amp;18オリゴ核酸全製品注文書【配列情報シート】　HSS確認用&amp;Rお申し込み日：&amp;D　&amp;T</oddHeader>
    <oddFooter>&amp;RF08655 26/07/17 第1版</oddFooter>
  </headerFooter>
  <rowBreaks count="7" manualBreakCount="7">
    <brk id="40" max="19" man="1"/>
    <brk id="76" max="16383" man="1"/>
    <brk id="112" max="16383" man="1"/>
    <brk id="148" max="16383" man="1"/>
    <brk id="184" max="16383" man="1"/>
    <brk id="220" max="16383" man="1"/>
    <brk id="25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46C2B-0999-45B6-BCD5-22F1C52D04A5}">
  <sheetPr codeName="Sheet9">
    <tabColor theme="0" tint="-0.499984740745262"/>
  </sheetPr>
  <dimension ref="A1:J97"/>
  <sheetViews>
    <sheetView zoomScaleNormal="100" workbookViewId="0">
      <selection activeCell="A4" sqref="A4"/>
    </sheetView>
  </sheetViews>
  <sheetFormatPr defaultRowHeight="18"/>
  <cols>
    <col min="1" max="2" width="39.33203125" bestFit="1" customWidth="1"/>
    <col min="3" max="3" width="33.08203125" style="58" bestFit="1" customWidth="1"/>
    <col min="4" max="4" width="30.25" style="58" bestFit="1" customWidth="1"/>
    <col min="5" max="5" width="33" style="58" bestFit="1" customWidth="1"/>
    <col min="6" max="6" width="30.25" style="58" bestFit="1" customWidth="1"/>
    <col min="7" max="8" width="32.5" style="58" bestFit="1" customWidth="1"/>
  </cols>
  <sheetData>
    <row r="1" spans="1:10">
      <c r="A1" s="17" t="s">
        <v>199</v>
      </c>
      <c r="B1" s="47" t="s">
        <v>200</v>
      </c>
      <c r="C1" s="317" t="s">
        <v>211</v>
      </c>
      <c r="D1" s="317"/>
      <c r="E1" s="318" t="s">
        <v>201</v>
      </c>
      <c r="F1" s="318"/>
      <c r="G1" s="317" t="s">
        <v>212</v>
      </c>
      <c r="H1" s="317"/>
      <c r="J1" t="s">
        <v>370</v>
      </c>
    </row>
    <row r="2" spans="1:10">
      <c r="A2" s="19"/>
      <c r="B2" s="19"/>
      <c r="C2" s="58" t="s">
        <v>9</v>
      </c>
      <c r="D2" s="58" t="s">
        <v>16</v>
      </c>
      <c r="E2" s="58" t="s">
        <v>9</v>
      </c>
      <c r="F2" s="58" t="s">
        <v>16</v>
      </c>
      <c r="G2" s="58" t="s">
        <v>9</v>
      </c>
      <c r="H2" s="58" t="s">
        <v>16</v>
      </c>
      <c r="I2" t="s">
        <v>79</v>
      </c>
      <c r="J2" t="str" cm="1">
        <f t="array" ref="J2">IF(SUM(COUNTIFS(配列情報!M7:AP7,{"RNA","5-Methyl-rU (rT)","riboInosine (rI)","pseudo-rU","2,6-diaminopurine (DAP)"}))&gt;=1,"RNA","DNA")</f>
        <v>DNA</v>
      </c>
    </row>
    <row r="3" spans="1:10">
      <c r="A3" s="19" t="s">
        <v>643</v>
      </c>
      <c r="B3" s="19" t="s">
        <v>645</v>
      </c>
      <c r="C3" s="76" t="s">
        <v>292</v>
      </c>
      <c r="D3" s="76" t="s">
        <v>293</v>
      </c>
      <c r="E3" s="76" t="s">
        <v>292</v>
      </c>
      <c r="F3" s="76" t="s">
        <v>293</v>
      </c>
      <c r="G3" s="77" t="s">
        <v>371</v>
      </c>
      <c r="H3" s="77" t="s">
        <v>371</v>
      </c>
      <c r="I3" t="s">
        <v>80</v>
      </c>
      <c r="J3" t="str" cm="1">
        <f t="array" ref="J3">IF(SUM(COUNTIFS(配列情報!M8:AP8,{"RNA","5-Methyl-rU (rT)","riboInosine (rI)","pseudo-rU","2,6-diaminopurine (DAP)"}))&gt;=1,"RNA","DNA")</f>
        <v>DNA</v>
      </c>
    </row>
    <row r="4" spans="1:10">
      <c r="A4" s="19" t="s">
        <v>644</v>
      </c>
      <c r="B4" s="19" t="s">
        <v>646</v>
      </c>
      <c r="C4" s="76" t="s">
        <v>413</v>
      </c>
      <c r="D4" s="76" t="s">
        <v>415</v>
      </c>
      <c r="E4" s="76" t="s">
        <v>416</v>
      </c>
      <c r="F4" s="76" t="s">
        <v>424</v>
      </c>
      <c r="G4" s="77" t="s">
        <v>202</v>
      </c>
      <c r="H4" s="77" t="s">
        <v>202</v>
      </c>
      <c r="I4" t="s">
        <v>81</v>
      </c>
      <c r="J4" t="str" cm="1">
        <f t="array" ref="J4">IF(SUM(COUNTIFS(配列情報!M9:AP9,{"RNA","5-Methyl-rU (rT)","riboInosine (rI)","pseudo-rU","2,6-diaminopurine (DAP)"}))&gt;=1,"RNA","DNA")</f>
        <v>DNA</v>
      </c>
    </row>
    <row r="5" spans="1:10">
      <c r="A5" s="220" t="s">
        <v>451</v>
      </c>
      <c r="B5" s="22" t="s">
        <v>473</v>
      </c>
      <c r="C5" s="76" t="s">
        <v>414</v>
      </c>
      <c r="D5" s="76" t="s">
        <v>662</v>
      </c>
      <c r="E5" s="76" t="s">
        <v>417</v>
      </c>
      <c r="F5" s="76" t="s">
        <v>425</v>
      </c>
      <c r="G5" s="76" t="s">
        <v>432</v>
      </c>
      <c r="H5" s="76" t="s">
        <v>432</v>
      </c>
      <c r="I5" t="s">
        <v>82</v>
      </c>
      <c r="J5" t="str" cm="1">
        <f t="array" ref="J5">IF(SUM(COUNTIFS(配列情報!M10:AP10,{"RNA","5-Methyl-rU (rT)","riboInosine (rI)","pseudo-rU","2,6-diaminopurine (DAP)"}))&gt;=1,"RNA","DNA")</f>
        <v>DNA</v>
      </c>
    </row>
    <row r="6" spans="1:10">
      <c r="A6" s="22" t="s">
        <v>452</v>
      </c>
      <c r="B6" s="22" t="s">
        <v>474</v>
      </c>
      <c r="C6" s="76" t="s">
        <v>397</v>
      </c>
      <c r="D6" s="76" t="s">
        <v>523</v>
      </c>
      <c r="E6" s="76" t="s">
        <v>418</v>
      </c>
      <c r="F6" s="58" t="s">
        <v>426</v>
      </c>
      <c r="G6" s="77" t="s">
        <v>663</v>
      </c>
      <c r="H6" s="77" t="s">
        <v>433</v>
      </c>
      <c r="I6" t="s">
        <v>83</v>
      </c>
      <c r="J6" t="str" cm="1">
        <f t="array" ref="J6">IF(SUM(COUNTIFS(配列情報!M11:AP11,{"RNA","5-Methyl-rU (rT)","riboInosine (rI)","pseudo-rU","2,6-diaminopurine (DAP)"}))&gt;=1,"RNA","DNA")</f>
        <v>DNA</v>
      </c>
    </row>
    <row r="7" spans="1:10">
      <c r="A7" s="22" t="s">
        <v>453</v>
      </c>
      <c r="B7" s="22" t="s">
        <v>475</v>
      </c>
      <c r="C7" s="58" t="s">
        <v>524</v>
      </c>
      <c r="D7" s="58" t="s">
        <v>525</v>
      </c>
      <c r="E7" s="76" t="s">
        <v>419</v>
      </c>
      <c r="F7" s="79" t="s">
        <v>499</v>
      </c>
      <c r="G7" s="77" t="s">
        <v>433</v>
      </c>
      <c r="H7" s="77"/>
      <c r="I7" t="s">
        <v>84</v>
      </c>
      <c r="J7" t="str" cm="1">
        <f t="array" ref="J7">IF(SUM(COUNTIFS(配列情報!M12:AP12,{"RNA","5-Methyl-rU (rT)","riboInosine (rI)","pseudo-rU","2,6-diaminopurine (DAP)"}))&gt;=1,"RNA","DNA")</f>
        <v>DNA</v>
      </c>
    </row>
    <row r="8" spans="1:10">
      <c r="A8" s="22" t="s">
        <v>454</v>
      </c>
      <c r="B8" s="22" t="s">
        <v>476</v>
      </c>
      <c r="C8" s="58" t="s">
        <v>383</v>
      </c>
      <c r="D8" s="58" t="s">
        <v>526</v>
      </c>
      <c r="E8" s="76" t="s">
        <v>420</v>
      </c>
      <c r="F8" s="76" t="s">
        <v>382</v>
      </c>
      <c r="G8" s="77" t="s">
        <v>203</v>
      </c>
      <c r="I8" t="s">
        <v>85</v>
      </c>
      <c r="J8" t="str" cm="1">
        <f t="array" ref="J8">IF(SUM(COUNTIFS(配列情報!M13:AP13,{"RNA","5-Methyl-rU (rT)","riboInosine (rI)","pseudo-rU","2,6-diaminopurine (DAP)"}))&gt;=1,"RNA","DNA")</f>
        <v>DNA</v>
      </c>
    </row>
    <row r="9" spans="1:10">
      <c r="A9" s="221" t="s">
        <v>455</v>
      </c>
      <c r="B9" s="221" t="s">
        <v>477</v>
      </c>
      <c r="C9" s="79" t="s">
        <v>499</v>
      </c>
      <c r="D9" s="79" t="s">
        <v>499</v>
      </c>
      <c r="E9" s="76" t="s">
        <v>421</v>
      </c>
      <c r="F9" s="58" t="s">
        <v>502</v>
      </c>
      <c r="G9" s="58" t="s">
        <v>204</v>
      </c>
      <c r="H9" s="76" t="s">
        <v>312</v>
      </c>
      <c r="I9" t="s">
        <v>86</v>
      </c>
      <c r="J9" t="str" cm="1">
        <f t="array" ref="J9">IF(SUM(COUNTIFS(配列情報!M14:AP14,{"RNA","5-Methyl-rU (rT)","riboInosine (rI)","pseudo-rU","2,6-diaminopurine (DAP)"}))&gt;=1,"RNA","DNA")</f>
        <v>DNA</v>
      </c>
    </row>
    <row r="10" spans="1:10">
      <c r="A10" s="220" t="s">
        <v>456</v>
      </c>
      <c r="B10" s="221" t="s">
        <v>659</v>
      </c>
      <c r="C10" s="76" t="s">
        <v>382</v>
      </c>
      <c r="D10" s="76" t="s">
        <v>382</v>
      </c>
      <c r="E10" s="76" t="s">
        <v>422</v>
      </c>
      <c r="G10" s="76"/>
      <c r="H10" s="76" t="s">
        <v>319</v>
      </c>
      <c r="I10" t="s">
        <v>87</v>
      </c>
      <c r="J10" t="str" cm="1">
        <f t="array" ref="J10">IF(SUM(COUNTIFS(配列情報!M15:AP15,{"RNA","5-Methyl-rU (rT)","riboInosine (rI)","pseudo-rU","2,6-diaminopurine (DAP)"}))&gt;=1,"RNA","DNA")</f>
        <v>DNA</v>
      </c>
    </row>
    <row r="11" spans="1:10">
      <c r="A11" s="220" t="s">
        <v>658</v>
      </c>
      <c r="B11" s="221" t="s">
        <v>660</v>
      </c>
      <c r="C11" s="76" t="s">
        <v>405</v>
      </c>
      <c r="D11" s="76" t="s">
        <v>405</v>
      </c>
      <c r="E11" s="76" t="s">
        <v>423</v>
      </c>
      <c r="F11" s="76" t="s">
        <v>372</v>
      </c>
      <c r="G11" s="76" t="s">
        <v>312</v>
      </c>
      <c r="H11" s="77" t="s">
        <v>320</v>
      </c>
      <c r="I11" t="s">
        <v>88</v>
      </c>
      <c r="J11" t="str" cm="1">
        <f t="array" ref="J11">IF(SUM(COUNTIFS(配列情報!M16:AP16,{"RNA","5-Methyl-rU (rT)","riboInosine (rI)","pseudo-rU","2,6-diaminopurine (DAP)"}))&gt;=1,"RNA","DNA")</f>
        <v>DNA</v>
      </c>
    </row>
    <row r="12" spans="1:10">
      <c r="A12" s="221" t="s">
        <v>457</v>
      </c>
      <c r="B12" s="221" t="s">
        <v>661</v>
      </c>
      <c r="C12" s="76" t="s">
        <v>294</v>
      </c>
      <c r="D12" s="76" t="s">
        <v>294</v>
      </c>
      <c r="E12" s="79" t="s">
        <v>499</v>
      </c>
      <c r="G12" s="77" t="s">
        <v>319</v>
      </c>
      <c r="H12" s="77" t="s">
        <v>427</v>
      </c>
      <c r="I12" t="s">
        <v>89</v>
      </c>
      <c r="J12" t="str" cm="1">
        <f t="array" ref="J12">IF(SUM(COUNTIFS(配列情報!M17:AP17,{"RNA","5-Methyl-rU (rT)","riboInosine (rI)","pseudo-rU","2,6-diaminopurine (DAP)"}))&gt;=1,"RNA","DNA")</f>
        <v>DNA</v>
      </c>
    </row>
    <row r="13" spans="1:10">
      <c r="A13" s="22" t="s">
        <v>458</v>
      </c>
      <c r="B13" s="22" t="s">
        <v>478</v>
      </c>
      <c r="C13" s="76" t="s">
        <v>406</v>
      </c>
      <c r="D13" s="76" t="s">
        <v>406</v>
      </c>
      <c r="E13" s="76" t="s">
        <v>382</v>
      </c>
      <c r="G13" s="77" t="s">
        <v>320</v>
      </c>
      <c r="I13" t="s">
        <v>90</v>
      </c>
      <c r="J13" t="str" cm="1">
        <f t="array" ref="J13">IF(SUM(COUNTIFS(配列情報!M18:AP18,{"RNA","5-Methyl-rU (rT)","riboInosine (rI)","pseudo-rU","2,6-diaminopurine (DAP)"}))&gt;=1,"RNA","DNA")</f>
        <v>DNA</v>
      </c>
    </row>
    <row r="14" spans="1:10">
      <c r="A14" s="22" t="s">
        <v>459</v>
      </c>
      <c r="B14" s="22" t="s">
        <v>479</v>
      </c>
      <c r="C14" s="76" t="s">
        <v>295</v>
      </c>
      <c r="D14" s="76" t="s">
        <v>295</v>
      </c>
      <c r="E14" s="76" t="s">
        <v>500</v>
      </c>
      <c r="G14" s="77" t="s">
        <v>427</v>
      </c>
      <c r="I14" t="s">
        <v>91</v>
      </c>
      <c r="J14" t="str" cm="1">
        <f t="array" ref="J14">IF(SUM(COUNTIFS(配列情報!M19:AP19,{"RNA","5-Methyl-rU (rT)","riboInosine (rI)","pseudo-rU","2,6-diaminopurine (DAP)"}))&gt;=1,"RNA","DNA")</f>
        <v>DNA</v>
      </c>
    </row>
    <row r="15" spans="1:10">
      <c r="A15" s="22" t="s">
        <v>460</v>
      </c>
      <c r="B15" s="22" t="s">
        <v>480</v>
      </c>
      <c r="C15" s="76" t="s">
        <v>407</v>
      </c>
      <c r="D15" s="76" t="s">
        <v>407</v>
      </c>
      <c r="E15" s="76"/>
      <c r="I15" t="s">
        <v>92</v>
      </c>
      <c r="J15" t="str" cm="1">
        <f t="array" ref="J15">IF(SUM(COUNTIFS(配列情報!M20:AP20,{"RNA","5-Methyl-rU (rT)","riboInosine (rI)","pseudo-rU","2,6-diaminopurine (DAP)"}))&gt;=1,"RNA","DNA")</f>
        <v>DNA</v>
      </c>
    </row>
    <row r="16" spans="1:10">
      <c r="A16" s="22" t="s">
        <v>461</v>
      </c>
      <c r="B16" s="22" t="s">
        <v>481</v>
      </c>
      <c r="C16" s="76" t="s">
        <v>296</v>
      </c>
      <c r="D16" s="76" t="s">
        <v>296</v>
      </c>
      <c r="E16" s="76"/>
      <c r="I16" t="s">
        <v>93</v>
      </c>
      <c r="J16" t="str" cm="1">
        <f t="array" ref="J16">IF(SUM(COUNTIFS(配列情報!M21:AP21,{"RNA","5-Methyl-rU (rT)","riboInosine (rI)","pseudo-rU","2,6-diaminopurine (DAP)"}))&gt;=1,"RNA","DNA")</f>
        <v>DNA</v>
      </c>
    </row>
    <row r="17" spans="1:10">
      <c r="A17" s="22" t="s">
        <v>462</v>
      </c>
      <c r="B17" s="22" t="s">
        <v>482</v>
      </c>
      <c r="C17" s="76" t="s">
        <v>408</v>
      </c>
      <c r="D17" s="76" t="s">
        <v>408</v>
      </c>
      <c r="E17" s="76"/>
      <c r="I17" t="s">
        <v>94</v>
      </c>
      <c r="J17" t="str" cm="1">
        <f t="array" ref="J17">IF(SUM(COUNTIFS(配列情報!M22:AP22,{"RNA","5-Methyl-rU (rT)","riboInosine (rI)","pseudo-rU","2,6-diaminopurine (DAP)"}))&gt;=1,"RNA","DNA")</f>
        <v>DNA</v>
      </c>
    </row>
    <row r="18" spans="1:10">
      <c r="A18" s="22" t="s">
        <v>463</v>
      </c>
      <c r="B18" s="22" t="s">
        <v>483</v>
      </c>
      <c r="C18" s="76" t="s">
        <v>409</v>
      </c>
      <c r="D18" s="76" t="s">
        <v>409</v>
      </c>
      <c r="E18" s="76"/>
      <c r="I18" t="s">
        <v>95</v>
      </c>
      <c r="J18" t="str" cm="1">
        <f t="array" ref="J18">IF(SUM(COUNTIFS(配列情報!M23:AP23,{"RNA","5-Methyl-rU (rT)","riboInosine (rI)","pseudo-rU","2,6-diaminopurine (DAP)"}))&gt;=1,"RNA","DNA")</f>
        <v>DNA</v>
      </c>
    </row>
    <row r="19" spans="1:10">
      <c r="A19" s="22" t="s">
        <v>464</v>
      </c>
      <c r="B19" s="22" t="s">
        <v>484</v>
      </c>
      <c r="C19" s="76" t="s">
        <v>410</v>
      </c>
      <c r="D19" s="76" t="s">
        <v>410</v>
      </c>
      <c r="E19" s="76"/>
      <c r="I19" t="s">
        <v>96</v>
      </c>
      <c r="J19" t="str" cm="1">
        <f t="array" ref="J19">IF(SUM(COUNTIFS(配列情報!M24:AP24,{"RNA","5-Methyl-rU (rT)","riboInosine (rI)","pseudo-rU","2,6-diaminopurine (DAP)"}))&gt;=1,"RNA","DNA")</f>
        <v>DNA</v>
      </c>
    </row>
    <row r="20" spans="1:10">
      <c r="A20" s="22" t="s">
        <v>465</v>
      </c>
      <c r="B20" s="22" t="s">
        <v>485</v>
      </c>
      <c r="C20" s="76" t="s">
        <v>297</v>
      </c>
      <c r="D20" s="76" t="s">
        <v>297</v>
      </c>
      <c r="E20" s="76"/>
      <c r="I20" t="s">
        <v>97</v>
      </c>
      <c r="J20" t="str" cm="1">
        <f t="array" ref="J20">IF(SUM(COUNTIFS(配列情報!M25:AP25,{"RNA","5-Methyl-rU (rT)","riboInosine (rI)","pseudo-rU","2,6-diaminopurine (DAP)"}))&gt;=1,"RNA","DNA")</f>
        <v>DNA</v>
      </c>
    </row>
    <row r="21" spans="1:10">
      <c r="A21" s="22" t="s">
        <v>466</v>
      </c>
      <c r="B21" s="22" t="s">
        <v>486</v>
      </c>
      <c r="C21" s="76" t="s">
        <v>298</v>
      </c>
      <c r="D21" s="76" t="s">
        <v>298</v>
      </c>
      <c r="E21" s="76"/>
      <c r="G21" s="77"/>
      <c r="I21" t="s">
        <v>98</v>
      </c>
      <c r="J21" t="str" cm="1">
        <f t="array" ref="J21">IF(SUM(COUNTIFS(配列情報!M26:AP26,{"RNA","5-Methyl-rU (rT)","riboInosine (rI)","pseudo-rU","2,6-diaminopurine (DAP)"}))&gt;=1,"RNA","DNA")</f>
        <v>DNA</v>
      </c>
    </row>
    <row r="22" spans="1:10">
      <c r="A22" s="22" t="s">
        <v>467</v>
      </c>
      <c r="B22" s="20" t="s">
        <v>487</v>
      </c>
      <c r="C22" s="76" t="s">
        <v>299</v>
      </c>
      <c r="D22" s="76" t="s">
        <v>299</v>
      </c>
      <c r="E22" s="76"/>
      <c r="G22" s="77"/>
      <c r="I22" t="s">
        <v>99</v>
      </c>
      <c r="J22" t="str" cm="1">
        <f t="array" ref="J22">IF(SUM(COUNTIFS(配列情報!M27:AP27,{"RNA","5-Methyl-rU (rT)","riboInosine (rI)","pseudo-rU","2,6-diaminopurine (DAP)"}))&gt;=1,"RNA","DNA")</f>
        <v>DNA</v>
      </c>
    </row>
    <row r="23" spans="1:10">
      <c r="A23" s="22" t="s">
        <v>468</v>
      </c>
      <c r="B23" s="22" t="s">
        <v>488</v>
      </c>
      <c r="C23" s="76" t="s">
        <v>300</v>
      </c>
      <c r="D23" s="76" t="s">
        <v>300</v>
      </c>
      <c r="E23" s="76"/>
      <c r="G23" s="77"/>
      <c r="I23" t="s">
        <v>100</v>
      </c>
      <c r="J23" t="str" cm="1">
        <f t="array" ref="J23">IF(SUM(COUNTIFS(配列情報!M28:AP28,{"RNA","5-Methyl-rU (rT)","riboInosine (rI)","pseudo-rU","2,6-diaminopurine (DAP)"}))&gt;=1,"RNA","DNA")</f>
        <v>DNA</v>
      </c>
    </row>
    <row r="24" spans="1:10">
      <c r="A24" s="22" t="s">
        <v>469</v>
      </c>
      <c r="B24" s="22" t="s">
        <v>489</v>
      </c>
      <c r="C24" s="76" t="s">
        <v>301</v>
      </c>
      <c r="D24" s="76" t="s">
        <v>301</v>
      </c>
      <c r="E24" s="76"/>
      <c r="F24" s="77"/>
      <c r="G24" s="77"/>
      <c r="I24" t="s">
        <v>101</v>
      </c>
      <c r="J24" t="str" cm="1">
        <f t="array" ref="J24">IF(SUM(COUNTIFS(配列情報!M29:AP29,{"RNA","5-Methyl-rU (rT)","riboInosine (rI)","pseudo-rU","2,6-diaminopurine (DAP)"}))&gt;=1,"RNA","DNA")</f>
        <v>DNA</v>
      </c>
    </row>
    <row r="25" spans="1:10">
      <c r="A25" s="22" t="s">
        <v>470</v>
      </c>
      <c r="B25" s="22" t="s">
        <v>490</v>
      </c>
      <c r="C25" s="76" t="s">
        <v>302</v>
      </c>
      <c r="D25" s="76" t="s">
        <v>302</v>
      </c>
      <c r="E25" s="76"/>
      <c r="F25" s="77"/>
      <c r="I25" t="s">
        <v>102</v>
      </c>
      <c r="J25" t="str" cm="1">
        <f t="array" ref="J25">IF(SUM(COUNTIFS(配列情報!M30:AP30,{"RNA","5-Methyl-rU (rT)","riboInosine (rI)","pseudo-rU","2,6-diaminopurine (DAP)"}))&gt;=1,"RNA","DNA")</f>
        <v>DNA</v>
      </c>
    </row>
    <row r="26" spans="1:10">
      <c r="A26" s="22" t="s">
        <v>471</v>
      </c>
      <c r="B26" s="222" t="s">
        <v>491</v>
      </c>
      <c r="C26" s="76" t="s">
        <v>303</v>
      </c>
      <c r="D26" s="76" t="s">
        <v>303</v>
      </c>
      <c r="E26" s="76"/>
      <c r="F26" s="77"/>
      <c r="I26" t="s">
        <v>103</v>
      </c>
      <c r="J26" t="str" cm="1">
        <f t="array" ref="J26">IF(SUM(COUNTIFS(配列情報!M31:AP31,{"RNA","5-Methyl-rU (rT)","riboInosine (rI)","pseudo-rU","2,6-diaminopurine (DAP)"}))&gt;=1,"RNA","DNA")</f>
        <v>DNA</v>
      </c>
    </row>
    <row r="27" spans="1:10">
      <c r="A27" s="22" t="s">
        <v>472</v>
      </c>
      <c r="B27" s="222" t="s">
        <v>492</v>
      </c>
      <c r="C27" s="76" t="s">
        <v>304</v>
      </c>
      <c r="D27" s="76" t="s">
        <v>304</v>
      </c>
      <c r="E27" s="76"/>
      <c r="F27" s="77"/>
      <c r="I27" t="s">
        <v>104</v>
      </c>
      <c r="J27" t="str" cm="1">
        <f t="array" ref="J27">IF(SUM(COUNTIFS(配列情報!M32:AP32,{"RNA","5-Methyl-rU (rT)","riboInosine (rI)","pseudo-rU","2,6-diaminopurine (DAP)"}))&gt;=1,"RNA","DNA")</f>
        <v>DNA</v>
      </c>
    </row>
    <row r="28" spans="1:10">
      <c r="A28" s="75"/>
      <c r="B28" s="22" t="s">
        <v>493</v>
      </c>
      <c r="C28" s="76" t="s">
        <v>305</v>
      </c>
      <c r="D28" s="76" t="s">
        <v>305</v>
      </c>
      <c r="E28" s="76"/>
      <c r="F28" s="77"/>
      <c r="I28" t="s">
        <v>105</v>
      </c>
      <c r="J28" t="str" cm="1">
        <f t="array" ref="J28">IF(SUM(COUNTIFS(配列情報!M33:AP33,{"RNA","5-Methyl-rU (rT)","riboInosine (rI)","pseudo-rU","2,6-diaminopurine (DAP)"}))&gt;=1,"RNA","DNA")</f>
        <v>DNA</v>
      </c>
    </row>
    <row r="29" spans="1:10">
      <c r="A29" s="75"/>
      <c r="B29" s="22" t="s">
        <v>494</v>
      </c>
      <c r="C29" s="76" t="s">
        <v>306</v>
      </c>
      <c r="D29" s="76" t="s">
        <v>306</v>
      </c>
      <c r="E29" s="76"/>
      <c r="F29" s="77"/>
      <c r="I29" t="s">
        <v>106</v>
      </c>
      <c r="J29" t="str" cm="1">
        <f t="array" ref="J29">IF(SUM(COUNTIFS(配列情報!M34:AP34,{"RNA","5-Methyl-rU (rT)","riboInosine (rI)","pseudo-rU","2,6-diaminopurine (DAP)"}))&gt;=1,"RNA","DNA")</f>
        <v>DNA</v>
      </c>
    </row>
    <row r="30" spans="1:10">
      <c r="A30" s="75"/>
      <c r="B30" s="22" t="s">
        <v>495</v>
      </c>
      <c r="C30" s="76" t="s">
        <v>307</v>
      </c>
      <c r="D30" s="76" t="s">
        <v>307</v>
      </c>
      <c r="E30" s="76"/>
      <c r="F30" s="77"/>
      <c r="I30" t="s">
        <v>107</v>
      </c>
      <c r="J30" t="str" cm="1">
        <f t="array" ref="J30">IF(SUM(COUNTIFS(配列情報!M35:AP35,{"RNA","5-Methyl-rU (rT)","riboInosine (rI)","pseudo-rU","2,6-diaminopurine (DAP)"}))&gt;=1,"RNA","DNA")</f>
        <v>DNA</v>
      </c>
    </row>
    <row r="31" spans="1:10">
      <c r="A31" s="223"/>
      <c r="B31" s="22" t="s">
        <v>496</v>
      </c>
      <c r="C31" s="76" t="s">
        <v>308</v>
      </c>
      <c r="D31" s="76" t="s">
        <v>308</v>
      </c>
      <c r="E31" s="76"/>
      <c r="F31" s="77"/>
      <c r="I31" t="s">
        <v>108</v>
      </c>
      <c r="J31" t="str" cm="1">
        <f t="array" ref="J31">IF(SUM(COUNTIFS(配列情報!M36:AP36,{"RNA","5-Methyl-rU (rT)","riboInosine (rI)","pseudo-rU","2,6-diaminopurine (DAP)"}))&gt;=1,"RNA","DNA")</f>
        <v>DNA</v>
      </c>
    </row>
    <row r="32" spans="1:10">
      <c r="A32" s="223"/>
      <c r="B32" s="22" t="s">
        <v>497</v>
      </c>
      <c r="C32" s="76" t="s">
        <v>309</v>
      </c>
      <c r="D32" s="76" t="s">
        <v>309</v>
      </c>
      <c r="E32" s="76"/>
      <c r="I32" t="s">
        <v>109</v>
      </c>
      <c r="J32" t="str" cm="1">
        <f t="array" ref="J32">IF(SUM(COUNTIFS(配列情報!M37:AP37,{"RNA","5-Methyl-rU (rT)","riboInosine (rI)","pseudo-rU","2,6-diaminopurine (DAP)"}))&gt;=1,"RNA","DNA")</f>
        <v>DNA</v>
      </c>
    </row>
    <row r="33" spans="1:10">
      <c r="A33" s="24"/>
      <c r="B33" s="22" t="s">
        <v>498</v>
      </c>
      <c r="C33" s="76" t="s">
        <v>310</v>
      </c>
      <c r="D33" s="76" t="s">
        <v>310</v>
      </c>
      <c r="E33" s="76"/>
      <c r="I33" t="s">
        <v>110</v>
      </c>
      <c r="J33" t="str" cm="1">
        <f t="array" ref="J33">IF(SUM(COUNTIFS(配列情報!M38:AP38,{"RNA","5-Methyl-rU (rT)","riboInosine (rI)","pseudo-rU","2,6-diaminopurine (DAP)"}))&gt;=1,"RNA","DNA")</f>
        <v>DNA</v>
      </c>
    </row>
    <row r="34" spans="1:10">
      <c r="A34" s="24"/>
      <c r="B34" s="223"/>
      <c r="C34" s="76" t="s">
        <v>311</v>
      </c>
      <c r="D34" s="76" t="s">
        <v>311</v>
      </c>
      <c r="E34" s="76"/>
      <c r="F34" s="77"/>
      <c r="I34" t="s">
        <v>111</v>
      </c>
      <c r="J34" t="str" cm="1">
        <f t="array" ref="J34">IF(SUM(COUNTIFS(配列情報!M39:AP39,{"RNA","5-Methyl-rU (rT)","riboInosine (rI)","pseudo-rU","2,6-diaminopurine (DAP)"}))&gt;=1,"RNA","DNA")</f>
        <v>DNA</v>
      </c>
    </row>
    <row r="35" spans="1:10">
      <c r="A35" s="24"/>
      <c r="B35" s="223"/>
      <c r="C35" s="76" t="s">
        <v>373</v>
      </c>
      <c r="D35" s="76" t="s">
        <v>373</v>
      </c>
      <c r="E35" s="76"/>
      <c r="I35" t="s">
        <v>112</v>
      </c>
      <c r="J35" t="str" cm="1">
        <f t="array" ref="J35">IF(SUM(COUNTIFS(配列情報!M40:AP40,{"RNA","5-Methyl-rU (rT)","riboInosine (rI)","pseudo-rU","2,6-diaminopurine (DAP)"}))&gt;=1,"RNA","DNA")</f>
        <v>DNA</v>
      </c>
    </row>
    <row r="36" spans="1:10">
      <c r="A36" s="24"/>
      <c r="B36" s="24"/>
      <c r="C36" s="76" t="s">
        <v>374</v>
      </c>
      <c r="D36" s="76" t="s">
        <v>374</v>
      </c>
      <c r="E36" s="76"/>
      <c r="I36" t="s">
        <v>113</v>
      </c>
      <c r="J36" t="str" cm="1">
        <f t="array" ref="J36">IF(SUM(COUNTIFS(配列情報!M41:AP41,{"RNA","5-Methyl-rU (rT)","riboInosine (rI)","pseudo-rU","2,6-diaminopurine (DAP)"}))&gt;=1,"RNA","DNA")</f>
        <v>DNA</v>
      </c>
    </row>
    <row r="37" spans="1:10">
      <c r="A37" s="24"/>
      <c r="B37" s="24"/>
      <c r="C37" s="76" t="s">
        <v>375</v>
      </c>
      <c r="D37" s="76" t="s">
        <v>375</v>
      </c>
      <c r="I37" t="s">
        <v>114</v>
      </c>
      <c r="J37" t="str" cm="1">
        <f t="array" ref="J37">IF(SUM(COUNTIFS(配列情報!M42:AP42,{"RNA","5-Methyl-rU (rT)","riboInosine (rI)","pseudo-rU","2,6-diaminopurine (DAP)"}))&gt;=1,"RNA","DNA")</f>
        <v>DNA</v>
      </c>
    </row>
    <row r="38" spans="1:10">
      <c r="A38" s="24"/>
      <c r="B38" s="24"/>
      <c r="C38" s="76" t="s">
        <v>376</v>
      </c>
      <c r="D38" s="76" t="s">
        <v>376</v>
      </c>
      <c r="I38" t="s">
        <v>115</v>
      </c>
      <c r="J38" t="str" cm="1">
        <f t="array" ref="J38">IF(SUM(COUNTIFS(配列情報!M43:AP43,{"RNA","5-Methyl-rU (rT)","riboInosine (rI)","pseudo-rU","2,6-diaminopurine (DAP)"}))&gt;=1,"RNA","DNA")</f>
        <v>DNA</v>
      </c>
    </row>
    <row r="39" spans="1:10">
      <c r="A39" s="24"/>
      <c r="B39" s="24"/>
      <c r="C39" s="76" t="s">
        <v>377</v>
      </c>
      <c r="D39" s="76" t="s">
        <v>377</v>
      </c>
      <c r="I39" t="s">
        <v>116</v>
      </c>
      <c r="J39" t="str" cm="1">
        <f t="array" ref="J39">IF(SUM(COUNTIFS(配列情報!M44:AP44,{"RNA","5-Methyl-rU (rT)","riboInosine (rI)","pseudo-rU","2,6-diaminopurine (DAP)"}))&gt;=1,"RNA","DNA")</f>
        <v>DNA</v>
      </c>
    </row>
    <row r="40" spans="1:10">
      <c r="A40" s="24"/>
      <c r="B40" s="24"/>
      <c r="C40" s="76" t="s">
        <v>378</v>
      </c>
      <c r="D40" s="76" t="s">
        <v>378</v>
      </c>
      <c r="I40" t="s">
        <v>117</v>
      </c>
      <c r="J40" t="str" cm="1">
        <f t="array" ref="J40">IF(SUM(COUNTIFS(配列情報!M45:AP45,{"RNA","5-Methyl-rU (rT)","riboInosine (rI)","pseudo-rU","2,6-diaminopurine (DAP)"}))&gt;=1,"RNA","DNA")</f>
        <v>DNA</v>
      </c>
    </row>
    <row r="41" spans="1:10">
      <c r="A41" s="24"/>
      <c r="B41" s="24"/>
      <c r="C41" s="76" t="s">
        <v>379</v>
      </c>
      <c r="D41" s="76" t="s">
        <v>379</v>
      </c>
      <c r="I41" t="s">
        <v>118</v>
      </c>
      <c r="J41" t="str" cm="1">
        <f t="array" ref="J41">IF(SUM(COUNTIFS(配列情報!M46:AP46,{"RNA","5-Methyl-rU (rT)","riboInosine (rI)","pseudo-rU","2,6-diaminopurine (DAP)"}))&gt;=1,"RNA","DNA")</f>
        <v>DNA</v>
      </c>
    </row>
    <row r="42" spans="1:10">
      <c r="A42" s="24"/>
      <c r="B42" s="24"/>
      <c r="C42" s="76" t="s">
        <v>380</v>
      </c>
      <c r="D42" s="76" t="s">
        <v>380</v>
      </c>
      <c r="I42" t="s">
        <v>119</v>
      </c>
      <c r="J42" t="str" cm="1">
        <f t="array" ref="J42">IF(SUM(COUNTIFS(配列情報!M47:AP47,{"RNA","5-Methyl-rU (rT)","riboInosine (rI)","pseudo-rU","2,6-diaminopurine (DAP)"}))&gt;=1,"RNA","DNA")</f>
        <v>DNA</v>
      </c>
    </row>
    <row r="43" spans="1:10">
      <c r="A43" s="24"/>
      <c r="B43" s="24"/>
      <c r="C43" s="76" t="s">
        <v>381</v>
      </c>
      <c r="D43" s="76" t="s">
        <v>381</v>
      </c>
      <c r="I43" t="s">
        <v>120</v>
      </c>
      <c r="J43" t="str" cm="1">
        <f t="array" ref="J43">IF(SUM(COUNTIFS(配列情報!M48:AP48,{"RNA","5-Methyl-rU (rT)","riboInosine (rI)","pseudo-rU","2,6-diaminopurine (DAP)"}))&gt;=1,"RNA","DNA")</f>
        <v>DNA</v>
      </c>
    </row>
    <row r="44" spans="1:10">
      <c r="A44" s="24"/>
      <c r="B44" s="24"/>
      <c r="I44" t="s">
        <v>121</v>
      </c>
      <c r="J44" t="str" cm="1">
        <f t="array" ref="J44">IF(SUM(COUNTIFS(配列情報!M49:AP49,{"RNA","5-Methyl-rU (rT)","riboInosine (rI)","pseudo-rU","2,6-diaminopurine (DAP)"}))&gt;=1,"RNA","DNA")</f>
        <v>DNA</v>
      </c>
    </row>
    <row r="45" spans="1:10">
      <c r="A45" s="24"/>
      <c r="B45" s="24"/>
      <c r="I45" t="s">
        <v>122</v>
      </c>
      <c r="J45" t="str" cm="1">
        <f t="array" ref="J45">IF(SUM(COUNTIFS(配列情報!M50:AP50,{"RNA","5-Methyl-rU (rT)","riboInosine (rI)","pseudo-rU","2,6-diaminopurine (DAP)"}))&gt;=1,"RNA","DNA")</f>
        <v>DNA</v>
      </c>
    </row>
    <row r="46" spans="1:10">
      <c r="A46" s="24"/>
      <c r="B46" s="24"/>
      <c r="I46" t="s">
        <v>123</v>
      </c>
      <c r="J46" t="str" cm="1">
        <f t="array" ref="J46">IF(SUM(COUNTIFS(配列情報!M51:AP51,{"RNA","5-Methyl-rU (rT)","riboInosine (rI)","pseudo-rU","2,6-diaminopurine (DAP)"}))&gt;=1,"RNA","DNA")</f>
        <v>DNA</v>
      </c>
    </row>
    <row r="47" spans="1:10">
      <c r="A47" s="24"/>
      <c r="B47" s="24"/>
      <c r="I47" t="s">
        <v>124</v>
      </c>
      <c r="J47" t="str" cm="1">
        <f t="array" ref="J47">IF(SUM(COUNTIFS(配列情報!M52:AP52,{"RNA","5-Methyl-rU (rT)","riboInosine (rI)","pseudo-rU","2,6-diaminopurine (DAP)"}))&gt;=1,"RNA","DNA")</f>
        <v>DNA</v>
      </c>
    </row>
    <row r="48" spans="1:10">
      <c r="A48" s="24"/>
      <c r="B48" s="24"/>
      <c r="I48" t="s">
        <v>125</v>
      </c>
      <c r="J48" t="str" cm="1">
        <f t="array" ref="J48">IF(SUM(COUNTIFS(配列情報!M53:AP53,{"RNA","5-Methyl-rU (rT)","riboInosine (rI)","pseudo-rU","2,6-diaminopurine (DAP)"}))&gt;=1,"RNA","DNA")</f>
        <v>DNA</v>
      </c>
    </row>
    <row r="49" spans="1:10">
      <c r="A49" s="24"/>
      <c r="B49" s="24"/>
      <c r="I49" t="s">
        <v>126</v>
      </c>
      <c r="J49" t="str" cm="1">
        <f t="array" ref="J49">IF(SUM(COUNTIFS(配列情報!M54:AP54,{"RNA","5-Methyl-rU (rT)","riboInosine (rI)","pseudo-rU","2,6-diaminopurine (DAP)"}))&gt;=1,"RNA","DNA")</f>
        <v>DNA</v>
      </c>
    </row>
    <row r="50" spans="1:10">
      <c r="A50" s="24"/>
      <c r="B50" s="24"/>
      <c r="I50" t="s">
        <v>127</v>
      </c>
      <c r="J50" t="str" cm="1">
        <f t="array" ref="J50">IF(SUM(COUNTIFS(配列情報!M55:AP55,{"RNA","5-Methyl-rU (rT)","riboInosine (rI)","pseudo-rU","2,6-diaminopurine (DAP)"}))&gt;=1,"RNA","DNA")</f>
        <v>DNA</v>
      </c>
    </row>
    <row r="51" spans="1:10">
      <c r="A51" s="24"/>
      <c r="B51" s="24"/>
      <c r="I51" t="s">
        <v>128</v>
      </c>
      <c r="J51" t="str" cm="1">
        <f t="array" ref="J51">IF(SUM(COUNTIFS(配列情報!M56:AP56,{"RNA","5-Methyl-rU (rT)","riboInosine (rI)","pseudo-rU","2,6-diaminopurine (DAP)"}))&gt;=1,"RNA","DNA")</f>
        <v>DNA</v>
      </c>
    </row>
    <row r="52" spans="1:10">
      <c r="A52" s="24"/>
      <c r="B52" s="24"/>
      <c r="I52" t="s">
        <v>129</v>
      </c>
      <c r="J52" t="str" cm="1">
        <f t="array" ref="J52">IF(SUM(COUNTIFS(配列情報!M57:AP57,{"RNA","5-Methyl-rU (rT)","riboInosine (rI)","pseudo-rU","2,6-diaminopurine (DAP)"}))&gt;=1,"RNA","DNA")</f>
        <v>DNA</v>
      </c>
    </row>
    <row r="53" spans="1:10">
      <c r="A53" s="24"/>
      <c r="B53" s="24"/>
      <c r="I53" t="s">
        <v>130</v>
      </c>
      <c r="J53" t="str" cm="1">
        <f t="array" ref="J53">IF(SUM(COUNTIFS(配列情報!M58:AP58,{"RNA","5-Methyl-rU (rT)","riboInosine (rI)","pseudo-rU","2,6-diaminopurine (DAP)"}))&gt;=1,"RNA","DNA")</f>
        <v>DNA</v>
      </c>
    </row>
    <row r="54" spans="1:10">
      <c r="A54" s="24"/>
      <c r="B54" s="24"/>
      <c r="I54" t="s">
        <v>131</v>
      </c>
      <c r="J54" t="str" cm="1">
        <f t="array" ref="J54">IF(SUM(COUNTIFS(配列情報!M59:AP59,{"RNA","5-Methyl-rU (rT)","riboInosine (rI)","pseudo-rU","2,6-diaminopurine (DAP)"}))&gt;=1,"RNA","DNA")</f>
        <v>DNA</v>
      </c>
    </row>
    <row r="55" spans="1:10">
      <c r="A55" s="25"/>
      <c r="B55" s="24"/>
      <c r="I55" t="s">
        <v>132</v>
      </c>
      <c r="J55" t="str" cm="1">
        <f t="array" ref="J55">IF(SUM(COUNTIFS(配列情報!M60:AP60,{"RNA","5-Methyl-rU (rT)","riboInosine (rI)","pseudo-rU","2,6-diaminopurine (DAP)"}))&gt;=1,"RNA","DNA")</f>
        <v>DNA</v>
      </c>
    </row>
    <row r="56" spans="1:10">
      <c r="A56" s="24"/>
      <c r="B56" s="24"/>
      <c r="I56" t="s">
        <v>133</v>
      </c>
      <c r="J56" t="str" cm="1">
        <f t="array" ref="J56">IF(SUM(COUNTIFS(配列情報!M61:AP61,{"RNA","5-Methyl-rU (rT)","riboInosine (rI)","pseudo-rU","2,6-diaminopurine (DAP)"}))&gt;=1,"RNA","DNA")</f>
        <v>DNA</v>
      </c>
    </row>
    <row r="57" spans="1:10">
      <c r="B57" s="24"/>
      <c r="I57" t="s">
        <v>134</v>
      </c>
      <c r="J57" t="str" cm="1">
        <f t="array" ref="J57">IF(SUM(COUNTIFS(配列情報!M62:AP62,{"RNA","5-Methyl-rU (rT)","riboInosine (rI)","pseudo-rU","2,6-diaminopurine (DAP)"}))&gt;=1,"RNA","DNA")</f>
        <v>DNA</v>
      </c>
    </row>
    <row r="58" spans="1:10">
      <c r="B58" s="24"/>
      <c r="I58" t="s">
        <v>135</v>
      </c>
      <c r="J58" t="str" cm="1">
        <f t="array" ref="J58">IF(SUM(COUNTIFS(配列情報!M63:AP63,{"RNA","5-Methyl-rU (rT)","riboInosine (rI)","pseudo-rU","2,6-diaminopurine (DAP)"}))&gt;=1,"RNA","DNA")</f>
        <v>DNA</v>
      </c>
    </row>
    <row r="59" spans="1:10">
      <c r="B59" s="25"/>
      <c r="I59" t="s">
        <v>136</v>
      </c>
      <c r="J59" t="str" cm="1">
        <f t="array" ref="J59">IF(SUM(COUNTIFS(配列情報!M64:AP64,{"RNA","5-Methyl-rU (rT)","riboInosine (rI)","pseudo-rU","2,6-diaminopurine (DAP)"}))&gt;=1,"RNA","DNA")</f>
        <v>DNA</v>
      </c>
    </row>
    <row r="60" spans="1:10">
      <c r="B60" s="24"/>
      <c r="I60" t="s">
        <v>137</v>
      </c>
      <c r="J60" t="str" cm="1">
        <f t="array" ref="J60">IF(SUM(COUNTIFS(配列情報!M65:AP65,{"RNA","5-Methyl-rU (rT)","riboInosine (rI)","pseudo-rU","2,6-diaminopurine (DAP)"}))&gt;=1,"RNA","DNA")</f>
        <v>DNA</v>
      </c>
    </row>
    <row r="61" spans="1:10">
      <c r="I61" t="s">
        <v>138</v>
      </c>
      <c r="J61" t="str" cm="1">
        <f t="array" ref="J61">IF(SUM(COUNTIFS(配列情報!M66:AP66,{"RNA","5-Methyl-rU (rT)","riboInosine (rI)","pseudo-rU","2,6-diaminopurine (DAP)"}))&gt;=1,"RNA","DNA")</f>
        <v>DNA</v>
      </c>
    </row>
    <row r="62" spans="1:10">
      <c r="I62" t="s">
        <v>139</v>
      </c>
      <c r="J62" t="str" cm="1">
        <f t="array" ref="J62">IF(SUM(COUNTIFS(配列情報!M67:AP67,{"RNA","5-Methyl-rU (rT)","riboInosine (rI)","pseudo-rU","2,6-diaminopurine (DAP)"}))&gt;=1,"RNA","DNA")</f>
        <v>DNA</v>
      </c>
    </row>
    <row r="63" spans="1:10">
      <c r="I63" t="s">
        <v>140</v>
      </c>
      <c r="J63" t="str" cm="1">
        <f t="array" ref="J63">IF(SUM(COUNTIFS(配列情報!M68:AP68,{"RNA","5-Methyl-rU (rT)","riboInosine (rI)","pseudo-rU","2,6-diaminopurine (DAP)"}))&gt;=1,"RNA","DNA")</f>
        <v>DNA</v>
      </c>
    </row>
    <row r="64" spans="1:10">
      <c r="I64" t="s">
        <v>141</v>
      </c>
      <c r="J64" t="str" cm="1">
        <f t="array" ref="J64">IF(SUM(COUNTIFS(配列情報!M69:AP69,{"RNA","5-Methyl-rU (rT)","riboInosine (rI)","pseudo-rU","2,6-diaminopurine (DAP)"}))&gt;=1,"RNA","DNA")</f>
        <v>DNA</v>
      </c>
    </row>
    <row r="65" spans="9:10">
      <c r="I65" t="s">
        <v>142</v>
      </c>
      <c r="J65" t="str" cm="1">
        <f t="array" ref="J65">IF(SUM(COUNTIFS(配列情報!M70:AP70,{"RNA","5-Methyl-rU (rT)","riboInosine (rI)","pseudo-rU","2,6-diaminopurine (DAP)"}))&gt;=1,"RNA","DNA")</f>
        <v>DNA</v>
      </c>
    </row>
    <row r="66" spans="9:10">
      <c r="I66" t="s">
        <v>143</v>
      </c>
      <c r="J66" t="str" cm="1">
        <f t="array" ref="J66">IF(SUM(COUNTIFS(配列情報!M71:AP71,{"RNA","5-Methyl-rU (rT)","riboInosine (rI)","pseudo-rU","2,6-diaminopurine (DAP)"}))&gt;=1,"RNA","DNA")</f>
        <v>DNA</v>
      </c>
    </row>
    <row r="67" spans="9:10">
      <c r="I67" t="s">
        <v>144</v>
      </c>
      <c r="J67" t="str" cm="1">
        <f t="array" ref="J67">IF(SUM(COUNTIFS(配列情報!M72:AP72,{"RNA","5-Methyl-rU (rT)","riboInosine (rI)","pseudo-rU","2,6-diaminopurine (DAP)"}))&gt;=1,"RNA","DNA")</f>
        <v>DNA</v>
      </c>
    </row>
    <row r="68" spans="9:10">
      <c r="I68" t="s">
        <v>145</v>
      </c>
      <c r="J68" t="str" cm="1">
        <f t="array" ref="J68">IF(SUM(COUNTIFS(配列情報!M73:AP73,{"RNA","5-Methyl-rU (rT)","riboInosine (rI)","pseudo-rU","2,6-diaminopurine (DAP)"}))&gt;=1,"RNA","DNA")</f>
        <v>DNA</v>
      </c>
    </row>
    <row r="69" spans="9:10">
      <c r="I69" t="s">
        <v>146</v>
      </c>
      <c r="J69" t="str" cm="1">
        <f t="array" ref="J69">IF(SUM(COUNTIFS(配列情報!M74:AP74,{"RNA","5-Methyl-rU (rT)","riboInosine (rI)","pseudo-rU","2,6-diaminopurine (DAP)"}))&gt;=1,"RNA","DNA")</f>
        <v>DNA</v>
      </c>
    </row>
    <row r="70" spans="9:10">
      <c r="I70" t="s">
        <v>147</v>
      </c>
      <c r="J70" t="str" cm="1">
        <f t="array" ref="J70">IF(SUM(COUNTIFS(配列情報!M75:AP75,{"RNA","5-Methyl-rU (rT)","riboInosine (rI)","pseudo-rU","2,6-diaminopurine (DAP)"}))&gt;=1,"RNA","DNA")</f>
        <v>DNA</v>
      </c>
    </row>
    <row r="71" spans="9:10">
      <c r="I71" t="s">
        <v>148</v>
      </c>
      <c r="J71" t="str" cm="1">
        <f t="array" ref="J71">IF(SUM(COUNTIFS(配列情報!M76:AP76,{"RNA","5-Methyl-rU (rT)","riboInosine (rI)","pseudo-rU","2,6-diaminopurine (DAP)"}))&gt;=1,"RNA","DNA")</f>
        <v>DNA</v>
      </c>
    </row>
    <row r="72" spans="9:10">
      <c r="I72" t="s">
        <v>149</v>
      </c>
      <c r="J72" t="str" cm="1">
        <f t="array" ref="J72">IF(SUM(COUNTIFS(配列情報!M77:AP77,{"RNA","5-Methyl-rU (rT)","riboInosine (rI)","pseudo-rU","2,6-diaminopurine (DAP)"}))&gt;=1,"RNA","DNA")</f>
        <v>DNA</v>
      </c>
    </row>
    <row r="73" spans="9:10">
      <c r="I73" t="s">
        <v>150</v>
      </c>
      <c r="J73" t="str" cm="1">
        <f t="array" ref="J73">IF(SUM(COUNTIFS(配列情報!M78:AP78,{"RNA","5-Methyl-rU (rT)","riboInosine (rI)","pseudo-rU","2,6-diaminopurine (DAP)"}))&gt;=1,"RNA","DNA")</f>
        <v>DNA</v>
      </c>
    </row>
    <row r="74" spans="9:10">
      <c r="I74" t="s">
        <v>151</v>
      </c>
      <c r="J74" t="str" cm="1">
        <f t="array" ref="J74">IF(SUM(COUNTIFS(配列情報!M79:AP79,{"RNA","5-Methyl-rU (rT)","riboInosine (rI)","pseudo-rU","2,6-diaminopurine (DAP)"}))&gt;=1,"RNA","DNA")</f>
        <v>DNA</v>
      </c>
    </row>
    <row r="75" spans="9:10">
      <c r="I75" t="s">
        <v>152</v>
      </c>
      <c r="J75" t="str" cm="1">
        <f t="array" ref="J75">IF(SUM(COUNTIFS(配列情報!M80:AP80,{"RNA","5-Methyl-rU (rT)","riboInosine (rI)","pseudo-rU","2,6-diaminopurine (DAP)"}))&gt;=1,"RNA","DNA")</f>
        <v>DNA</v>
      </c>
    </row>
    <row r="76" spans="9:10">
      <c r="I76" t="s">
        <v>153</v>
      </c>
      <c r="J76" t="str" cm="1">
        <f t="array" ref="J76">IF(SUM(COUNTIFS(配列情報!M81:AP81,{"RNA","5-Methyl-rU (rT)","riboInosine (rI)","pseudo-rU","2,6-diaminopurine (DAP)"}))&gt;=1,"RNA","DNA")</f>
        <v>DNA</v>
      </c>
    </row>
    <row r="77" spans="9:10">
      <c r="I77" t="s">
        <v>154</v>
      </c>
      <c r="J77" t="str" cm="1">
        <f t="array" ref="J77">IF(SUM(COUNTIFS(配列情報!M82:AP82,{"RNA","5-Methyl-rU (rT)","riboInosine (rI)","pseudo-rU","2,6-diaminopurine (DAP)"}))&gt;=1,"RNA","DNA")</f>
        <v>DNA</v>
      </c>
    </row>
    <row r="78" spans="9:10">
      <c r="I78" t="s">
        <v>155</v>
      </c>
      <c r="J78" t="str" cm="1">
        <f t="array" ref="J78">IF(SUM(COUNTIFS(配列情報!M83:AP83,{"RNA","5-Methyl-rU (rT)","riboInosine (rI)","pseudo-rU","2,6-diaminopurine (DAP)"}))&gt;=1,"RNA","DNA")</f>
        <v>DNA</v>
      </c>
    </row>
    <row r="79" spans="9:10">
      <c r="I79" t="s">
        <v>156</v>
      </c>
      <c r="J79" t="str" cm="1">
        <f t="array" ref="J79">IF(SUM(COUNTIFS(配列情報!M84:AP84,{"RNA","5-Methyl-rU (rT)","riboInosine (rI)","pseudo-rU","2,6-diaminopurine (DAP)"}))&gt;=1,"RNA","DNA")</f>
        <v>DNA</v>
      </c>
    </row>
    <row r="80" spans="9:10">
      <c r="I80" t="s">
        <v>157</v>
      </c>
      <c r="J80" t="str" cm="1">
        <f t="array" ref="J80">IF(SUM(COUNTIFS(配列情報!M85:AP85,{"RNA","5-Methyl-rU (rT)","riboInosine (rI)","pseudo-rU","2,6-diaminopurine (DAP)"}))&gt;=1,"RNA","DNA")</f>
        <v>DNA</v>
      </c>
    </row>
    <row r="81" spans="9:10">
      <c r="I81" t="s">
        <v>158</v>
      </c>
      <c r="J81" t="str" cm="1">
        <f t="array" ref="J81">IF(SUM(COUNTIFS(配列情報!M86:AP86,{"RNA","5-Methyl-rU (rT)","riboInosine (rI)","pseudo-rU","2,6-diaminopurine (DAP)"}))&gt;=1,"RNA","DNA")</f>
        <v>DNA</v>
      </c>
    </row>
    <row r="82" spans="9:10">
      <c r="I82" t="s">
        <v>159</v>
      </c>
      <c r="J82" t="str" cm="1">
        <f t="array" ref="J82">IF(SUM(COUNTIFS(配列情報!M87:AP87,{"RNA","5-Methyl-rU (rT)","riboInosine (rI)","pseudo-rU","2,6-diaminopurine (DAP)"}))&gt;=1,"RNA","DNA")</f>
        <v>DNA</v>
      </c>
    </row>
    <row r="83" spans="9:10">
      <c r="I83" t="s">
        <v>160</v>
      </c>
      <c r="J83" t="str" cm="1">
        <f t="array" ref="J83">IF(SUM(COUNTIFS(配列情報!M88:AP88,{"RNA","5-Methyl-rU (rT)","riboInosine (rI)","pseudo-rU","2,6-diaminopurine (DAP)"}))&gt;=1,"RNA","DNA")</f>
        <v>DNA</v>
      </c>
    </row>
    <row r="84" spans="9:10">
      <c r="I84" t="s">
        <v>161</v>
      </c>
      <c r="J84" t="str" cm="1">
        <f t="array" ref="J84">IF(SUM(COUNTIFS(配列情報!M89:AP89,{"RNA","5-Methyl-rU (rT)","riboInosine (rI)","pseudo-rU","2,6-diaminopurine (DAP)"}))&gt;=1,"RNA","DNA")</f>
        <v>DNA</v>
      </c>
    </row>
    <row r="85" spans="9:10">
      <c r="I85" t="s">
        <v>162</v>
      </c>
      <c r="J85" t="str" cm="1">
        <f t="array" ref="J85">IF(SUM(COUNTIFS(配列情報!M90:AP90,{"RNA","5-Methyl-rU (rT)","riboInosine (rI)","pseudo-rU","2,6-diaminopurine (DAP)"}))&gt;=1,"RNA","DNA")</f>
        <v>DNA</v>
      </c>
    </row>
    <row r="86" spans="9:10">
      <c r="I86" t="s">
        <v>163</v>
      </c>
      <c r="J86" t="str" cm="1">
        <f t="array" ref="J86">IF(SUM(COUNTIFS(配列情報!M91:AP91,{"RNA","5-Methyl-rU (rT)","riboInosine (rI)","pseudo-rU","2,6-diaminopurine (DAP)"}))&gt;=1,"RNA","DNA")</f>
        <v>DNA</v>
      </c>
    </row>
    <row r="87" spans="9:10">
      <c r="I87" t="s">
        <v>164</v>
      </c>
      <c r="J87" t="str" cm="1">
        <f t="array" ref="J87">IF(SUM(COUNTIFS(配列情報!M92:AP92,{"RNA","5-Methyl-rU (rT)","riboInosine (rI)","pseudo-rU","2,6-diaminopurine (DAP)"}))&gt;=1,"RNA","DNA")</f>
        <v>DNA</v>
      </c>
    </row>
    <row r="88" spans="9:10">
      <c r="I88" t="s">
        <v>165</v>
      </c>
      <c r="J88" t="str" cm="1">
        <f t="array" ref="J88">IF(SUM(COUNTIFS(配列情報!M93:AP93,{"RNA","5-Methyl-rU (rT)","riboInosine (rI)","pseudo-rU","2,6-diaminopurine (DAP)"}))&gt;=1,"RNA","DNA")</f>
        <v>DNA</v>
      </c>
    </row>
    <row r="89" spans="9:10">
      <c r="I89" t="s">
        <v>166</v>
      </c>
      <c r="J89" t="str" cm="1">
        <f t="array" ref="J89">IF(SUM(COUNTIFS(配列情報!M94:AP94,{"RNA","5-Methyl-rU (rT)","riboInosine (rI)","pseudo-rU","2,6-diaminopurine (DAP)"}))&gt;=1,"RNA","DNA")</f>
        <v>DNA</v>
      </c>
    </row>
    <row r="90" spans="9:10">
      <c r="I90" t="s">
        <v>167</v>
      </c>
      <c r="J90" t="str" cm="1">
        <f t="array" ref="J90">IF(SUM(COUNTIFS(配列情報!M95:AP95,{"RNA","5-Methyl-rU (rT)","riboInosine (rI)","pseudo-rU","2,6-diaminopurine (DAP)"}))&gt;=1,"RNA","DNA")</f>
        <v>DNA</v>
      </c>
    </row>
    <row r="91" spans="9:10">
      <c r="I91" t="s">
        <v>168</v>
      </c>
      <c r="J91" t="str" cm="1">
        <f t="array" ref="J91">IF(SUM(COUNTIFS(配列情報!M96:AP96,{"RNA","5-Methyl-rU (rT)","riboInosine (rI)","pseudo-rU","2,6-diaminopurine (DAP)"}))&gt;=1,"RNA","DNA")</f>
        <v>DNA</v>
      </c>
    </row>
    <row r="92" spans="9:10">
      <c r="I92" t="s">
        <v>169</v>
      </c>
      <c r="J92" t="str" cm="1">
        <f t="array" ref="J92">IF(SUM(COUNTIFS(配列情報!M97:AP97,{"RNA","5-Methyl-rU (rT)","riboInosine (rI)","pseudo-rU","2,6-diaminopurine (DAP)"}))&gt;=1,"RNA","DNA")</f>
        <v>DNA</v>
      </c>
    </row>
    <row r="93" spans="9:10">
      <c r="I93" t="s">
        <v>170</v>
      </c>
      <c r="J93" t="str" cm="1">
        <f t="array" ref="J93">IF(SUM(COUNTIFS(配列情報!M98:AP98,{"RNA","5-Methyl-rU (rT)","riboInosine (rI)","pseudo-rU","2,6-diaminopurine (DAP)"}))&gt;=1,"RNA","DNA")</f>
        <v>DNA</v>
      </c>
    </row>
    <row r="94" spans="9:10">
      <c r="I94" t="s">
        <v>171</v>
      </c>
      <c r="J94" t="str" cm="1">
        <f t="array" ref="J94">IF(SUM(COUNTIFS(配列情報!M99:AP99,{"RNA","5-Methyl-rU (rT)","riboInosine (rI)","pseudo-rU","2,6-diaminopurine (DAP)"}))&gt;=1,"RNA","DNA")</f>
        <v>DNA</v>
      </c>
    </row>
    <row r="95" spans="9:10">
      <c r="I95" t="s">
        <v>172</v>
      </c>
      <c r="J95" t="str" cm="1">
        <f t="array" ref="J95">IF(SUM(COUNTIFS(配列情報!M100:AP100,{"RNA","5-Methyl-rU (rT)","riboInosine (rI)","pseudo-rU","2,6-diaminopurine (DAP)"}))&gt;=1,"RNA","DNA")</f>
        <v>DNA</v>
      </c>
    </row>
    <row r="96" spans="9:10">
      <c r="I96" t="s">
        <v>173</v>
      </c>
      <c r="J96" t="str" cm="1">
        <f t="array" ref="J96">IF(SUM(COUNTIFS(配列情報!M101:AP101,{"RNA","5-Methyl-rU (rT)","riboInosine (rI)","pseudo-rU","2,6-diaminopurine (DAP)"}))&gt;=1,"RNA","DNA")</f>
        <v>DNA</v>
      </c>
    </row>
    <row r="97" spans="9:10">
      <c r="I97" t="s">
        <v>174</v>
      </c>
      <c r="J97" t="str" cm="1">
        <f t="array" ref="J97">IF(SUM(COUNTIFS(配列情報!M102:AP102,{"RNA","5-Methyl-rU (rT)","riboInosine (rI)","pseudo-rU","2,6-diaminopurine (DAP)"}))&gt;=1,"RNA","DNA")</f>
        <v>DNA</v>
      </c>
    </row>
  </sheetData>
  <sheetProtection algorithmName="SHA-512" hashValue="XcdT4ca93RBacNDpj8/lDILNxeQdX6p2RePHaFOGM4hmEz7lTNsjoE5E8ir+o6gUgHAEufHLtyx7A7JMxBf2Tg==" saltValue="9DXh2jiNwyOWNyu4SpGYaw==" spinCount="100000" sheet="1" objects="1" scenarios="1"/>
  <autoFilter ref="A1:J1" xr:uid="{DDB46C2B-0999-45B6-BCD5-22F1C52D04A5}">
    <filterColumn colId="2" showButton="0"/>
    <filterColumn colId="4" showButton="0"/>
    <filterColumn colId="6" showButton="0"/>
  </autoFilter>
  <mergeCells count="3">
    <mergeCell ref="C1:D1"/>
    <mergeCell ref="E1:F1"/>
    <mergeCell ref="G1:H1"/>
  </mergeCells>
  <phoneticPr fontId="4"/>
  <dataValidations count="1">
    <dataValidation type="custom" allowBlank="1" showInputMessage="1" showErrorMessage="1" sqref="E24:E36" xr:uid="{E845F21A-15F1-47E7-8DEA-F32BBC290665}">
      <formula1>E24=LENB(UPPER(XEV1))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7BCEF-547A-4D45-AA7F-91BBAED6F41F}">
  <sheetPr codeName="Sheet6">
    <tabColor theme="0" tint="-0.499984740745262"/>
  </sheetPr>
  <dimension ref="A1:GJ3"/>
  <sheetViews>
    <sheetView zoomScaleNormal="100" zoomScaleSheetLayoutView="115" workbookViewId="0">
      <selection activeCell="G3" sqref="G3"/>
    </sheetView>
  </sheetViews>
  <sheetFormatPr defaultRowHeight="18"/>
  <cols>
    <col min="1" max="1" width="9.33203125" bestFit="1" customWidth="1"/>
    <col min="3" max="3" width="9.33203125" bestFit="1" customWidth="1"/>
    <col min="5" max="5" width="9.33203125" bestFit="1" customWidth="1"/>
    <col min="7" max="7" width="9.33203125" bestFit="1" customWidth="1"/>
    <col min="9" max="9" width="9.33203125" bestFit="1" customWidth="1"/>
    <col min="11" max="11" width="9.33203125" bestFit="1" customWidth="1"/>
    <col min="13" max="13" width="9.33203125" bestFit="1" customWidth="1"/>
    <col min="15" max="15" width="9.33203125" bestFit="1" customWidth="1"/>
    <col min="17" max="17" width="9.33203125" bestFit="1" customWidth="1"/>
    <col min="19" max="19" width="9.33203125" bestFit="1" customWidth="1"/>
    <col min="21" max="21" width="9.33203125" bestFit="1" customWidth="1"/>
    <col min="23" max="23" width="9.33203125" bestFit="1" customWidth="1"/>
    <col min="25" max="25" width="9.33203125" bestFit="1" customWidth="1"/>
    <col min="27" max="27" width="9.33203125" bestFit="1" customWidth="1"/>
    <col min="29" max="29" width="9.33203125" bestFit="1" customWidth="1"/>
    <col min="31" max="31" width="9.33203125" bestFit="1" customWidth="1"/>
    <col min="33" max="33" width="9.33203125" bestFit="1" customWidth="1"/>
    <col min="35" max="35" width="9.33203125" bestFit="1" customWidth="1"/>
    <col min="37" max="37" width="9.33203125" bestFit="1" customWidth="1"/>
    <col min="39" max="39" width="9.33203125" bestFit="1" customWidth="1"/>
    <col min="41" max="41" width="9.33203125" bestFit="1" customWidth="1"/>
    <col min="43" max="43" width="9.33203125" bestFit="1" customWidth="1"/>
    <col min="45" max="45" width="9.33203125" bestFit="1" customWidth="1"/>
    <col min="47" max="47" width="9.33203125" bestFit="1" customWidth="1"/>
    <col min="49" max="49" width="9.33203125" bestFit="1" customWidth="1"/>
    <col min="51" max="51" width="9.33203125" bestFit="1" customWidth="1"/>
    <col min="53" max="53" width="9.33203125" bestFit="1" customWidth="1"/>
    <col min="55" max="55" width="9.33203125" bestFit="1" customWidth="1"/>
    <col min="57" max="57" width="9.33203125" bestFit="1" customWidth="1"/>
    <col min="59" max="59" width="9.33203125" bestFit="1" customWidth="1"/>
    <col min="61" max="61" width="9.33203125" bestFit="1" customWidth="1"/>
    <col min="63" max="63" width="9.33203125" bestFit="1" customWidth="1"/>
    <col min="65" max="65" width="9.33203125" bestFit="1" customWidth="1"/>
    <col min="67" max="67" width="9.33203125" bestFit="1" customWidth="1"/>
    <col min="69" max="69" width="9.33203125" bestFit="1" customWidth="1"/>
    <col min="71" max="71" width="9.33203125" bestFit="1" customWidth="1"/>
    <col min="73" max="73" width="9.33203125" bestFit="1" customWidth="1"/>
    <col min="75" max="75" width="9.33203125" bestFit="1" customWidth="1"/>
    <col min="77" max="77" width="9.33203125" bestFit="1" customWidth="1"/>
    <col min="79" max="79" width="9.33203125" bestFit="1" customWidth="1"/>
    <col min="81" max="81" width="9.33203125" bestFit="1" customWidth="1"/>
    <col min="83" max="83" width="9.33203125" bestFit="1" customWidth="1"/>
    <col min="85" max="85" width="9.33203125" bestFit="1" customWidth="1"/>
    <col min="87" max="87" width="9.33203125" bestFit="1" customWidth="1"/>
    <col min="89" max="89" width="9.33203125" bestFit="1" customWidth="1"/>
    <col min="91" max="91" width="9.33203125" bestFit="1" customWidth="1"/>
    <col min="93" max="93" width="9.33203125" bestFit="1" customWidth="1"/>
    <col min="95" max="95" width="9.33203125" bestFit="1" customWidth="1"/>
  </cols>
  <sheetData>
    <row r="1" spans="1:192">
      <c r="A1" s="320" t="s">
        <v>79</v>
      </c>
      <c r="B1" s="320"/>
      <c r="C1" s="319" t="s">
        <v>80</v>
      </c>
      <c r="D1" s="319"/>
      <c r="E1" s="320" t="s">
        <v>81</v>
      </c>
      <c r="F1" s="320"/>
      <c r="G1" s="319" t="s">
        <v>82</v>
      </c>
      <c r="H1" s="319"/>
      <c r="I1" s="320" t="s">
        <v>83</v>
      </c>
      <c r="J1" s="320"/>
      <c r="K1" s="319" t="s">
        <v>84</v>
      </c>
      <c r="L1" s="319"/>
      <c r="M1" s="320" t="s">
        <v>85</v>
      </c>
      <c r="N1" s="320"/>
      <c r="O1" s="319" t="s">
        <v>86</v>
      </c>
      <c r="P1" s="319"/>
      <c r="Q1" s="320" t="s">
        <v>87</v>
      </c>
      <c r="R1" s="320"/>
      <c r="S1" s="319" t="s">
        <v>88</v>
      </c>
      <c r="T1" s="319"/>
      <c r="U1" s="320" t="s">
        <v>89</v>
      </c>
      <c r="V1" s="320"/>
      <c r="W1" s="319" t="s">
        <v>90</v>
      </c>
      <c r="X1" s="319"/>
      <c r="Y1" s="320" t="s">
        <v>91</v>
      </c>
      <c r="Z1" s="320"/>
      <c r="AA1" s="319" t="s">
        <v>92</v>
      </c>
      <c r="AB1" s="319"/>
      <c r="AC1" s="320" t="s">
        <v>93</v>
      </c>
      <c r="AD1" s="320"/>
      <c r="AE1" s="319" t="s">
        <v>94</v>
      </c>
      <c r="AF1" s="319"/>
      <c r="AG1" s="320" t="s">
        <v>95</v>
      </c>
      <c r="AH1" s="320"/>
      <c r="AI1" s="319" t="s">
        <v>96</v>
      </c>
      <c r="AJ1" s="319"/>
      <c r="AK1" s="320" t="s">
        <v>97</v>
      </c>
      <c r="AL1" s="320"/>
      <c r="AM1" s="319" t="s">
        <v>98</v>
      </c>
      <c r="AN1" s="319"/>
      <c r="AO1" s="320" t="s">
        <v>99</v>
      </c>
      <c r="AP1" s="320"/>
      <c r="AQ1" s="319" t="s">
        <v>100</v>
      </c>
      <c r="AR1" s="319"/>
      <c r="AS1" s="320" t="s">
        <v>101</v>
      </c>
      <c r="AT1" s="320"/>
      <c r="AU1" s="319" t="s">
        <v>102</v>
      </c>
      <c r="AV1" s="319"/>
      <c r="AW1" s="320" t="s">
        <v>103</v>
      </c>
      <c r="AX1" s="320"/>
      <c r="AY1" s="319" t="s">
        <v>104</v>
      </c>
      <c r="AZ1" s="319"/>
      <c r="BA1" s="320" t="s">
        <v>105</v>
      </c>
      <c r="BB1" s="320"/>
      <c r="BC1" s="319" t="s">
        <v>106</v>
      </c>
      <c r="BD1" s="319"/>
      <c r="BE1" s="320" t="s">
        <v>107</v>
      </c>
      <c r="BF1" s="320"/>
      <c r="BG1" s="319" t="s">
        <v>108</v>
      </c>
      <c r="BH1" s="319"/>
      <c r="BI1" s="320" t="s">
        <v>109</v>
      </c>
      <c r="BJ1" s="320"/>
      <c r="BK1" s="319" t="s">
        <v>110</v>
      </c>
      <c r="BL1" s="319"/>
      <c r="BM1" s="320" t="s">
        <v>111</v>
      </c>
      <c r="BN1" s="320"/>
      <c r="BO1" s="319" t="s">
        <v>112</v>
      </c>
      <c r="BP1" s="319"/>
      <c r="BQ1" s="320" t="s">
        <v>113</v>
      </c>
      <c r="BR1" s="320"/>
      <c r="BS1" s="319" t="s">
        <v>114</v>
      </c>
      <c r="BT1" s="319"/>
      <c r="BU1" s="320" t="s">
        <v>115</v>
      </c>
      <c r="BV1" s="320"/>
      <c r="BW1" s="319" t="s">
        <v>116</v>
      </c>
      <c r="BX1" s="319"/>
      <c r="BY1" s="320" t="s">
        <v>117</v>
      </c>
      <c r="BZ1" s="320"/>
      <c r="CA1" s="319" t="s">
        <v>118</v>
      </c>
      <c r="CB1" s="319"/>
      <c r="CC1" s="320" t="s">
        <v>119</v>
      </c>
      <c r="CD1" s="320"/>
      <c r="CE1" s="319" t="s">
        <v>120</v>
      </c>
      <c r="CF1" s="319"/>
      <c r="CG1" s="320" t="s">
        <v>121</v>
      </c>
      <c r="CH1" s="320"/>
      <c r="CI1" s="319" t="s">
        <v>122</v>
      </c>
      <c r="CJ1" s="319"/>
      <c r="CK1" s="320" t="s">
        <v>123</v>
      </c>
      <c r="CL1" s="320"/>
      <c r="CM1" s="319" t="s">
        <v>124</v>
      </c>
      <c r="CN1" s="319"/>
      <c r="CO1" s="320" t="s">
        <v>125</v>
      </c>
      <c r="CP1" s="320"/>
      <c r="CQ1" s="319" t="s">
        <v>126</v>
      </c>
      <c r="CR1" s="319"/>
      <c r="CS1" s="320" t="s">
        <v>127</v>
      </c>
      <c r="CT1" s="320"/>
      <c r="CU1" s="319" t="s">
        <v>128</v>
      </c>
      <c r="CV1" s="319"/>
      <c r="CW1" s="320" t="s">
        <v>129</v>
      </c>
      <c r="CX1" s="320"/>
      <c r="CY1" s="319" t="s">
        <v>130</v>
      </c>
      <c r="CZ1" s="319"/>
      <c r="DA1" s="320" t="s">
        <v>131</v>
      </c>
      <c r="DB1" s="320"/>
      <c r="DC1" s="319" t="s">
        <v>132</v>
      </c>
      <c r="DD1" s="319"/>
      <c r="DE1" s="320" t="s">
        <v>133</v>
      </c>
      <c r="DF1" s="320"/>
      <c r="DG1" s="319" t="s">
        <v>134</v>
      </c>
      <c r="DH1" s="319"/>
      <c r="DI1" s="320" t="s">
        <v>135</v>
      </c>
      <c r="DJ1" s="320"/>
      <c r="DK1" s="319" t="s">
        <v>136</v>
      </c>
      <c r="DL1" s="319"/>
      <c r="DM1" s="320" t="s">
        <v>137</v>
      </c>
      <c r="DN1" s="320"/>
      <c r="DO1" s="319" t="s">
        <v>138</v>
      </c>
      <c r="DP1" s="319"/>
      <c r="DQ1" s="320" t="s">
        <v>139</v>
      </c>
      <c r="DR1" s="320"/>
      <c r="DS1" s="319" t="s">
        <v>140</v>
      </c>
      <c r="DT1" s="319"/>
      <c r="DU1" s="320" t="s">
        <v>141</v>
      </c>
      <c r="DV1" s="320"/>
      <c r="DW1" s="319" t="s">
        <v>142</v>
      </c>
      <c r="DX1" s="319"/>
      <c r="DY1" s="320" t="s">
        <v>143</v>
      </c>
      <c r="DZ1" s="320"/>
      <c r="EA1" s="319" t="s">
        <v>144</v>
      </c>
      <c r="EB1" s="319"/>
      <c r="EC1" s="320" t="s">
        <v>145</v>
      </c>
      <c r="ED1" s="320"/>
      <c r="EE1" s="319" t="s">
        <v>146</v>
      </c>
      <c r="EF1" s="319"/>
      <c r="EG1" s="320" t="s">
        <v>147</v>
      </c>
      <c r="EH1" s="320"/>
      <c r="EI1" s="319" t="s">
        <v>148</v>
      </c>
      <c r="EJ1" s="319"/>
      <c r="EK1" s="320" t="s">
        <v>149</v>
      </c>
      <c r="EL1" s="320"/>
      <c r="EM1" s="319" t="s">
        <v>150</v>
      </c>
      <c r="EN1" s="319"/>
      <c r="EO1" s="320" t="s">
        <v>151</v>
      </c>
      <c r="EP1" s="320"/>
      <c r="EQ1" s="319" t="s">
        <v>152</v>
      </c>
      <c r="ER1" s="319"/>
      <c r="ES1" s="320" t="s">
        <v>153</v>
      </c>
      <c r="ET1" s="320"/>
      <c r="EU1" s="319" t="s">
        <v>154</v>
      </c>
      <c r="EV1" s="319"/>
      <c r="EW1" s="320" t="s">
        <v>155</v>
      </c>
      <c r="EX1" s="320"/>
      <c r="EY1" s="319" t="s">
        <v>156</v>
      </c>
      <c r="EZ1" s="319"/>
      <c r="FA1" s="320" t="s">
        <v>157</v>
      </c>
      <c r="FB1" s="320"/>
      <c r="FC1" s="319" t="s">
        <v>158</v>
      </c>
      <c r="FD1" s="319"/>
      <c r="FE1" s="320" t="s">
        <v>159</v>
      </c>
      <c r="FF1" s="320"/>
      <c r="FG1" s="319" t="s">
        <v>160</v>
      </c>
      <c r="FH1" s="319"/>
      <c r="FI1" s="320" t="s">
        <v>161</v>
      </c>
      <c r="FJ1" s="320"/>
      <c r="FK1" s="319" t="s">
        <v>162</v>
      </c>
      <c r="FL1" s="319"/>
      <c r="FM1" s="320" t="s">
        <v>163</v>
      </c>
      <c r="FN1" s="320"/>
      <c r="FO1" s="319" t="s">
        <v>164</v>
      </c>
      <c r="FP1" s="319"/>
      <c r="FQ1" s="320" t="s">
        <v>165</v>
      </c>
      <c r="FR1" s="320"/>
      <c r="FS1" s="319" t="s">
        <v>166</v>
      </c>
      <c r="FT1" s="319"/>
      <c r="FU1" s="320" t="s">
        <v>167</v>
      </c>
      <c r="FV1" s="320"/>
      <c r="FW1" s="319" t="s">
        <v>168</v>
      </c>
      <c r="FX1" s="319"/>
      <c r="FY1" s="320" t="s">
        <v>169</v>
      </c>
      <c r="FZ1" s="320"/>
      <c r="GA1" s="319" t="s">
        <v>170</v>
      </c>
      <c r="GB1" s="319"/>
      <c r="GC1" s="320" t="s">
        <v>171</v>
      </c>
      <c r="GD1" s="320"/>
      <c r="GE1" s="319" t="s">
        <v>172</v>
      </c>
      <c r="GF1" s="319"/>
      <c r="GG1" s="320" t="s">
        <v>173</v>
      </c>
      <c r="GH1" s="320"/>
      <c r="GI1" s="319" t="s">
        <v>174</v>
      </c>
      <c r="GJ1" s="319"/>
    </row>
    <row r="2" spans="1:192">
      <c r="A2" s="11" t="s">
        <v>7</v>
      </c>
      <c r="B2" s="11" t="s">
        <v>175</v>
      </c>
      <c r="C2" s="12" t="s">
        <v>7</v>
      </c>
      <c r="D2" s="12" t="s">
        <v>175</v>
      </c>
      <c r="E2" s="13" t="s">
        <v>7</v>
      </c>
      <c r="F2" s="13" t="s">
        <v>175</v>
      </c>
      <c r="G2" s="14" t="s">
        <v>7</v>
      </c>
      <c r="H2" s="14" t="s">
        <v>175</v>
      </c>
      <c r="I2" s="13" t="s">
        <v>7</v>
      </c>
      <c r="J2" s="13" t="s">
        <v>175</v>
      </c>
      <c r="K2" s="14" t="s">
        <v>7</v>
      </c>
      <c r="L2" s="14" t="s">
        <v>175</v>
      </c>
      <c r="M2" s="13" t="s">
        <v>7</v>
      </c>
      <c r="N2" s="13" t="s">
        <v>175</v>
      </c>
      <c r="O2" s="14" t="s">
        <v>7</v>
      </c>
      <c r="P2" s="14" t="s">
        <v>175</v>
      </c>
      <c r="Q2" s="13" t="s">
        <v>7</v>
      </c>
      <c r="R2" s="13" t="s">
        <v>175</v>
      </c>
      <c r="S2" s="14" t="s">
        <v>7</v>
      </c>
      <c r="T2" s="14" t="s">
        <v>175</v>
      </c>
      <c r="U2" s="13" t="s">
        <v>7</v>
      </c>
      <c r="V2" s="13" t="s">
        <v>175</v>
      </c>
      <c r="W2" s="14" t="s">
        <v>7</v>
      </c>
      <c r="X2" s="14" t="s">
        <v>175</v>
      </c>
      <c r="Y2" s="13" t="s">
        <v>7</v>
      </c>
      <c r="Z2" s="13" t="s">
        <v>175</v>
      </c>
      <c r="AA2" s="14" t="s">
        <v>7</v>
      </c>
      <c r="AB2" s="14" t="s">
        <v>175</v>
      </c>
      <c r="AC2" s="13" t="s">
        <v>7</v>
      </c>
      <c r="AD2" s="13" t="s">
        <v>175</v>
      </c>
      <c r="AE2" s="14" t="s">
        <v>7</v>
      </c>
      <c r="AF2" s="14" t="s">
        <v>175</v>
      </c>
      <c r="AG2" s="13" t="s">
        <v>7</v>
      </c>
      <c r="AH2" s="13" t="s">
        <v>175</v>
      </c>
      <c r="AI2" s="14" t="s">
        <v>7</v>
      </c>
      <c r="AJ2" s="14" t="s">
        <v>175</v>
      </c>
      <c r="AK2" s="13" t="s">
        <v>7</v>
      </c>
      <c r="AL2" s="13" t="s">
        <v>175</v>
      </c>
      <c r="AM2" s="14" t="s">
        <v>7</v>
      </c>
      <c r="AN2" s="14" t="s">
        <v>175</v>
      </c>
      <c r="AO2" s="13" t="s">
        <v>7</v>
      </c>
      <c r="AP2" s="13" t="s">
        <v>175</v>
      </c>
      <c r="AQ2" s="14" t="s">
        <v>7</v>
      </c>
      <c r="AR2" s="14" t="s">
        <v>175</v>
      </c>
      <c r="AS2" s="13" t="s">
        <v>7</v>
      </c>
      <c r="AT2" s="13" t="s">
        <v>175</v>
      </c>
      <c r="AU2" s="14" t="s">
        <v>7</v>
      </c>
      <c r="AV2" s="14" t="s">
        <v>175</v>
      </c>
      <c r="AW2" s="13" t="s">
        <v>7</v>
      </c>
      <c r="AX2" s="13" t="s">
        <v>175</v>
      </c>
      <c r="AY2" s="14" t="s">
        <v>7</v>
      </c>
      <c r="AZ2" s="14" t="s">
        <v>175</v>
      </c>
      <c r="BA2" s="13" t="s">
        <v>7</v>
      </c>
      <c r="BB2" s="13" t="s">
        <v>175</v>
      </c>
      <c r="BC2" s="14" t="s">
        <v>7</v>
      </c>
      <c r="BD2" s="14" t="s">
        <v>175</v>
      </c>
      <c r="BE2" s="13" t="s">
        <v>7</v>
      </c>
      <c r="BF2" s="13" t="s">
        <v>175</v>
      </c>
      <c r="BG2" s="14" t="s">
        <v>7</v>
      </c>
      <c r="BH2" s="14" t="s">
        <v>175</v>
      </c>
      <c r="BI2" s="13" t="s">
        <v>7</v>
      </c>
      <c r="BJ2" s="13" t="s">
        <v>175</v>
      </c>
      <c r="BK2" s="14" t="s">
        <v>7</v>
      </c>
      <c r="BL2" s="14" t="s">
        <v>175</v>
      </c>
      <c r="BM2" s="13" t="s">
        <v>7</v>
      </c>
      <c r="BN2" s="13" t="s">
        <v>175</v>
      </c>
      <c r="BO2" s="14" t="s">
        <v>7</v>
      </c>
      <c r="BP2" s="14" t="s">
        <v>175</v>
      </c>
      <c r="BQ2" s="13" t="s">
        <v>7</v>
      </c>
      <c r="BR2" s="13" t="s">
        <v>175</v>
      </c>
      <c r="BS2" s="14" t="s">
        <v>7</v>
      </c>
      <c r="BT2" s="14" t="s">
        <v>175</v>
      </c>
      <c r="BU2" s="13" t="s">
        <v>7</v>
      </c>
      <c r="BV2" s="13" t="s">
        <v>175</v>
      </c>
      <c r="BW2" s="14" t="s">
        <v>7</v>
      </c>
      <c r="BX2" s="14" t="s">
        <v>175</v>
      </c>
      <c r="BY2" s="13" t="s">
        <v>7</v>
      </c>
      <c r="BZ2" s="13" t="s">
        <v>175</v>
      </c>
      <c r="CA2" s="14" t="s">
        <v>7</v>
      </c>
      <c r="CB2" s="14" t="s">
        <v>175</v>
      </c>
      <c r="CC2" s="13" t="s">
        <v>7</v>
      </c>
      <c r="CD2" s="13" t="s">
        <v>175</v>
      </c>
      <c r="CE2" s="14" t="s">
        <v>7</v>
      </c>
      <c r="CF2" s="14" t="s">
        <v>175</v>
      </c>
      <c r="CG2" s="13" t="s">
        <v>7</v>
      </c>
      <c r="CH2" s="13" t="s">
        <v>175</v>
      </c>
      <c r="CI2" s="14" t="s">
        <v>7</v>
      </c>
      <c r="CJ2" s="14" t="s">
        <v>175</v>
      </c>
      <c r="CK2" s="13" t="s">
        <v>7</v>
      </c>
      <c r="CL2" s="13" t="s">
        <v>175</v>
      </c>
      <c r="CM2" s="14" t="s">
        <v>7</v>
      </c>
      <c r="CN2" s="14" t="s">
        <v>175</v>
      </c>
      <c r="CO2" s="13" t="s">
        <v>7</v>
      </c>
      <c r="CP2" s="13" t="s">
        <v>175</v>
      </c>
      <c r="CQ2" s="14" t="s">
        <v>7</v>
      </c>
      <c r="CR2" s="14" t="s">
        <v>175</v>
      </c>
      <c r="CS2" s="13" t="s">
        <v>7</v>
      </c>
      <c r="CT2" s="13" t="s">
        <v>175</v>
      </c>
      <c r="CU2" s="14" t="s">
        <v>7</v>
      </c>
      <c r="CV2" s="14" t="s">
        <v>175</v>
      </c>
      <c r="CW2" s="13" t="s">
        <v>7</v>
      </c>
      <c r="CX2" s="13" t="s">
        <v>175</v>
      </c>
      <c r="CY2" s="14" t="s">
        <v>7</v>
      </c>
      <c r="CZ2" s="14" t="s">
        <v>175</v>
      </c>
      <c r="DA2" s="13" t="s">
        <v>7</v>
      </c>
      <c r="DB2" s="13" t="s">
        <v>175</v>
      </c>
      <c r="DC2" s="14" t="s">
        <v>7</v>
      </c>
      <c r="DD2" s="14" t="s">
        <v>175</v>
      </c>
      <c r="DE2" s="13" t="s">
        <v>7</v>
      </c>
      <c r="DF2" s="13" t="s">
        <v>175</v>
      </c>
      <c r="DG2" s="14" t="s">
        <v>7</v>
      </c>
      <c r="DH2" s="14" t="s">
        <v>175</v>
      </c>
      <c r="DI2" s="13" t="s">
        <v>7</v>
      </c>
      <c r="DJ2" s="13" t="s">
        <v>175</v>
      </c>
      <c r="DK2" s="14" t="s">
        <v>7</v>
      </c>
      <c r="DL2" s="14" t="s">
        <v>175</v>
      </c>
      <c r="DM2" s="13" t="s">
        <v>7</v>
      </c>
      <c r="DN2" s="13" t="s">
        <v>175</v>
      </c>
      <c r="DO2" s="14" t="s">
        <v>7</v>
      </c>
      <c r="DP2" s="14" t="s">
        <v>175</v>
      </c>
      <c r="DQ2" s="13" t="s">
        <v>7</v>
      </c>
      <c r="DR2" s="13" t="s">
        <v>175</v>
      </c>
      <c r="DS2" s="14" t="s">
        <v>7</v>
      </c>
      <c r="DT2" s="14" t="s">
        <v>175</v>
      </c>
      <c r="DU2" s="13" t="s">
        <v>7</v>
      </c>
      <c r="DV2" s="13" t="s">
        <v>175</v>
      </c>
      <c r="DW2" s="14" t="s">
        <v>7</v>
      </c>
      <c r="DX2" s="14" t="s">
        <v>175</v>
      </c>
      <c r="DY2" s="13" t="s">
        <v>7</v>
      </c>
      <c r="DZ2" s="13" t="s">
        <v>175</v>
      </c>
      <c r="EA2" s="14" t="s">
        <v>7</v>
      </c>
      <c r="EB2" s="14" t="s">
        <v>175</v>
      </c>
      <c r="EC2" s="13" t="s">
        <v>7</v>
      </c>
      <c r="ED2" s="13" t="s">
        <v>175</v>
      </c>
      <c r="EE2" s="14" t="s">
        <v>7</v>
      </c>
      <c r="EF2" s="14" t="s">
        <v>175</v>
      </c>
      <c r="EG2" s="13" t="s">
        <v>7</v>
      </c>
      <c r="EH2" s="13" t="s">
        <v>175</v>
      </c>
      <c r="EI2" s="14" t="s">
        <v>7</v>
      </c>
      <c r="EJ2" s="14" t="s">
        <v>175</v>
      </c>
      <c r="EK2" s="13" t="s">
        <v>7</v>
      </c>
      <c r="EL2" s="13" t="s">
        <v>175</v>
      </c>
      <c r="EM2" s="14" t="s">
        <v>7</v>
      </c>
      <c r="EN2" s="14" t="s">
        <v>175</v>
      </c>
      <c r="EO2" s="13" t="s">
        <v>7</v>
      </c>
      <c r="EP2" s="13" t="s">
        <v>175</v>
      </c>
      <c r="EQ2" s="14" t="s">
        <v>7</v>
      </c>
      <c r="ER2" s="14" t="s">
        <v>175</v>
      </c>
      <c r="ES2" s="13" t="s">
        <v>7</v>
      </c>
      <c r="ET2" s="13" t="s">
        <v>175</v>
      </c>
      <c r="EU2" s="14" t="s">
        <v>7</v>
      </c>
      <c r="EV2" s="14" t="s">
        <v>175</v>
      </c>
      <c r="EW2" s="13" t="s">
        <v>7</v>
      </c>
      <c r="EX2" s="13" t="s">
        <v>175</v>
      </c>
      <c r="EY2" s="14" t="s">
        <v>7</v>
      </c>
      <c r="EZ2" s="14" t="s">
        <v>175</v>
      </c>
      <c r="FA2" s="13" t="s">
        <v>7</v>
      </c>
      <c r="FB2" s="13" t="s">
        <v>175</v>
      </c>
      <c r="FC2" s="14" t="s">
        <v>7</v>
      </c>
      <c r="FD2" s="14" t="s">
        <v>175</v>
      </c>
      <c r="FE2" s="13" t="s">
        <v>7</v>
      </c>
      <c r="FF2" s="13" t="s">
        <v>175</v>
      </c>
      <c r="FG2" s="14" t="s">
        <v>7</v>
      </c>
      <c r="FH2" s="14" t="s">
        <v>175</v>
      </c>
      <c r="FI2" s="13" t="s">
        <v>7</v>
      </c>
      <c r="FJ2" s="13" t="s">
        <v>175</v>
      </c>
      <c r="FK2" s="14" t="s">
        <v>7</v>
      </c>
      <c r="FL2" s="14" t="s">
        <v>175</v>
      </c>
      <c r="FM2" s="13" t="s">
        <v>7</v>
      </c>
      <c r="FN2" s="13" t="s">
        <v>175</v>
      </c>
      <c r="FO2" s="14" t="s">
        <v>7</v>
      </c>
      <c r="FP2" s="14" t="s">
        <v>175</v>
      </c>
      <c r="FQ2" s="13" t="s">
        <v>7</v>
      </c>
      <c r="FR2" s="13" t="s">
        <v>175</v>
      </c>
      <c r="FS2" s="14" t="s">
        <v>7</v>
      </c>
      <c r="FT2" s="14" t="s">
        <v>175</v>
      </c>
      <c r="FU2" s="13" t="s">
        <v>7</v>
      </c>
      <c r="FV2" s="13" t="s">
        <v>175</v>
      </c>
      <c r="FW2" s="14" t="s">
        <v>7</v>
      </c>
      <c r="FX2" s="14" t="s">
        <v>175</v>
      </c>
      <c r="FY2" s="13" t="s">
        <v>7</v>
      </c>
      <c r="FZ2" s="13" t="s">
        <v>175</v>
      </c>
      <c r="GA2" s="14" t="s">
        <v>7</v>
      </c>
      <c r="GB2" s="14" t="s">
        <v>175</v>
      </c>
      <c r="GC2" s="13" t="s">
        <v>7</v>
      </c>
      <c r="GD2" s="13" t="s">
        <v>175</v>
      </c>
      <c r="GE2" s="14" t="s">
        <v>7</v>
      </c>
      <c r="GF2" s="14" t="s">
        <v>175</v>
      </c>
      <c r="GG2" s="13" t="s">
        <v>7</v>
      </c>
      <c r="GH2" s="13" t="s">
        <v>175</v>
      </c>
      <c r="GI2" s="14" t="s">
        <v>7</v>
      </c>
      <c r="GJ2" s="14" t="s">
        <v>175</v>
      </c>
    </row>
    <row r="3" spans="1:192">
      <c r="A3" t="str" cm="1">
        <f t="array" ref="A3">IFERROR(_xlfn._xlws.FILTER(_xlfn._xlws.FILTER(Sheet2!$A$3:I93,Sheet2!I3:I93&gt;=1,""),{1,0,0,0,0,0,0,0,1}),"")</f>
        <v/>
      </c>
      <c r="C3" t="str" cm="1">
        <f t="array" ref="C3">IFERROR(_xlfn._xlws.FILTER(_xlfn._xlws.FILTER(Sheet2!$A$3:M93,Sheet2!M3:M93&gt;=1,""),{1,0,0,0,0,0,0,0,0,0,0,0,1}),"")</f>
        <v/>
      </c>
      <c r="E3" t="str" cm="1">
        <f t="array" ref="E3">IFERROR(_xlfn._xlws.FILTER(_xlfn._xlws.FILTER(Sheet2!$A$3:Q93,Sheet2!Q3:Q93&gt;=1,""),{1,0,0,0,0,0,0,0,0,0,0,0,0,0,0,0,1}),"")</f>
        <v/>
      </c>
      <c r="G3" t="str" cm="1">
        <f t="array" ref="G3">IFERROR(_xlfn._xlws.FILTER(_xlfn._xlws.FILTER(Sheet2!$A$3:U93,Sheet2!U3:U93&gt;=1,""),{1,0,0,0,0,0,0,0,0,0,0,0,0,0,0,0,0,0,0,0,1}),"")</f>
        <v/>
      </c>
      <c r="I3" t="str" cm="1">
        <f t="array" ref="I3">IFERROR(_xlfn._xlws.FILTER(_xlfn._xlws.FILTER(Sheet2!$A$3:Y93,Sheet2!Y3:Y93&gt;=1,""),{1,0,0,0,0,0,0,0,0,0,0,0,0,0,0,0,0,0,0,0,0,0,0,0,1}),"")</f>
        <v/>
      </c>
      <c r="K3" t="str" cm="1">
        <f t="array" ref="K3">IFERROR(_xlfn._xlws.FILTER(_xlfn._xlws.FILTER(Sheet2!$A$3:AC93,Sheet2!AC3:AC93&gt;=1,""),{1,0,0,0,0,0,0,0,0,0,0,0,0,0,0,0,0,0,0,0,0,0,0,0,0,0,0,0,1}),"")</f>
        <v/>
      </c>
      <c r="M3" t="str" cm="1">
        <f t="array" ref="M3">IFERROR(_xlfn._xlws.FILTER(_xlfn._xlws.FILTER(Sheet2!$A$3:AG93,Sheet2!AG3:AG93&gt;=1,""),{1,0,0,0,0,0,0,0,0,0,0,0,0,0,0,0,0,0,0,0,0,0,0,0,0,0,0,0,0,0,0,0,1}),"")</f>
        <v/>
      </c>
      <c r="O3" t="str" cm="1">
        <f t="array" ref="O3">IFERROR(_xlfn._xlws.FILTER(_xlfn._xlws.FILTER(Sheet2!$A$3:AK93,Sheet2!AK3:AK93&gt;=1,""),{1,0,0,0,0,0,0,0,0,0,0,0,0,0,0,0,0,0,0,0,0,0,0,0,0,0,0,0,0,0,0,0,0,0,0,0,1}),"")</f>
        <v/>
      </c>
      <c r="Q3" t="str" cm="1">
        <f t="array" ref="Q3">IFERROR(_xlfn._xlws.FILTER(_xlfn._xlws.FILTER(Sheet2!$A$3:AO93,Sheet2!AO3:AO93&gt;=1,""),{1,0,0,0,0,0,0,0,0,0,0,0,0,0,0,0,0,0,0,0,0,0,0,0,0,0,0,0,0,0,0,0,0,0,0,0,0,0,0,0,1}),"")</f>
        <v/>
      </c>
      <c r="S3" t="str" cm="1">
        <f t="array" ref="S3">IFERROR(_xlfn._xlws.FILTER(_xlfn._xlws.FILTER(Sheet2!$A$3:AS93,Sheet2!AS3:AS93&gt;=1,""),{1,0,0,0,0,0,0,0,0,0,0,0,0,0,0,0,0,0,0,0,0,0,0,0,0,0,0,0,0,0,0,0,0,0,0,0,0,0,0,0,0,0,0,0,1}),"")</f>
        <v/>
      </c>
      <c r="U3" t="str" cm="1">
        <f t="array" ref="U3">IFERROR(_xlfn._xlws.FILTER(_xlfn._xlws.FILTER(Sheet2!$A$3:AW93,Sheet2!AW3:AW93&gt;=1,""),{1,0,0,0,0,0,0,0,0,0,0,0,0,0,0,0,0,0,0,0,0,0,0,0,0,0,0,0,0,0,0,0,0,0,0,0,0,0,0,0,0,0,0,0,0,0,0,0,1}),"")</f>
        <v/>
      </c>
      <c r="W3" t="str" cm="1">
        <f t="array" ref="W3">IFERROR(_xlfn._xlws.FILTER(_xlfn._xlws.FILTER(Sheet2!$A$3:BA93,Sheet2!BA3:BA93&gt;=1,""),{1,0,0,0,0,0,0,0,0,0,0,0,0,0,0,0,0,0,0,0,0,0,0,0,0,0,0,0,0,0,0,0,0,0,0,0,0,0,0,0,0,0,0,0,0,0,0,0,0,0,0,0,1}),"")</f>
        <v/>
      </c>
      <c r="Y3" t="str" cm="1">
        <f t="array" ref="Y3">IFERROR(_xlfn._xlws.FILTER(_xlfn._xlws.FILTER(Sheet2!$A$3:BE93,Sheet2!BE3:BE93&gt;=1,""),{1,0,0,0,0,0,0,0,0,0,0,0,0,0,0,0,0,0,0,0,0,0,0,0,0,0,0,0,0,0,0,0,0,0,0,0,0,0,0,0,0,0,0,0,0,0,0,0,0,0,0,0,0,0,0,0,1}),"")</f>
        <v/>
      </c>
      <c r="AA3" t="str" cm="1">
        <f t="array" ref="AA3">IFERROR(_xlfn._xlws.FILTER(_xlfn._xlws.FILTER(Sheet2!$A$3:BI93,Sheet2!BI3:BI93&gt;=1,""),{1,0,0,0,0,0,0,0,0,0,0,0,0,0,0,0,0,0,0,0,0,0,0,0,0,0,0,0,0,0,0,0,0,0,0,0,0,0,0,0,0,0,0,0,0,0,0,0,0,0,0,0,0,0,0,0,0,0,0,0,1}),"")</f>
        <v/>
      </c>
      <c r="AC3" t="str" cm="1">
        <f t="array" ref="AC3">IFERROR(_xlfn._xlws.FILTER(_xlfn._xlws.FILTER(Sheet2!$A$3:BM93,Sheet2!BM3:BM93&gt;=1,""),{1,0,0,0,0,0,0,0,0,0,0,0,0,0,0,0,0,0,0,0,0,0,0,0,0,0,0,0,0,0,0,0,0,0,0,0,0,0,0,0,0,0,0,0,0,0,0,0,0,0,0,0,0,0,0,0,0,0,0,0,0,0,0,0,1}),"")</f>
        <v/>
      </c>
      <c r="AE3" t="str" cm="1">
        <f t="array" ref="AE3">IFERROR(_xlfn._xlws.FILTER(_xlfn._xlws.FILTER(Sheet2!$A$3:BQ93,Sheet2!BQ3:BQ93&gt;=1,""),{1,0,0,0,0,0,0,0,0,0,0,0,0,0,0,0,0,0,0,0,0,0,0,0,0,0,0,0,0,0,0,0,0,0,0,0,0,0,0,0,0,0,0,0,0,0,0,0,0,0,0,0,0,0,0,0,0,0,0,0,0,0,0,0,0,0,0,0,1}),"")</f>
        <v/>
      </c>
      <c r="AG3" t="str" cm="1">
        <f t="array" ref="AG3">IFERROR(_xlfn._xlws.FILTER(_xlfn._xlws.FILTER(Sheet2!$A$3:BU93,Sheet2!BU3:BU93&gt;=1,""),{1,0,0,0,0,0,0,0,0,0,0,0,0,0,0,0,0,0,0,0,0,0,0,0,0,0,0,0,0,0,0,0,0,0,0,0,0,0,0,0,0,0,0,0,0,0,0,0,0,0,0,0,0,0,0,0,0,0,0,0,0,0,0,0,0,0,0,0,0,0,0,0,1}),"")</f>
        <v/>
      </c>
      <c r="AI3" t="str" cm="1">
        <f t="array" ref="AI3">IFERROR(_xlfn._xlws.FILTER(_xlfn._xlws.FILTER(Sheet2!$A$3:BY93,Sheet2!BY3:BY93&gt;=1,""),{1,0,0,0,0,0,0,0,0,0,0,0,0,0,0,0,0,0,0,0,0,0,0,0,0,0,0,0,0,0,0,0,0,0,0,0,0,0,0,0,0,0,0,0,0,0,0,0,0,0,0,0,0,0,0,0,0,0,0,0,0,0,0,0,0,0,0,0,0,0,0,0,0,0,0,0,1}),"")</f>
        <v/>
      </c>
      <c r="AK3" t="str" cm="1">
        <f t="array" ref="AK3">IFERROR(_xlfn._xlws.FILTER(_xlfn._xlws.FILTER(Sheet2!$A$3:CC93,Sheet2!CC3:CC93&gt;=1,""),{1,0,0,0,0,0,0,0,0,0,0,0,0,0,0,0,0,0,0,0,0,0,0,0,0,0,0,0,0,0,0,0,0,0,0,0,0,0,0,0,0,0,0,0,0,0,0,0,0,0,0,0,0,0,0,0,0,0,0,0,0,0,0,0,0,0,0,0,0,0,0,0,0,0,0,0,0,0,0,0,1}),"")</f>
        <v/>
      </c>
      <c r="AM3" t="str" cm="1">
        <f t="array" ref="AM3">IFERROR(_xlfn._xlws.FILTER(_xlfn._xlws.FILTER(Sheet2!$A$3:CG93,Sheet2!CG3:CG93&gt;=1,""),{1,0,0,0,0,0,0,0,0,0,0,0,0,0,0,0,0,0,0,0,0,0,0,0,0,0,0,0,0,0,0,0,0,0,0,0,0,0,0,0,0,0,0,0,0,0,0,0,0,0,0,0,0,0,0,0,0,0,0,0,0,0,0,0,0,0,0,0,0,0,0,0,0,0,0,0,0,0,0,0,0,0,0,0,1}),"")</f>
        <v/>
      </c>
      <c r="AO3" t="str" cm="1">
        <f t="array" ref="AO3">IFERROR(_xlfn._xlws.FILTER(_xlfn._xlws.FILTER(Sheet2!$A$3:CK93,Sheet2!CK3:CK93&gt;=1,""),{1,0,0,0,0,0,0,0,0,0,0,0,0,0,0,0,0,0,0,0,0,0,0,0,0,0,0,0,0,0,0,0,0,0,0,0,0,0,0,0,0,0,0,0,0,0,0,0,0,0,0,0,0,0,0,0,0,0,0,0,0,0,0,0,0,0,0,0,0,0,0,0,0,0,0,0,0,0,0,0,0,0,0,0,0,0,0,0,1}),"")</f>
        <v/>
      </c>
      <c r="AQ3" t="str" cm="1">
        <f t="array" ref="AQ3">IFERROR(_xlfn._xlws.FILTER(_xlfn._xlws.FILTER(Sheet2!$A$3:CO93,Sheet2!CO3:CO93&gt;=1,""),{1,0,0,0,0,0,0,0,0,0,0,0,0,0,0,0,0,0,0,0,0,0,0,0,0,0,0,0,0,0,0,0,0,0,0,0,0,0,0,0,0,0,0,0,0,0,0,0,0,0,0,0,0,0,0,0,0,0,0,0,0,0,0,0,0,0,0,0,0,0,0,0,0,0,0,0,0,0,0,0,0,0,0,0,0,0,0,0,0,0,0,0,1}),"")</f>
        <v/>
      </c>
      <c r="AS3" t="str" cm="1">
        <f t="array" ref="AS3">IFERROR(_xlfn._xlws.FILTER(_xlfn._xlws.FILTER(Sheet2!$A$3:CS93,Sheet2!CS3:CS93&gt;=1,""),{1,0,0,0,0,0,0,0,0,0,0,0,0,0,0,0,0,0,0,0,0,0,0,0,0,0,0,0,0,0,0,0,0,0,0,0,0,0,0,0,0,0,0,0,0,0,0,0,0,0,0,0,0,0,0,0,0,0,0,0,0,0,0,0,0,0,0,0,0,0,0,0,0,0,0,0,0,0,0,0,0,0,0,0,0,0,0,0,0,0,0,0,0,0,0,0,1}),"")</f>
        <v/>
      </c>
      <c r="AU3" t="str" cm="1">
        <f t="array" ref="AU3">IFERROR(_xlfn._xlws.FILTER(_xlfn._xlws.FILTER(Sheet2!$A$3:CW93,Sheet2!CW3:CW93&gt;=1,""),{1,0,0,0,0,0,0,0,0,0,0,0,0,0,0,0,0,0,0,0,0,0,0,0,0,0,0,0,0,0,0,0,0,0,0,0,0,0,0,0,0,0,0,0,0,0,0,0,0,0,0,0,0,0,0,0,0,0,0,0,0,0,0,0,0,0,0,0,0,0,0,0,0,0,0,0,0,0,0,0,0,0,0,0,0,0,0,0,0,0,0,0,0,0,0,0,0,0,0,0,1}),"")</f>
        <v/>
      </c>
      <c r="AW3" t="str" cm="1">
        <f t="array" ref="AW3">IFERROR(_xlfn._xlws.FILTER(_xlfn._xlws.FILTER(Sheet2!$A$3:DA93,Sheet2!DA3:DA93&gt;=1,""),{1,0,0,0,0,0,0,0,0,0,0,0,0,0,0,0,0,0,0,0,0,0,0,0,0,0,0,0,0,0,0,0,0,0,0,0,0,0,0,0,0,0,0,0,0,0,0,0,0,0,0,0,0,0,0,0,0,0,0,0,0,0,0,0,0,0,0,0,0,0,0,0,0,0,0,0,0,0,0,0,0,0,0,0,0,0,0,0,0,0,0,0,0,0,0,0,0,0,0,0,0,0,0,0,1}),"")</f>
        <v/>
      </c>
      <c r="AY3" t="str" cm="1">
        <f t="array" ref="AY3">IFERROR(_xlfn._xlws.FILTER(_xlfn._xlws.FILTER(Sheet2!$A$3:DE93,Sheet2!DE3:DE93&gt;=1,""),{1,0,0,0,0,0,0,0,0,0,0,0,0,0,0,0,0,0,0,0,0,0,0,0,0,0,0,0,0,0,0,0,0,0,0,0,0,0,0,0,0,0,0,0,0,0,0,0,0,0,0,0,0,0,0,0,0,0,0,0,0,0,0,0,0,0,0,0,0,0,0,0,0,0,0,0,0,0,0,0,0,0,0,0,0,0,0,0,0,0,0,0,0,0,0,0,0,0,0,0,0,0,0,0,0,0,0,0,1}),"")</f>
        <v/>
      </c>
      <c r="BA3" t="str" cm="1">
        <f t="array" ref="BA3">IFERROR(_xlfn._xlws.FILTER(_xlfn._xlws.FILTER(Sheet2!$A$3:DI93,Sheet2!DI3:DI93&gt;=1,""),{1,0,0,0,0,0,0,0,0,0,0,0,0,0,0,0,0,0,0,0,0,0,0,0,0,0,0,0,0,0,0,0,0,0,0,0,0,0,0,0,0,0,0,0,0,0,0,0,0,0,0,0,0,0,0,0,0,0,0,0,0,0,0,0,0,0,0,0,0,0,0,0,0,0,0,0,0,0,0,0,0,0,0,0,0,0,0,0,0,0,0,0,0,0,0,0,0,0,0,0,0,0,0,0,0,0,0,0,0,0,0,0,1}),"")</f>
        <v/>
      </c>
      <c r="BC3" t="str" cm="1">
        <f t="array" ref="BC3">IFERROR(_xlfn._xlws.FILTER(_xlfn._xlws.FILTER(Sheet2!$A$3:DM93,Sheet2!DM3:DM93&gt;=1,""),{1,0,0,0,0,0,0,0,0,0,0,0,0,0,0,0,0,0,0,0,0,0,0,0,0,0,0,0,0,0,0,0,0,0,0,0,0,0,0,0,0,0,0,0,0,0,0,0,0,0,0,0,0,0,0,0,0,0,0,0,0,0,0,0,0,0,0,0,0,0,0,0,0,0,0,0,0,0,0,0,0,0,0,0,0,0,0,0,0,0,0,0,0,0,0,0,0,0,0,0,0,0,0,0,0,0,0,0,0,0,0,0,0,0,0,0,1}),"")</f>
        <v/>
      </c>
      <c r="BE3" t="str" cm="1">
        <f t="array" ref="BE3">IFERROR(_xlfn._xlws.FILTER(_xlfn._xlws.FILTER(Sheet2!$A$3:DQ93,Sheet2!DQ3:DQ93&gt;=1,""),{1,0,0,0,0,0,0,0,0,0,0,0,0,0,0,0,0,0,0,0,0,0,0,0,0,0,0,0,0,0,0,0,0,0,0,0,0,0,0,0,0,0,0,0,0,0,0,0,0,0,0,0,0,0,0,0,0,0,0,0,0,0,0,0,0,0,0,0,0,0,0,0,0,0,0,0,0,0,0,0,0,0,0,0,0,0,0,0,0,0,0,0,0,0,0,0,0,0,0,0,0,0,0,0,0,0,0,0,0,0,0,0,0,0,0,0,0,0,0,0,1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BG3" t="str" cm="1">
        <f t="array" ref="BG3">IFERROR(_xlfn._xlws.FILTER(_xlfn._xlws.FILTER(Sheet2!$A$3:DU93,Sheet2!DU3:DU93&gt;=1,""),{1,0,0,0,0,0,0,0,0,0,0,0,0,0,0,0,0,0,0,0,0,0,0,0,0,0,0,0,0,0,0,0,0,0,0,0,0,0,0,0,0,0,0,0,0,0,0,0,0,0,0,0,0,0,0,0,0,0,0,0,0,0,0,0,0,0,0,0,0,0,0,0,0,0,0,0,0,0,0,0,0,0,0,0,0,0,0,0,0,0,0,0,0,0,0,0,0,0,0,0,0,0,0,0,0,0,0,0,0,0,0,0,0,0,0,0,0,0,0,0,0,0,0,0,1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BI3" t="str" cm="1">
        <f t="array" ref="BI3">IFERROR(_xlfn._xlws.FILTER(_xlfn._xlws.FILTER(Sheet2!$A$3:DY93,Sheet2!DY3:DY93&gt;=1,""),{1,0,0,0,0,0,0,0,0,0,0,0,0,0,0,0,0,0,0,0,0,0,0,0,0,0,0,0,0,0,0,0,0,0,0,0,0,0,0,0,0,0,0,0,0,0,0,0,0,0,0,0,0,0,0,0,0,0,0,0,0,0,0,0,0,0,0,0,0,0,0,0,0,0,0,0,0,0,0,0,0,0,0,0,0,0,0,0,0,0,0,0,0,0,0,0,0,0,0,0,0,0,0,0,0,0,0,0,0,0,0,0,0,0,0,0,0,0,0,0,0,0,0,0,0,0,0,0,1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BK3" t="str" cm="1">
        <f t="array" ref="BK3">IFERROR(_xlfn._xlws.FILTER(_xlfn._xlws.FILTER(Sheet2!$A$3:EC93,Sheet2!EC3:EC93&gt;=1,""),{1,0,0,0,0,0,0,0,0,0,0,0,0,0,0,0,0,0,0,0,0,0,0,0,0,0,0,0,0,0,0,0,0,0,0,0,0,0,0,0,0,0,0,0,0,0,0,0,0,0,0,0,0,0,0,0,0,0,0,0,0,0,0,0,0,0,0,0,0,0,0,0,0,0,0,0,0,0,0,0,0,0,0,0,0,0,0,0,0,0,0,0,0,0,0,0,0,0,0,0,0,0,0,0,0,0,0,0,0,0,0,0,0,0,0,0,0,0,0,0,0,0,0,0,0,0,0,0,0,0,0,0,1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BM3" t="str" cm="1">
        <f t="array" ref="BM3">IFERROR(_xlfn._xlws.FILTER(_xlfn._xlws.FILTER(Sheet2!$A$3:EG93,Sheet2!EG3:EG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BO3" t="str" cm="1">
        <f t="array" ref="BO3">IFERROR(_xlfn._xlws.FILTER(_xlfn._xlws.FILTER(Sheet2!$A$3:EK93,Sheet2!EK3:EK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BQ3" t="str" cm="1">
        <f t="array" ref="BQ3">IFERROR(_xlfn._xlws.FILTER(_xlfn._xlws.FILTER(Sheet2!$A$3:EO93,Sheet2!EO3:EO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BS3" t="str" cm="1">
        <f t="array" ref="BS3">IFERROR(_xlfn._xlws.FILTER(_xlfn._xlws.FILTER(Sheet2!$A$3:ES93,Sheet2!ES3:ES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BU3" t="str" cm="1">
        <f t="array" ref="BU3">IFERROR(_xlfn._xlws.FILTER(_xlfn._xlws.FILTER(Sheet2!$A$3:EW93,Sheet2!EW3:EW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BW3" t="str" cm="1">
        <f t="array" ref="BW3">IFERROR(_xlfn._xlws.FILTER(_xlfn._xlws.FILTER(Sheet2!$A$3:FA93,Sheet2!FA3:FA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BY3" t="str" cm="1">
        <f t="array" ref="BY3">IFERROR(_xlfn._xlws.FILTER(_xlfn._xlws.FILTER(Sheet2!$A$3:FE93,Sheet2!FE3:FE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CA3" t="str" cm="1">
        <f t="array" ref="CA3">IFERROR(_xlfn._xlws.FILTER(_xlfn._xlws.FILTER(Sheet2!$A$3:FI93,Sheet2!FI3:FI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CC3" t="str" cm="1">
        <f t="array" ref="CC3">IFERROR(_xlfn._xlws.FILTER(_xlfn._xlws.FILTER(Sheet2!$A$3:FM93,Sheet2!FM3:FM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CE3" t="str" cm="1">
        <f t="array" ref="CE3">IFERROR(_xlfn._xlws.FILTER(_xlfn._xlws.FILTER(Sheet2!$A$3:FQ93,Sheet2!FQ3:FQ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CG3" t="str" cm="1">
        <f t="array" ref="CG3">IFERROR(_xlfn._xlws.FILTER(_xlfn._xlws.FILTER(Sheet2!$A$3:FU93,Sheet2!FU3:FU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CI3" t="str" cm="1">
        <f t="array" ref="CI3">IFERROR(_xlfn._xlws.FILTER(_xlfn._xlws.FILTER(Sheet2!$A$3:FY93,Sheet2!FY3:FY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CK3" t="str" cm="1">
        <f t="array" ref="CK3">IFERROR(_xlfn._xlws.FILTER(_xlfn._xlws.FILTER(Sheet2!$A$3:GC93,Sheet2!GC3:GC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CM3" t="str" cm="1">
        <f t="array" ref="CM3">IFERROR(_xlfn._xlws.FILTER(_xlfn._xlws.FILTER(Sheet2!$A$3:GG93,Sheet2!GG3:GG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CO3" t="str" cm="1">
        <f t="array" ref="CO3">IFERROR(_xlfn._xlws.FILTER(_xlfn._xlws.FILTER(Sheet2!$A$3:GK93,Sheet2!GK3:GK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CQ3" t="str" cm="1">
        <f t="array" ref="CQ3">IFERROR(_xlfn._xlws.FILTER(_xlfn._xlws.FILTER(Sheet2!$A$3:GO93,Sheet2!GO3:GO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CS3" t="str" cm="1">
        <f t="array" ref="CS3">IFERROR(_xlfn._xlws.FILTER(_xlfn._xlws.FILTER(Sheet2!$A$3:GS93,Sheet2!GS3:GS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CU3" t="str" cm="1">
        <f t="array" ref="CU3">IFERROR(_xlfn._xlws.FILTER(_xlfn._xlws.FILTER(Sheet2!$A$3:GW93,Sheet2!GW3:GW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CW3" t="str" cm="1">
        <f t="array" ref="CW3">IFERROR(_xlfn._xlws.FILTER(_xlfn._xlws.FILTER(Sheet2!$A$3:HA93,Sheet2!HA3:HA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CY3" t="str" cm="1">
        <f t="array" ref="CY3">IFERROR(_xlfn._xlws.FILTER(_xlfn._xlws.FILTER(Sheet2!$A$3:HE93,Sheet2!HE3:HE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DA3" t="str" cm="1">
        <f t="array" ref="DA3">IFERROR(_xlfn._xlws.FILTER(_xlfn._xlws.FILTER(Sheet2!$A$3:HI93,Sheet2!HI3:HI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DC3" t="str" cm="1">
        <f t="array" ref="DC3">IFERROR(_xlfn._xlws.FILTER(_xlfn._xlws.FILTER(Sheet2!$A$3:HM93,Sheet2!HM3:HM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DE3" t="str" cm="1">
        <f t="array" ref="DE3">IFERROR(_xlfn._xlws.FILTER(_xlfn._xlws.FILTER(Sheet2!$A$3:HQ93,Sheet2!HQ3:HQ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DG3" t="str" cm="1">
        <f t="array" ref="DG3">IFERROR(_xlfn._xlws.FILTER(_xlfn._xlws.FILTER(Sheet2!$A$3:HU93,Sheet2!HU3:HU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DI3" t="str" cm="1">
        <f t="array" ref="DI3">IFERROR(_xlfn._xlws.FILTER(_xlfn._xlws.FILTER(Sheet2!$A$3:HY93,Sheet2!HY3:HY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DK3" t="str" cm="1">
        <f t="array" ref="DK3">IFERROR(_xlfn._xlws.FILTER(_xlfn._xlws.FILTER(Sheet2!$A$3:IC93,Sheet2!IC3:IC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DM3" t="str" cm="1">
        <f t="array" ref="DM3">IFERROR(_xlfn._xlws.FILTER(_xlfn._xlws.FILTER(Sheet2!$A$3:IG93,Sheet2!IG3:IG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DO3" t="str" cm="1">
        <f t="array" ref="DO3">IFERROR(_xlfn._xlws.FILTER(_xlfn._xlws.FILTER(Sheet2!$A$3:IK93,Sheet2!IK3:IK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DQ3" t="str" cm="1">
        <f t="array" ref="DQ3">IFERROR(_xlfn._xlws.FILTER(_xlfn._xlws.FILTER(Sheet2!$A$3:IO93,Sheet2!IO3:IO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DS3" t="str" cm="1">
        <f t="array" ref="DS3">IFERROR(_xlfn._xlws.FILTER(_xlfn._xlws.FILTER(Sheet2!$A$3:IS93,Sheet2!IS3:IS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DU3" t="str" cm="1">
        <f t="array" ref="DU3">IFERROR(_xlfn._xlws.FILTER(_xlfn._xlws.FILTER(Sheet2!$A$3:IW93,Sheet2!IW3:IW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DW3" t="str" cm="1">
        <f t="array" ref="DW3">IFERROR(_xlfn._xlws.FILTER(_xlfn._xlws.FILTER(Sheet2!$A$3:JA93,Sheet2!JA3:JA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DY3" t="str" cm="1">
        <f t="array" ref="DY3">IFERROR(_xlfn._xlws.FILTER(_xlfn._xlws.FILTER(Sheet2!$A$3:JE93,Sheet2!JE3:JE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EA3" t="str" cm="1">
        <f t="array" ref="EA3">IFERROR(_xlfn._xlws.FILTER(_xlfn._xlws.FILTER(Sheet2!$A$3:JI93,Sheet2!JI3:JI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EC3" t="str" cm="1">
        <f t="array" ref="EC3">IFERROR(_xlfn._xlws.FILTER(_xlfn._xlws.FILTER(Sheet2!$A$3:JM93,Sheet2!JM3:JM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EE3" t="str" cm="1">
        <f t="array" ref="EE3">IFERROR(_xlfn._xlws.FILTER(_xlfn._xlws.FILTER(Sheet2!$A$3:JQ93,Sheet2!JQ3:JQ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EG3" t="str" cm="1">
        <f t="array" ref="EG3">IFERROR(_xlfn._xlws.FILTER(_xlfn._xlws.FILTER(Sheet2!$A$3:JU93,Sheet2!JU3:JU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EI3" t="str" cm="1">
        <f t="array" ref="EI3">IFERROR(_xlfn._xlws.FILTER(_xlfn._xlws.FILTER(Sheet2!$A$3:JY93,Sheet2!JY3:JY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EK3" t="str" cm="1">
        <f t="array" ref="EK3">IFERROR(_xlfn._xlws.FILTER(_xlfn._xlws.FILTER(Sheet2!$A$3:KC93,Sheet2!KC3:KC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EM3" t="str" cm="1">
        <f t="array" ref="EM3">IFERROR(_xlfn._xlws.FILTER(_xlfn._xlws.FILTER(Sheet2!$A$3:KG93,Sheet2!KG3:KG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EO3" t="str" cm="1">
        <f t="array" ref="EO3">IFERROR(_xlfn._xlws.FILTER(_xlfn._xlws.FILTER(Sheet2!$A$3:KK93,Sheet2!KK3:KK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EQ3" t="str" cm="1">
        <f t="array" ref="EQ3">IFERROR(_xlfn._xlws.FILTER(_xlfn._xlws.FILTER(Sheet2!$A$3:KO93,Sheet2!KO3:KO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ES3" t="str" cm="1">
        <f t="array" ref="ES3">IFERROR(_xlfn._xlws.FILTER(_xlfn._xlws.FILTER(Sheet2!$A$3:KS93,Sheet2!KS3:KS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EU3" t="str" cm="1">
        <f t="array" ref="EU3">IFERROR(_xlfn._xlws.FILTER(_xlfn._xlws.FILTER(Sheet2!$A$3:KW93,Sheet2!KW3:KW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EW3" t="str" cm="1">
        <f t="array" ref="EW3">IFERROR(_xlfn._xlws.FILTER(_xlfn._xlws.FILTER(Sheet2!$A$3:LA93,Sheet2!LA3:LA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EY3" t="str" cm="1">
        <f t="array" ref="EY3">IFERROR(_xlfn._xlws.FILTER(_xlfn._xlws.FILTER(Sheet2!$A$3:LE93,Sheet2!LE3:LE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FA3" t="str" cm="1">
        <f t="array" ref="FA3">IFERROR(_xlfn._xlws.FILTER(_xlfn._xlws.FILTER(Sheet2!$A$3:LI93,Sheet2!LI3:LI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FC3" t="str" cm="1">
        <f t="array" ref="FC3">IFERROR(_xlfn._xlws.FILTER(_xlfn._xlws.FILTER(Sheet2!$A$3:LM93,Sheet2!LM3:LM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FE3" t="str" cm="1">
        <f t="array" ref="FE3">IFERROR(_xlfn._xlws.FILTER(_xlfn._xlws.FILTER(Sheet2!$A$3:LQ93,Sheet2!LQ3:LQ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FG3" t="str" cm="1">
        <f t="array" ref="FG3">IFERROR(_xlfn._xlws.FILTER(_xlfn._xlws.FILTER(Sheet2!$A$3:LU93,Sheet2!LU3:LU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FI3" t="str" cm="1">
        <f t="array" ref="FI3">IFERROR(_xlfn._xlws.FILTER(_xlfn._xlws.FILTER(Sheet2!$A$3:LY93,Sheet2!LY3:LY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FK3" t="str" cm="1">
        <f t="array" ref="FK3">IFERROR(_xlfn._xlws.FILTER(_xlfn._xlws.FILTER(Sheet2!$A$3:MC93,Sheet2!MC3:MC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FM3" t="str" cm="1">
        <f t="array" ref="FM3">IFERROR(_xlfn._xlws.FILTER(_xlfn._xlws.FILTER(Sheet2!$A$3:MG93,Sheet2!MG3:MG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FO3" t="str" cm="1">
        <f t="array" ref="FO3">IFERROR(_xlfn._xlws.FILTER(_xlfn._xlws.FILTER(Sheet2!$A$3:MK93,Sheet2!MK3:MK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FQ3" t="str" cm="1">
        <f t="array" ref="FQ3">IFERROR(_xlfn._xlws.FILTER(_xlfn._xlws.FILTER(Sheet2!$A$3:MO93,Sheet2!MO3:MO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FS3" t="str" cm="1">
        <f t="array" ref="FS3">IFERROR(_xlfn._xlws.FILTER(_xlfn._xlws.FILTER(Sheet2!$A$3:MS93,Sheet2!MS3:MS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FU3" t="str" cm="1">
        <f t="array" ref="FU3">IFERROR(_xlfn._xlws.FILTER(_xlfn._xlws.FILTER(Sheet2!$A$3:MW93,Sheet2!MW3:MW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FW3" t="str" cm="1">
        <f t="array" ref="FW3">IFERROR(_xlfn._xlws.FILTER(_xlfn._xlws.FILTER(Sheet2!$A$3:NA93,Sheet2!NA3:NA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FY3" t="str" cm="1">
        <f t="array" ref="FY3">IFERROR(_xlfn._xlws.FILTER(_xlfn._xlws.FILTER(Sheet2!$A$3:NE93,Sheet2!NE3:NE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GA3" t="str" cm="1">
        <f t="array" ref="GA3">IFERROR(_xlfn._xlws.FILTER(_xlfn._xlws.FILTER(Sheet2!$A$3:NI93,Sheet2!NI3:NI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GC3" t="str" cm="1">
        <f t="array" ref="GC3">IFERROR(_xlfn._xlws.FILTER(_xlfn._xlws.FILTER(Sheet2!$A$3:NM93,Sheet2!NM3:NM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GE3" t="str" cm="1">
        <f t="array" ref="GE3">IFERROR(_xlfn._xlws.FILTER(_xlfn._xlws.FILTER(Sheet2!$A$3:NQ93,Sheet2!NQ3:NQ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GG3" t="str" cm="1">
        <f t="array" ref="GG3">IFERROR(_xlfn._xlws.FILTER(_xlfn._xlws.FILTER(Sheet2!$A$3:NU93,Sheet2!NU3:NU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  <c r="GI3" t="str" cm="1">
        <f t="array" ref="GI3">IFERROR(_xlfn._xlws.FILTER(_xlfn._xlws.FILTER(Sheet2!$A$3:NY93,Sheet2!NY3:NY93&gt;=1,""),{1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0,1}),"")</f>
        <v/>
      </c>
    </row>
  </sheetData>
  <sheetProtection algorithmName="SHA-512" hashValue="EkY88+COVBeKQNXS9JQ2dheyVivJRJe7S4Ld29GbW+x2T+COn8VqLhQuX1zvwzVuXsRrSTdnMbXaXmeZo3l2RA==" saltValue="++9U/KEQC7Kfm30TijZoSw==" spinCount="100000" sheet="1" objects="1" scenarios="1"/>
  <mergeCells count="96">
    <mergeCell ref="W1:X1"/>
    <mergeCell ref="A1:B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AU1:AV1"/>
    <mergeCell ref="Y1:Z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BS1:BT1"/>
    <mergeCell ref="AW1:AX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CQ1:CR1"/>
    <mergeCell ref="BU1:BV1"/>
    <mergeCell ref="BW1:BX1"/>
    <mergeCell ref="BY1:BZ1"/>
    <mergeCell ref="CA1:CB1"/>
    <mergeCell ref="CC1:CD1"/>
    <mergeCell ref="CE1:CF1"/>
    <mergeCell ref="CG1:CH1"/>
    <mergeCell ref="CI1:CJ1"/>
    <mergeCell ref="CK1:CL1"/>
    <mergeCell ref="CM1:CN1"/>
    <mergeCell ref="CO1:CP1"/>
    <mergeCell ref="DO1:DP1"/>
    <mergeCell ref="CS1:CT1"/>
    <mergeCell ref="CU1:CV1"/>
    <mergeCell ref="CW1:CX1"/>
    <mergeCell ref="CY1:CZ1"/>
    <mergeCell ref="DA1:DB1"/>
    <mergeCell ref="DC1:DD1"/>
    <mergeCell ref="DE1:DF1"/>
    <mergeCell ref="DG1:DH1"/>
    <mergeCell ref="DI1:DJ1"/>
    <mergeCell ref="DK1:DL1"/>
    <mergeCell ref="DM1:DN1"/>
    <mergeCell ref="EM1:EN1"/>
    <mergeCell ref="DQ1:DR1"/>
    <mergeCell ref="DS1:DT1"/>
    <mergeCell ref="DU1:DV1"/>
    <mergeCell ref="DW1:DX1"/>
    <mergeCell ref="DY1:DZ1"/>
    <mergeCell ref="EA1:EB1"/>
    <mergeCell ref="EC1:ED1"/>
    <mergeCell ref="EE1:EF1"/>
    <mergeCell ref="EG1:EH1"/>
    <mergeCell ref="EI1:EJ1"/>
    <mergeCell ref="EK1:EL1"/>
    <mergeCell ref="FK1:FL1"/>
    <mergeCell ref="EO1:EP1"/>
    <mergeCell ref="EQ1:ER1"/>
    <mergeCell ref="ES1:ET1"/>
    <mergeCell ref="EU1:EV1"/>
    <mergeCell ref="EW1:EX1"/>
    <mergeCell ref="EY1:EZ1"/>
    <mergeCell ref="FA1:FB1"/>
    <mergeCell ref="FC1:FD1"/>
    <mergeCell ref="FE1:FF1"/>
    <mergeCell ref="FG1:FH1"/>
    <mergeCell ref="FI1:FJ1"/>
    <mergeCell ref="GI1:GJ1"/>
    <mergeCell ref="FM1:FN1"/>
    <mergeCell ref="FO1:FP1"/>
    <mergeCell ref="FQ1:FR1"/>
    <mergeCell ref="FS1:FT1"/>
    <mergeCell ref="FU1:FV1"/>
    <mergeCell ref="FW1:FX1"/>
    <mergeCell ref="FY1:FZ1"/>
    <mergeCell ref="GA1:GB1"/>
    <mergeCell ref="GC1:GD1"/>
    <mergeCell ref="GE1:GF1"/>
    <mergeCell ref="GG1:GH1"/>
  </mergeCells>
  <phoneticPr fontId="4"/>
  <dataValidations count="1">
    <dataValidation type="custom" errorStyle="warning" allowBlank="1" showInputMessage="1" showErrorMessage="1" error="修飾は12種類までです。" sqref="A17" xr:uid="{A46F657D-8891-4630-A094-06898B889BF8}">
      <formula1>NOT(COUNTIF(A17,"×"))</formula1>
    </dataValidation>
  </dataValidations>
  <pageMargins left="0.7" right="0.7" top="0.75" bottom="0.75" header="0.3" footer="0.3"/>
  <pageSetup paperSize="9" scale="65" orientation="landscape" r:id="rId1"/>
  <colBreaks count="1" manualBreakCount="1">
    <brk id="2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7684-AA99-4F43-AB0F-7743B1A04C07}">
  <sheetPr codeName="Sheet7">
    <tabColor theme="0" tint="-0.499984740745262"/>
  </sheetPr>
  <dimension ref="A1:RL120"/>
  <sheetViews>
    <sheetView zoomScale="70" zoomScaleNormal="70" workbookViewId="0">
      <pane xSplit="4" ySplit="2" topLeftCell="NF3" activePane="bottomRight" state="frozen"/>
      <selection activeCell="D8" sqref="D8:D10"/>
      <selection pane="topRight" activeCell="D8" sqref="D8:D10"/>
      <selection pane="bottomLeft" activeCell="D8" sqref="D8:D10"/>
      <selection pane="bottomRight"/>
    </sheetView>
  </sheetViews>
  <sheetFormatPr defaultRowHeight="18"/>
  <cols>
    <col min="1" max="1" width="39.33203125" style="119" bestFit="1" customWidth="1"/>
    <col min="2" max="2" width="8.6640625" style="58"/>
    <col min="5" max="5" width="7.08203125" bestFit="1" customWidth="1"/>
    <col min="6" max="6" width="4.83203125" customWidth="1"/>
    <col min="7" max="8" width="5.25" bestFit="1" customWidth="1"/>
    <col min="9" max="304" width="4.83203125" customWidth="1"/>
    <col min="305" max="305" width="4.83203125" bestFit="1" customWidth="1"/>
    <col min="306" max="386" width="4.83203125" customWidth="1"/>
    <col min="387" max="388" width="4.75" customWidth="1"/>
    <col min="389" max="389" width="4.83203125" customWidth="1"/>
    <col min="391" max="391" width="22.5" bestFit="1" customWidth="1"/>
    <col min="392" max="396" width="11" bestFit="1" customWidth="1"/>
    <col min="397" max="397" width="11" customWidth="1"/>
    <col min="398" max="398" width="11" bestFit="1" customWidth="1"/>
    <col min="399" max="399" width="11" customWidth="1"/>
    <col min="400" max="400" width="11" bestFit="1" customWidth="1"/>
    <col min="452" max="452" width="11" bestFit="1" customWidth="1"/>
    <col min="453" max="453" width="11" customWidth="1"/>
    <col min="454" max="462" width="11" bestFit="1" customWidth="1"/>
    <col min="463" max="463" width="11" customWidth="1"/>
    <col min="464" max="470" width="11" bestFit="1" customWidth="1"/>
  </cols>
  <sheetData>
    <row r="1" spans="1:480">
      <c r="A1" s="158"/>
      <c r="B1" s="46"/>
      <c r="C1" s="19"/>
      <c r="D1" s="19"/>
      <c r="E1" s="19"/>
      <c r="F1" s="337" t="s">
        <v>79</v>
      </c>
      <c r="G1" s="337"/>
      <c r="H1" s="337"/>
      <c r="I1" s="337"/>
      <c r="J1" s="338" t="s">
        <v>80</v>
      </c>
      <c r="K1" s="338"/>
      <c r="L1" s="338"/>
      <c r="M1" s="338"/>
      <c r="N1" s="337" t="s">
        <v>81</v>
      </c>
      <c r="O1" s="337"/>
      <c r="P1" s="337"/>
      <c r="Q1" s="337"/>
      <c r="R1" s="338" t="s">
        <v>82</v>
      </c>
      <c r="S1" s="338"/>
      <c r="T1" s="338"/>
      <c r="U1" s="338"/>
      <c r="V1" s="337" t="s">
        <v>83</v>
      </c>
      <c r="W1" s="337"/>
      <c r="X1" s="337"/>
      <c r="Y1" s="337"/>
      <c r="Z1" s="338" t="s">
        <v>84</v>
      </c>
      <c r="AA1" s="338"/>
      <c r="AB1" s="338"/>
      <c r="AC1" s="338"/>
      <c r="AD1" s="337" t="s">
        <v>85</v>
      </c>
      <c r="AE1" s="337"/>
      <c r="AF1" s="337"/>
      <c r="AG1" s="337"/>
      <c r="AH1" s="338" t="s">
        <v>86</v>
      </c>
      <c r="AI1" s="338"/>
      <c r="AJ1" s="338"/>
      <c r="AK1" s="338"/>
      <c r="AL1" s="337" t="s">
        <v>87</v>
      </c>
      <c r="AM1" s="337"/>
      <c r="AN1" s="337"/>
      <c r="AO1" s="337"/>
      <c r="AP1" s="338" t="s">
        <v>88</v>
      </c>
      <c r="AQ1" s="338"/>
      <c r="AR1" s="338"/>
      <c r="AS1" s="338"/>
      <c r="AT1" s="337" t="s">
        <v>89</v>
      </c>
      <c r="AU1" s="337"/>
      <c r="AV1" s="337"/>
      <c r="AW1" s="337"/>
      <c r="AX1" s="338" t="s">
        <v>90</v>
      </c>
      <c r="AY1" s="338"/>
      <c r="AZ1" s="338"/>
      <c r="BA1" s="338"/>
      <c r="BB1" s="337" t="s">
        <v>91</v>
      </c>
      <c r="BC1" s="337"/>
      <c r="BD1" s="337"/>
      <c r="BE1" s="337"/>
      <c r="BF1" s="338" t="s">
        <v>92</v>
      </c>
      <c r="BG1" s="338"/>
      <c r="BH1" s="338"/>
      <c r="BI1" s="338"/>
      <c r="BJ1" s="337" t="s">
        <v>93</v>
      </c>
      <c r="BK1" s="337"/>
      <c r="BL1" s="337"/>
      <c r="BM1" s="337"/>
      <c r="BN1" s="338" t="s">
        <v>94</v>
      </c>
      <c r="BO1" s="338"/>
      <c r="BP1" s="338"/>
      <c r="BQ1" s="338"/>
      <c r="BR1" s="337" t="s">
        <v>95</v>
      </c>
      <c r="BS1" s="337"/>
      <c r="BT1" s="337"/>
      <c r="BU1" s="337"/>
      <c r="BV1" s="338" t="s">
        <v>96</v>
      </c>
      <c r="BW1" s="338"/>
      <c r="BX1" s="338"/>
      <c r="BY1" s="338"/>
      <c r="BZ1" s="337" t="s">
        <v>97</v>
      </c>
      <c r="CA1" s="337"/>
      <c r="CB1" s="337"/>
      <c r="CC1" s="337"/>
      <c r="CD1" s="338" t="s">
        <v>98</v>
      </c>
      <c r="CE1" s="338"/>
      <c r="CF1" s="338"/>
      <c r="CG1" s="338"/>
      <c r="CH1" s="337" t="s">
        <v>99</v>
      </c>
      <c r="CI1" s="337"/>
      <c r="CJ1" s="337"/>
      <c r="CK1" s="337"/>
      <c r="CL1" s="338" t="s">
        <v>100</v>
      </c>
      <c r="CM1" s="338"/>
      <c r="CN1" s="338"/>
      <c r="CO1" s="338"/>
      <c r="CP1" s="337" t="s">
        <v>101</v>
      </c>
      <c r="CQ1" s="337"/>
      <c r="CR1" s="337"/>
      <c r="CS1" s="337"/>
      <c r="CT1" s="338" t="s">
        <v>102</v>
      </c>
      <c r="CU1" s="338"/>
      <c r="CV1" s="338"/>
      <c r="CW1" s="338"/>
      <c r="CX1" s="337" t="s">
        <v>103</v>
      </c>
      <c r="CY1" s="337"/>
      <c r="CZ1" s="337"/>
      <c r="DA1" s="337"/>
      <c r="DB1" s="338" t="s">
        <v>104</v>
      </c>
      <c r="DC1" s="338"/>
      <c r="DD1" s="338"/>
      <c r="DE1" s="338"/>
      <c r="DF1" s="337" t="s">
        <v>105</v>
      </c>
      <c r="DG1" s="337"/>
      <c r="DH1" s="337"/>
      <c r="DI1" s="337"/>
      <c r="DJ1" s="338" t="s">
        <v>106</v>
      </c>
      <c r="DK1" s="338"/>
      <c r="DL1" s="338"/>
      <c r="DM1" s="338"/>
      <c r="DN1" s="337" t="s">
        <v>107</v>
      </c>
      <c r="DO1" s="337"/>
      <c r="DP1" s="337"/>
      <c r="DQ1" s="337"/>
      <c r="DR1" s="338" t="s">
        <v>108</v>
      </c>
      <c r="DS1" s="338"/>
      <c r="DT1" s="338"/>
      <c r="DU1" s="338"/>
      <c r="DV1" s="337" t="s">
        <v>109</v>
      </c>
      <c r="DW1" s="337"/>
      <c r="DX1" s="337"/>
      <c r="DY1" s="337"/>
      <c r="DZ1" s="338" t="s">
        <v>110</v>
      </c>
      <c r="EA1" s="338"/>
      <c r="EB1" s="338"/>
      <c r="EC1" s="338"/>
      <c r="ED1" s="337" t="s">
        <v>111</v>
      </c>
      <c r="EE1" s="337"/>
      <c r="EF1" s="337"/>
      <c r="EG1" s="337"/>
      <c r="EH1" s="338" t="s">
        <v>112</v>
      </c>
      <c r="EI1" s="338"/>
      <c r="EJ1" s="338"/>
      <c r="EK1" s="338"/>
      <c r="EL1" s="337" t="s">
        <v>113</v>
      </c>
      <c r="EM1" s="337"/>
      <c r="EN1" s="337"/>
      <c r="EO1" s="337"/>
      <c r="EP1" s="338" t="s">
        <v>114</v>
      </c>
      <c r="EQ1" s="338"/>
      <c r="ER1" s="338"/>
      <c r="ES1" s="338"/>
      <c r="ET1" s="337" t="s">
        <v>115</v>
      </c>
      <c r="EU1" s="337"/>
      <c r="EV1" s="337"/>
      <c r="EW1" s="337"/>
      <c r="EX1" s="338" t="s">
        <v>116</v>
      </c>
      <c r="EY1" s="338"/>
      <c r="EZ1" s="338"/>
      <c r="FA1" s="338"/>
      <c r="FB1" s="337" t="s">
        <v>117</v>
      </c>
      <c r="FC1" s="337"/>
      <c r="FD1" s="337"/>
      <c r="FE1" s="337"/>
      <c r="FF1" s="338" t="s">
        <v>118</v>
      </c>
      <c r="FG1" s="338"/>
      <c r="FH1" s="338"/>
      <c r="FI1" s="338"/>
      <c r="FJ1" s="337" t="s">
        <v>119</v>
      </c>
      <c r="FK1" s="337"/>
      <c r="FL1" s="337"/>
      <c r="FM1" s="337"/>
      <c r="FN1" s="338" t="s">
        <v>120</v>
      </c>
      <c r="FO1" s="338"/>
      <c r="FP1" s="338"/>
      <c r="FQ1" s="338"/>
      <c r="FR1" s="337" t="s">
        <v>121</v>
      </c>
      <c r="FS1" s="337"/>
      <c r="FT1" s="337"/>
      <c r="FU1" s="337"/>
      <c r="FV1" s="338" t="s">
        <v>122</v>
      </c>
      <c r="FW1" s="338"/>
      <c r="FX1" s="338"/>
      <c r="FY1" s="338"/>
      <c r="FZ1" s="337" t="s">
        <v>123</v>
      </c>
      <c r="GA1" s="337"/>
      <c r="GB1" s="337"/>
      <c r="GC1" s="337"/>
      <c r="GD1" s="338" t="s">
        <v>124</v>
      </c>
      <c r="GE1" s="338"/>
      <c r="GF1" s="338"/>
      <c r="GG1" s="338"/>
      <c r="GH1" s="337" t="s">
        <v>125</v>
      </c>
      <c r="GI1" s="337"/>
      <c r="GJ1" s="337"/>
      <c r="GK1" s="337"/>
      <c r="GL1" s="338" t="s">
        <v>126</v>
      </c>
      <c r="GM1" s="338"/>
      <c r="GN1" s="338"/>
      <c r="GO1" s="338"/>
      <c r="GP1" s="337" t="s">
        <v>127</v>
      </c>
      <c r="GQ1" s="337"/>
      <c r="GR1" s="337"/>
      <c r="GS1" s="337"/>
      <c r="GT1" s="338" t="s">
        <v>128</v>
      </c>
      <c r="GU1" s="338"/>
      <c r="GV1" s="338"/>
      <c r="GW1" s="338"/>
      <c r="GX1" s="337" t="s">
        <v>129</v>
      </c>
      <c r="GY1" s="337"/>
      <c r="GZ1" s="337"/>
      <c r="HA1" s="337"/>
      <c r="HB1" s="338" t="s">
        <v>130</v>
      </c>
      <c r="HC1" s="338"/>
      <c r="HD1" s="338"/>
      <c r="HE1" s="338"/>
      <c r="HF1" s="337" t="s">
        <v>131</v>
      </c>
      <c r="HG1" s="337"/>
      <c r="HH1" s="337"/>
      <c r="HI1" s="337"/>
      <c r="HJ1" s="338" t="s">
        <v>132</v>
      </c>
      <c r="HK1" s="338"/>
      <c r="HL1" s="338"/>
      <c r="HM1" s="338"/>
      <c r="HN1" s="337" t="s">
        <v>133</v>
      </c>
      <c r="HO1" s="337"/>
      <c r="HP1" s="337"/>
      <c r="HQ1" s="337"/>
      <c r="HR1" s="338" t="s">
        <v>134</v>
      </c>
      <c r="HS1" s="338"/>
      <c r="HT1" s="338"/>
      <c r="HU1" s="338"/>
      <c r="HV1" s="337" t="s">
        <v>135</v>
      </c>
      <c r="HW1" s="337"/>
      <c r="HX1" s="337"/>
      <c r="HY1" s="337"/>
      <c r="HZ1" s="338" t="s">
        <v>136</v>
      </c>
      <c r="IA1" s="338"/>
      <c r="IB1" s="338"/>
      <c r="IC1" s="338"/>
      <c r="ID1" s="337" t="s">
        <v>137</v>
      </c>
      <c r="IE1" s="337"/>
      <c r="IF1" s="337"/>
      <c r="IG1" s="337"/>
      <c r="IH1" s="338" t="s">
        <v>138</v>
      </c>
      <c r="II1" s="338"/>
      <c r="IJ1" s="338"/>
      <c r="IK1" s="338"/>
      <c r="IL1" s="337" t="s">
        <v>139</v>
      </c>
      <c r="IM1" s="337"/>
      <c r="IN1" s="337"/>
      <c r="IO1" s="337"/>
      <c r="IP1" s="338" t="s">
        <v>140</v>
      </c>
      <c r="IQ1" s="338"/>
      <c r="IR1" s="338"/>
      <c r="IS1" s="338"/>
      <c r="IT1" s="337" t="s">
        <v>141</v>
      </c>
      <c r="IU1" s="337"/>
      <c r="IV1" s="337"/>
      <c r="IW1" s="337"/>
      <c r="IX1" s="338" t="s">
        <v>142</v>
      </c>
      <c r="IY1" s="338"/>
      <c r="IZ1" s="338"/>
      <c r="JA1" s="338"/>
      <c r="JB1" s="337" t="s">
        <v>143</v>
      </c>
      <c r="JC1" s="337"/>
      <c r="JD1" s="337"/>
      <c r="JE1" s="337"/>
      <c r="JF1" s="338" t="s">
        <v>144</v>
      </c>
      <c r="JG1" s="338"/>
      <c r="JH1" s="338"/>
      <c r="JI1" s="338"/>
      <c r="JJ1" s="337" t="s">
        <v>145</v>
      </c>
      <c r="JK1" s="337"/>
      <c r="JL1" s="337"/>
      <c r="JM1" s="337"/>
      <c r="JN1" s="338" t="s">
        <v>146</v>
      </c>
      <c r="JO1" s="338"/>
      <c r="JP1" s="338"/>
      <c r="JQ1" s="338"/>
      <c r="JR1" s="337" t="s">
        <v>147</v>
      </c>
      <c r="JS1" s="337"/>
      <c r="JT1" s="337"/>
      <c r="JU1" s="337"/>
      <c r="JV1" s="338" t="s">
        <v>148</v>
      </c>
      <c r="JW1" s="338"/>
      <c r="JX1" s="338"/>
      <c r="JY1" s="338"/>
      <c r="JZ1" s="337" t="s">
        <v>149</v>
      </c>
      <c r="KA1" s="337"/>
      <c r="KB1" s="337"/>
      <c r="KC1" s="337"/>
      <c r="KD1" s="338" t="s">
        <v>150</v>
      </c>
      <c r="KE1" s="338"/>
      <c r="KF1" s="338"/>
      <c r="KG1" s="338"/>
      <c r="KH1" s="337" t="s">
        <v>151</v>
      </c>
      <c r="KI1" s="337"/>
      <c r="KJ1" s="337"/>
      <c r="KK1" s="337"/>
      <c r="KL1" s="338" t="s">
        <v>152</v>
      </c>
      <c r="KM1" s="338"/>
      <c r="KN1" s="338"/>
      <c r="KO1" s="338"/>
      <c r="KP1" s="337" t="s">
        <v>153</v>
      </c>
      <c r="KQ1" s="337"/>
      <c r="KR1" s="337"/>
      <c r="KS1" s="337"/>
      <c r="KT1" s="338" t="s">
        <v>154</v>
      </c>
      <c r="KU1" s="338"/>
      <c r="KV1" s="338"/>
      <c r="KW1" s="338"/>
      <c r="KX1" s="337" t="s">
        <v>155</v>
      </c>
      <c r="KY1" s="337"/>
      <c r="KZ1" s="337"/>
      <c r="LA1" s="337"/>
      <c r="LB1" s="338" t="s">
        <v>156</v>
      </c>
      <c r="LC1" s="338"/>
      <c r="LD1" s="338"/>
      <c r="LE1" s="338"/>
      <c r="LF1" s="337" t="s">
        <v>157</v>
      </c>
      <c r="LG1" s="337"/>
      <c r="LH1" s="337"/>
      <c r="LI1" s="337"/>
      <c r="LJ1" s="338" t="s">
        <v>158</v>
      </c>
      <c r="LK1" s="338"/>
      <c r="LL1" s="338"/>
      <c r="LM1" s="338"/>
      <c r="LN1" s="337" t="s">
        <v>159</v>
      </c>
      <c r="LO1" s="337"/>
      <c r="LP1" s="337"/>
      <c r="LQ1" s="337"/>
      <c r="LR1" s="338" t="s">
        <v>160</v>
      </c>
      <c r="LS1" s="338"/>
      <c r="LT1" s="338"/>
      <c r="LU1" s="338"/>
      <c r="LV1" s="337" t="s">
        <v>161</v>
      </c>
      <c r="LW1" s="337"/>
      <c r="LX1" s="337"/>
      <c r="LY1" s="337"/>
      <c r="LZ1" s="338" t="s">
        <v>162</v>
      </c>
      <c r="MA1" s="338"/>
      <c r="MB1" s="338"/>
      <c r="MC1" s="338"/>
      <c r="MD1" s="337" t="s">
        <v>163</v>
      </c>
      <c r="ME1" s="337"/>
      <c r="MF1" s="337"/>
      <c r="MG1" s="337"/>
      <c r="MH1" s="338" t="s">
        <v>164</v>
      </c>
      <c r="MI1" s="338"/>
      <c r="MJ1" s="338"/>
      <c r="MK1" s="338"/>
      <c r="ML1" s="337" t="s">
        <v>165</v>
      </c>
      <c r="MM1" s="337"/>
      <c r="MN1" s="337"/>
      <c r="MO1" s="337"/>
      <c r="MP1" s="338" t="s">
        <v>166</v>
      </c>
      <c r="MQ1" s="338"/>
      <c r="MR1" s="338"/>
      <c r="MS1" s="338"/>
      <c r="MT1" s="337" t="s">
        <v>167</v>
      </c>
      <c r="MU1" s="337"/>
      <c r="MV1" s="337"/>
      <c r="MW1" s="337"/>
      <c r="MX1" s="338" t="s">
        <v>168</v>
      </c>
      <c r="MY1" s="338"/>
      <c r="MZ1" s="338"/>
      <c r="NA1" s="338"/>
      <c r="NB1" s="337" t="s">
        <v>169</v>
      </c>
      <c r="NC1" s="337"/>
      <c r="ND1" s="337"/>
      <c r="NE1" s="337"/>
      <c r="NF1" s="338" t="s">
        <v>170</v>
      </c>
      <c r="NG1" s="338"/>
      <c r="NH1" s="338"/>
      <c r="NI1" s="338"/>
      <c r="NJ1" s="337" t="s">
        <v>171</v>
      </c>
      <c r="NK1" s="337"/>
      <c r="NL1" s="337"/>
      <c r="NM1" s="337"/>
      <c r="NN1" s="338" t="s">
        <v>172</v>
      </c>
      <c r="NO1" s="338"/>
      <c r="NP1" s="338"/>
      <c r="NQ1" s="338"/>
      <c r="NR1" s="337" t="s">
        <v>173</v>
      </c>
      <c r="NS1" s="337"/>
      <c r="NT1" s="337"/>
      <c r="NU1" s="337"/>
      <c r="NV1" s="338" t="s">
        <v>174</v>
      </c>
      <c r="NW1" s="338"/>
      <c r="NX1" s="338"/>
      <c r="NY1" s="338"/>
      <c r="OA1" s="19"/>
      <c r="OB1" s="45">
        <v>1</v>
      </c>
      <c r="OC1" s="161">
        <v>2</v>
      </c>
      <c r="OD1" s="45">
        <v>3</v>
      </c>
      <c r="OE1" s="161">
        <v>4</v>
      </c>
      <c r="OF1" s="45">
        <v>5</v>
      </c>
      <c r="OG1" s="161">
        <v>6</v>
      </c>
      <c r="OH1" s="45">
        <v>7</v>
      </c>
      <c r="OI1" s="161">
        <v>8</v>
      </c>
      <c r="OJ1" s="45">
        <v>9</v>
      </c>
      <c r="OK1" s="161">
        <v>10</v>
      </c>
      <c r="OL1" s="45">
        <v>11</v>
      </c>
      <c r="OM1" s="161">
        <v>12</v>
      </c>
      <c r="ON1" s="45">
        <v>13</v>
      </c>
      <c r="OO1" s="161">
        <v>14</v>
      </c>
      <c r="OP1" s="45">
        <v>15</v>
      </c>
      <c r="OQ1" s="161">
        <v>16</v>
      </c>
      <c r="OR1" s="45">
        <v>17</v>
      </c>
      <c r="OS1" s="161">
        <v>18</v>
      </c>
      <c r="OT1" s="45">
        <v>19</v>
      </c>
      <c r="OU1" s="161">
        <v>20</v>
      </c>
      <c r="OV1" s="45">
        <v>21</v>
      </c>
      <c r="OW1" s="161">
        <v>22</v>
      </c>
      <c r="OX1" s="45">
        <v>23</v>
      </c>
      <c r="OY1" s="161">
        <v>24</v>
      </c>
      <c r="OZ1" s="45">
        <v>25</v>
      </c>
      <c r="PA1" s="161">
        <v>26</v>
      </c>
      <c r="PB1" s="45">
        <v>27</v>
      </c>
      <c r="PC1" s="161">
        <v>28</v>
      </c>
      <c r="PD1" s="45">
        <v>29</v>
      </c>
      <c r="PE1" s="161">
        <v>30</v>
      </c>
      <c r="PF1" s="45">
        <v>31</v>
      </c>
      <c r="PG1" s="161">
        <v>32</v>
      </c>
      <c r="PH1" s="45">
        <v>33</v>
      </c>
      <c r="PI1" s="161">
        <v>34</v>
      </c>
      <c r="PJ1" s="45">
        <v>35</v>
      </c>
      <c r="PK1" s="161">
        <v>36</v>
      </c>
      <c r="PL1" s="45">
        <v>37</v>
      </c>
      <c r="PM1" s="161">
        <v>38</v>
      </c>
      <c r="PN1" s="45">
        <v>39</v>
      </c>
      <c r="PO1" s="161">
        <v>40</v>
      </c>
      <c r="PP1" s="45">
        <v>41</v>
      </c>
      <c r="PQ1" s="161">
        <v>42</v>
      </c>
      <c r="PR1" s="45">
        <v>43</v>
      </c>
      <c r="PS1" s="161">
        <v>44</v>
      </c>
      <c r="PT1" s="45">
        <v>45</v>
      </c>
      <c r="PU1" s="161">
        <v>46</v>
      </c>
      <c r="PV1" s="45">
        <v>47</v>
      </c>
      <c r="PW1" s="161">
        <v>48</v>
      </c>
      <c r="PX1" s="45">
        <v>49</v>
      </c>
      <c r="PY1" s="161">
        <v>50</v>
      </c>
      <c r="PZ1" s="45">
        <v>51</v>
      </c>
      <c r="QA1" s="161">
        <v>52</v>
      </c>
      <c r="QB1" s="45">
        <v>53</v>
      </c>
      <c r="QC1" s="161">
        <v>54</v>
      </c>
      <c r="QD1" s="45">
        <v>55</v>
      </c>
      <c r="QE1" s="161">
        <v>56</v>
      </c>
      <c r="QF1" s="45">
        <v>57</v>
      </c>
      <c r="QG1" s="161">
        <v>58</v>
      </c>
      <c r="QH1" s="45">
        <v>59</v>
      </c>
      <c r="QI1" s="161">
        <v>60</v>
      </c>
      <c r="QJ1" s="45">
        <v>61</v>
      </c>
      <c r="QK1" s="161">
        <v>62</v>
      </c>
      <c r="QL1" s="45">
        <v>63</v>
      </c>
      <c r="QM1" s="161">
        <v>64</v>
      </c>
      <c r="QN1" s="45">
        <v>65</v>
      </c>
      <c r="QO1" s="161">
        <v>66</v>
      </c>
      <c r="QP1" s="45">
        <v>67</v>
      </c>
      <c r="QQ1" s="161">
        <v>68</v>
      </c>
      <c r="QR1" s="45">
        <v>69</v>
      </c>
      <c r="QS1" s="161">
        <v>70</v>
      </c>
      <c r="QT1" s="45">
        <v>71</v>
      </c>
      <c r="QU1" s="161">
        <v>72</v>
      </c>
      <c r="QV1" s="45">
        <v>73</v>
      </c>
      <c r="QW1" s="161">
        <v>74</v>
      </c>
      <c r="QX1" s="45">
        <v>75</v>
      </c>
      <c r="QY1" s="161">
        <v>76</v>
      </c>
      <c r="QZ1" s="45">
        <v>77</v>
      </c>
      <c r="RA1" s="161">
        <v>78</v>
      </c>
      <c r="RB1" s="45">
        <v>79</v>
      </c>
      <c r="RC1" s="161">
        <v>80</v>
      </c>
      <c r="RD1" s="45">
        <v>81</v>
      </c>
      <c r="RE1" s="161">
        <v>82</v>
      </c>
      <c r="RF1" s="45">
        <v>83</v>
      </c>
      <c r="RG1" s="161">
        <v>84</v>
      </c>
      <c r="RH1" s="45">
        <v>85</v>
      </c>
      <c r="RI1" s="161">
        <v>86</v>
      </c>
      <c r="RJ1" s="45">
        <v>87</v>
      </c>
      <c r="RK1" s="161">
        <v>88</v>
      </c>
      <c r="RL1" s="161">
        <v>89</v>
      </c>
    </row>
    <row r="2" spans="1:480">
      <c r="A2" s="120" t="s">
        <v>7</v>
      </c>
      <c r="B2" s="174" t="s">
        <v>176</v>
      </c>
      <c r="C2" s="159" t="s">
        <v>290</v>
      </c>
      <c r="D2" s="15" t="s">
        <v>177</v>
      </c>
      <c r="E2" s="15" t="s">
        <v>178</v>
      </c>
      <c r="F2" s="16" t="s">
        <v>179</v>
      </c>
      <c r="G2" s="16" t="s">
        <v>178</v>
      </c>
      <c r="H2" s="16" t="s">
        <v>175</v>
      </c>
      <c r="I2" s="121" t="s">
        <v>180</v>
      </c>
      <c r="J2" s="17" t="s">
        <v>179</v>
      </c>
      <c r="K2" s="17" t="s">
        <v>178</v>
      </c>
      <c r="L2" s="17" t="s">
        <v>175</v>
      </c>
      <c r="M2" s="17" t="s">
        <v>180</v>
      </c>
      <c r="N2" s="18" t="s">
        <v>179</v>
      </c>
      <c r="O2" s="18" t="s">
        <v>178</v>
      </c>
      <c r="P2" s="18" t="s">
        <v>175</v>
      </c>
      <c r="Q2" s="18" t="s">
        <v>180</v>
      </c>
      <c r="R2" s="17" t="s">
        <v>179</v>
      </c>
      <c r="S2" s="17" t="s">
        <v>178</v>
      </c>
      <c r="T2" s="17" t="s">
        <v>175</v>
      </c>
      <c r="U2" s="17" t="s">
        <v>180</v>
      </c>
      <c r="V2" s="18" t="s">
        <v>179</v>
      </c>
      <c r="W2" s="18" t="s">
        <v>178</v>
      </c>
      <c r="X2" s="18" t="s">
        <v>175</v>
      </c>
      <c r="Y2" s="18" t="s">
        <v>180</v>
      </c>
      <c r="Z2" s="17" t="s">
        <v>179</v>
      </c>
      <c r="AA2" s="17" t="s">
        <v>178</v>
      </c>
      <c r="AB2" s="17" t="s">
        <v>175</v>
      </c>
      <c r="AC2" s="17" t="s">
        <v>180</v>
      </c>
      <c r="AD2" s="18" t="s">
        <v>179</v>
      </c>
      <c r="AE2" s="18" t="s">
        <v>178</v>
      </c>
      <c r="AF2" s="18" t="s">
        <v>175</v>
      </c>
      <c r="AG2" s="18" t="s">
        <v>180</v>
      </c>
      <c r="AH2" s="17" t="s">
        <v>179</v>
      </c>
      <c r="AI2" s="17" t="s">
        <v>178</v>
      </c>
      <c r="AJ2" s="17" t="s">
        <v>175</v>
      </c>
      <c r="AK2" s="17" t="s">
        <v>180</v>
      </c>
      <c r="AL2" s="18" t="s">
        <v>179</v>
      </c>
      <c r="AM2" s="18" t="s">
        <v>178</v>
      </c>
      <c r="AN2" s="18" t="s">
        <v>175</v>
      </c>
      <c r="AO2" s="18" t="s">
        <v>180</v>
      </c>
      <c r="AP2" s="17" t="s">
        <v>179</v>
      </c>
      <c r="AQ2" s="17" t="s">
        <v>178</v>
      </c>
      <c r="AR2" s="17" t="s">
        <v>175</v>
      </c>
      <c r="AS2" s="17" t="s">
        <v>180</v>
      </c>
      <c r="AT2" s="18" t="s">
        <v>179</v>
      </c>
      <c r="AU2" s="18" t="s">
        <v>178</v>
      </c>
      <c r="AV2" s="18" t="s">
        <v>175</v>
      </c>
      <c r="AW2" s="18" t="s">
        <v>180</v>
      </c>
      <c r="AX2" s="17" t="s">
        <v>179</v>
      </c>
      <c r="AY2" s="17" t="s">
        <v>178</v>
      </c>
      <c r="AZ2" s="17" t="s">
        <v>175</v>
      </c>
      <c r="BA2" s="17" t="s">
        <v>180</v>
      </c>
      <c r="BB2" s="18" t="s">
        <v>179</v>
      </c>
      <c r="BC2" s="18" t="s">
        <v>178</v>
      </c>
      <c r="BD2" s="18" t="s">
        <v>175</v>
      </c>
      <c r="BE2" s="18" t="s">
        <v>180</v>
      </c>
      <c r="BF2" s="17" t="s">
        <v>179</v>
      </c>
      <c r="BG2" s="17" t="s">
        <v>178</v>
      </c>
      <c r="BH2" s="17" t="s">
        <v>175</v>
      </c>
      <c r="BI2" s="17" t="s">
        <v>180</v>
      </c>
      <c r="BJ2" s="18" t="s">
        <v>179</v>
      </c>
      <c r="BK2" s="18" t="s">
        <v>178</v>
      </c>
      <c r="BL2" s="18" t="s">
        <v>175</v>
      </c>
      <c r="BM2" s="18" t="s">
        <v>180</v>
      </c>
      <c r="BN2" s="17" t="s">
        <v>179</v>
      </c>
      <c r="BO2" s="17" t="s">
        <v>178</v>
      </c>
      <c r="BP2" s="17" t="s">
        <v>175</v>
      </c>
      <c r="BQ2" s="17" t="s">
        <v>180</v>
      </c>
      <c r="BR2" s="18" t="s">
        <v>179</v>
      </c>
      <c r="BS2" s="18" t="s">
        <v>178</v>
      </c>
      <c r="BT2" s="18" t="s">
        <v>175</v>
      </c>
      <c r="BU2" s="18" t="s">
        <v>180</v>
      </c>
      <c r="BV2" s="17" t="s">
        <v>179</v>
      </c>
      <c r="BW2" s="17" t="s">
        <v>178</v>
      </c>
      <c r="BX2" s="17" t="s">
        <v>175</v>
      </c>
      <c r="BY2" s="17" t="s">
        <v>180</v>
      </c>
      <c r="BZ2" s="18" t="s">
        <v>179</v>
      </c>
      <c r="CA2" s="18" t="s">
        <v>178</v>
      </c>
      <c r="CB2" s="18" t="s">
        <v>175</v>
      </c>
      <c r="CC2" s="18" t="s">
        <v>180</v>
      </c>
      <c r="CD2" s="17" t="s">
        <v>179</v>
      </c>
      <c r="CE2" s="17" t="s">
        <v>178</v>
      </c>
      <c r="CF2" s="17" t="s">
        <v>175</v>
      </c>
      <c r="CG2" s="17" t="s">
        <v>180</v>
      </c>
      <c r="CH2" s="18" t="s">
        <v>179</v>
      </c>
      <c r="CI2" s="18" t="s">
        <v>178</v>
      </c>
      <c r="CJ2" s="18" t="s">
        <v>175</v>
      </c>
      <c r="CK2" s="18" t="s">
        <v>180</v>
      </c>
      <c r="CL2" s="17" t="s">
        <v>179</v>
      </c>
      <c r="CM2" s="17" t="s">
        <v>178</v>
      </c>
      <c r="CN2" s="17" t="s">
        <v>175</v>
      </c>
      <c r="CO2" s="17" t="s">
        <v>180</v>
      </c>
      <c r="CP2" s="18" t="s">
        <v>179</v>
      </c>
      <c r="CQ2" s="18" t="s">
        <v>178</v>
      </c>
      <c r="CR2" s="18" t="s">
        <v>175</v>
      </c>
      <c r="CS2" s="18" t="s">
        <v>180</v>
      </c>
      <c r="CT2" s="17" t="s">
        <v>179</v>
      </c>
      <c r="CU2" s="17" t="s">
        <v>178</v>
      </c>
      <c r="CV2" s="17" t="s">
        <v>175</v>
      </c>
      <c r="CW2" s="17" t="s">
        <v>180</v>
      </c>
      <c r="CX2" s="18" t="s">
        <v>179</v>
      </c>
      <c r="CY2" s="18" t="s">
        <v>178</v>
      </c>
      <c r="CZ2" s="18" t="s">
        <v>175</v>
      </c>
      <c r="DA2" s="18" t="s">
        <v>180</v>
      </c>
      <c r="DB2" s="17" t="s">
        <v>179</v>
      </c>
      <c r="DC2" s="17" t="s">
        <v>178</v>
      </c>
      <c r="DD2" s="17" t="s">
        <v>175</v>
      </c>
      <c r="DE2" s="17" t="s">
        <v>180</v>
      </c>
      <c r="DF2" s="18" t="s">
        <v>179</v>
      </c>
      <c r="DG2" s="18" t="s">
        <v>178</v>
      </c>
      <c r="DH2" s="18" t="s">
        <v>175</v>
      </c>
      <c r="DI2" s="18" t="s">
        <v>180</v>
      </c>
      <c r="DJ2" s="17" t="s">
        <v>179</v>
      </c>
      <c r="DK2" s="17" t="s">
        <v>178</v>
      </c>
      <c r="DL2" s="17" t="s">
        <v>175</v>
      </c>
      <c r="DM2" s="17" t="s">
        <v>180</v>
      </c>
      <c r="DN2" s="18" t="s">
        <v>179</v>
      </c>
      <c r="DO2" s="18" t="s">
        <v>178</v>
      </c>
      <c r="DP2" s="18" t="s">
        <v>175</v>
      </c>
      <c r="DQ2" s="18" t="s">
        <v>180</v>
      </c>
      <c r="DR2" s="17" t="s">
        <v>179</v>
      </c>
      <c r="DS2" s="17" t="s">
        <v>178</v>
      </c>
      <c r="DT2" s="17" t="s">
        <v>175</v>
      </c>
      <c r="DU2" s="17" t="s">
        <v>180</v>
      </c>
      <c r="DV2" s="18" t="s">
        <v>179</v>
      </c>
      <c r="DW2" s="18" t="s">
        <v>178</v>
      </c>
      <c r="DX2" s="18" t="s">
        <v>175</v>
      </c>
      <c r="DY2" s="18" t="s">
        <v>180</v>
      </c>
      <c r="DZ2" s="17" t="s">
        <v>179</v>
      </c>
      <c r="EA2" s="17" t="s">
        <v>178</v>
      </c>
      <c r="EB2" s="17" t="s">
        <v>175</v>
      </c>
      <c r="EC2" s="17" t="s">
        <v>180</v>
      </c>
      <c r="ED2" s="18" t="s">
        <v>179</v>
      </c>
      <c r="EE2" s="18" t="s">
        <v>178</v>
      </c>
      <c r="EF2" s="18" t="s">
        <v>175</v>
      </c>
      <c r="EG2" s="18" t="s">
        <v>180</v>
      </c>
      <c r="EH2" s="17" t="s">
        <v>179</v>
      </c>
      <c r="EI2" s="17" t="s">
        <v>178</v>
      </c>
      <c r="EJ2" s="17" t="s">
        <v>175</v>
      </c>
      <c r="EK2" s="17" t="s">
        <v>180</v>
      </c>
      <c r="EL2" s="18" t="s">
        <v>179</v>
      </c>
      <c r="EM2" s="18" t="s">
        <v>178</v>
      </c>
      <c r="EN2" s="18" t="s">
        <v>175</v>
      </c>
      <c r="EO2" s="18" t="s">
        <v>180</v>
      </c>
      <c r="EP2" s="17" t="s">
        <v>179</v>
      </c>
      <c r="EQ2" s="17" t="s">
        <v>178</v>
      </c>
      <c r="ER2" s="17" t="s">
        <v>175</v>
      </c>
      <c r="ES2" s="17" t="s">
        <v>180</v>
      </c>
      <c r="ET2" s="18" t="s">
        <v>179</v>
      </c>
      <c r="EU2" s="18" t="s">
        <v>178</v>
      </c>
      <c r="EV2" s="18" t="s">
        <v>175</v>
      </c>
      <c r="EW2" s="18" t="s">
        <v>180</v>
      </c>
      <c r="EX2" s="17" t="s">
        <v>179</v>
      </c>
      <c r="EY2" s="17" t="s">
        <v>178</v>
      </c>
      <c r="EZ2" s="17" t="s">
        <v>175</v>
      </c>
      <c r="FA2" s="17" t="s">
        <v>180</v>
      </c>
      <c r="FB2" s="18" t="s">
        <v>179</v>
      </c>
      <c r="FC2" s="18" t="s">
        <v>178</v>
      </c>
      <c r="FD2" s="18" t="s">
        <v>175</v>
      </c>
      <c r="FE2" s="18" t="s">
        <v>180</v>
      </c>
      <c r="FF2" s="17" t="s">
        <v>179</v>
      </c>
      <c r="FG2" s="17" t="s">
        <v>178</v>
      </c>
      <c r="FH2" s="17" t="s">
        <v>175</v>
      </c>
      <c r="FI2" s="17" t="s">
        <v>180</v>
      </c>
      <c r="FJ2" s="18" t="s">
        <v>179</v>
      </c>
      <c r="FK2" s="18" t="s">
        <v>178</v>
      </c>
      <c r="FL2" s="18" t="s">
        <v>175</v>
      </c>
      <c r="FM2" s="18" t="s">
        <v>180</v>
      </c>
      <c r="FN2" s="17" t="s">
        <v>179</v>
      </c>
      <c r="FO2" s="17" t="s">
        <v>178</v>
      </c>
      <c r="FP2" s="17" t="s">
        <v>175</v>
      </c>
      <c r="FQ2" s="17" t="s">
        <v>180</v>
      </c>
      <c r="FR2" s="18" t="s">
        <v>179</v>
      </c>
      <c r="FS2" s="18" t="s">
        <v>178</v>
      </c>
      <c r="FT2" s="18" t="s">
        <v>175</v>
      </c>
      <c r="FU2" s="18" t="s">
        <v>180</v>
      </c>
      <c r="FV2" s="17" t="s">
        <v>179</v>
      </c>
      <c r="FW2" s="17" t="s">
        <v>178</v>
      </c>
      <c r="FX2" s="17" t="s">
        <v>175</v>
      </c>
      <c r="FY2" s="17" t="s">
        <v>180</v>
      </c>
      <c r="FZ2" s="18" t="s">
        <v>179</v>
      </c>
      <c r="GA2" s="18" t="s">
        <v>178</v>
      </c>
      <c r="GB2" s="18" t="s">
        <v>175</v>
      </c>
      <c r="GC2" s="18" t="s">
        <v>180</v>
      </c>
      <c r="GD2" s="17" t="s">
        <v>179</v>
      </c>
      <c r="GE2" s="17" t="s">
        <v>178</v>
      </c>
      <c r="GF2" s="17" t="s">
        <v>175</v>
      </c>
      <c r="GG2" s="17" t="s">
        <v>180</v>
      </c>
      <c r="GH2" s="18" t="s">
        <v>179</v>
      </c>
      <c r="GI2" s="18" t="s">
        <v>178</v>
      </c>
      <c r="GJ2" s="18" t="s">
        <v>175</v>
      </c>
      <c r="GK2" s="18" t="s">
        <v>180</v>
      </c>
      <c r="GL2" s="17" t="s">
        <v>179</v>
      </c>
      <c r="GM2" s="17" t="s">
        <v>178</v>
      </c>
      <c r="GN2" s="17" t="s">
        <v>175</v>
      </c>
      <c r="GO2" s="17" t="s">
        <v>180</v>
      </c>
      <c r="GP2" s="18" t="s">
        <v>179</v>
      </c>
      <c r="GQ2" s="18" t="s">
        <v>178</v>
      </c>
      <c r="GR2" s="18" t="s">
        <v>175</v>
      </c>
      <c r="GS2" s="18" t="s">
        <v>180</v>
      </c>
      <c r="GT2" s="17" t="s">
        <v>179</v>
      </c>
      <c r="GU2" s="17" t="s">
        <v>178</v>
      </c>
      <c r="GV2" s="17" t="s">
        <v>175</v>
      </c>
      <c r="GW2" s="17" t="s">
        <v>180</v>
      </c>
      <c r="GX2" s="18" t="s">
        <v>179</v>
      </c>
      <c r="GY2" s="18" t="s">
        <v>178</v>
      </c>
      <c r="GZ2" s="18" t="s">
        <v>175</v>
      </c>
      <c r="HA2" s="18" t="s">
        <v>180</v>
      </c>
      <c r="HB2" s="17" t="s">
        <v>179</v>
      </c>
      <c r="HC2" s="17" t="s">
        <v>178</v>
      </c>
      <c r="HD2" s="17" t="s">
        <v>175</v>
      </c>
      <c r="HE2" s="17" t="s">
        <v>180</v>
      </c>
      <c r="HF2" s="18" t="s">
        <v>179</v>
      </c>
      <c r="HG2" s="18" t="s">
        <v>178</v>
      </c>
      <c r="HH2" s="18" t="s">
        <v>175</v>
      </c>
      <c r="HI2" s="18" t="s">
        <v>180</v>
      </c>
      <c r="HJ2" s="17" t="s">
        <v>179</v>
      </c>
      <c r="HK2" s="17" t="s">
        <v>178</v>
      </c>
      <c r="HL2" s="17" t="s">
        <v>175</v>
      </c>
      <c r="HM2" s="17" t="s">
        <v>180</v>
      </c>
      <c r="HN2" s="18" t="s">
        <v>179</v>
      </c>
      <c r="HO2" s="18" t="s">
        <v>178</v>
      </c>
      <c r="HP2" s="18" t="s">
        <v>175</v>
      </c>
      <c r="HQ2" s="18" t="s">
        <v>180</v>
      </c>
      <c r="HR2" s="17" t="s">
        <v>179</v>
      </c>
      <c r="HS2" s="17" t="s">
        <v>178</v>
      </c>
      <c r="HT2" s="17" t="s">
        <v>175</v>
      </c>
      <c r="HU2" s="17" t="s">
        <v>180</v>
      </c>
      <c r="HV2" s="18" t="s">
        <v>179</v>
      </c>
      <c r="HW2" s="18" t="s">
        <v>178</v>
      </c>
      <c r="HX2" s="18" t="s">
        <v>175</v>
      </c>
      <c r="HY2" s="18" t="s">
        <v>180</v>
      </c>
      <c r="HZ2" s="17" t="s">
        <v>179</v>
      </c>
      <c r="IA2" s="17" t="s">
        <v>178</v>
      </c>
      <c r="IB2" s="17" t="s">
        <v>175</v>
      </c>
      <c r="IC2" s="17" t="s">
        <v>180</v>
      </c>
      <c r="ID2" s="18" t="s">
        <v>179</v>
      </c>
      <c r="IE2" s="18" t="s">
        <v>178</v>
      </c>
      <c r="IF2" s="18" t="s">
        <v>175</v>
      </c>
      <c r="IG2" s="18" t="s">
        <v>180</v>
      </c>
      <c r="IH2" s="17" t="s">
        <v>179</v>
      </c>
      <c r="II2" s="17" t="s">
        <v>178</v>
      </c>
      <c r="IJ2" s="17" t="s">
        <v>175</v>
      </c>
      <c r="IK2" s="17" t="s">
        <v>180</v>
      </c>
      <c r="IL2" s="18" t="s">
        <v>179</v>
      </c>
      <c r="IM2" s="18" t="s">
        <v>178</v>
      </c>
      <c r="IN2" s="18" t="s">
        <v>175</v>
      </c>
      <c r="IO2" s="18" t="s">
        <v>180</v>
      </c>
      <c r="IP2" s="17" t="s">
        <v>179</v>
      </c>
      <c r="IQ2" s="17" t="s">
        <v>178</v>
      </c>
      <c r="IR2" s="17" t="s">
        <v>175</v>
      </c>
      <c r="IS2" s="17" t="s">
        <v>180</v>
      </c>
      <c r="IT2" s="18" t="s">
        <v>179</v>
      </c>
      <c r="IU2" s="18" t="s">
        <v>178</v>
      </c>
      <c r="IV2" s="18" t="s">
        <v>175</v>
      </c>
      <c r="IW2" s="18" t="s">
        <v>180</v>
      </c>
      <c r="IX2" s="17" t="s">
        <v>179</v>
      </c>
      <c r="IY2" s="17" t="s">
        <v>178</v>
      </c>
      <c r="IZ2" s="17" t="s">
        <v>175</v>
      </c>
      <c r="JA2" s="17" t="s">
        <v>180</v>
      </c>
      <c r="JB2" s="18" t="s">
        <v>179</v>
      </c>
      <c r="JC2" s="18" t="s">
        <v>178</v>
      </c>
      <c r="JD2" s="18" t="s">
        <v>175</v>
      </c>
      <c r="JE2" s="18" t="s">
        <v>180</v>
      </c>
      <c r="JF2" s="17" t="s">
        <v>179</v>
      </c>
      <c r="JG2" s="17" t="s">
        <v>178</v>
      </c>
      <c r="JH2" s="17" t="s">
        <v>175</v>
      </c>
      <c r="JI2" s="17" t="s">
        <v>180</v>
      </c>
      <c r="JJ2" s="18" t="s">
        <v>179</v>
      </c>
      <c r="JK2" s="18" t="s">
        <v>178</v>
      </c>
      <c r="JL2" s="18" t="s">
        <v>175</v>
      </c>
      <c r="JM2" s="18" t="s">
        <v>180</v>
      </c>
      <c r="JN2" s="17" t="s">
        <v>179</v>
      </c>
      <c r="JO2" s="17" t="s">
        <v>178</v>
      </c>
      <c r="JP2" s="17" t="s">
        <v>175</v>
      </c>
      <c r="JQ2" s="17" t="s">
        <v>180</v>
      </c>
      <c r="JR2" s="18" t="s">
        <v>179</v>
      </c>
      <c r="JS2" s="18" t="s">
        <v>178</v>
      </c>
      <c r="JT2" s="18" t="s">
        <v>175</v>
      </c>
      <c r="JU2" s="18" t="s">
        <v>180</v>
      </c>
      <c r="JV2" s="17" t="s">
        <v>179</v>
      </c>
      <c r="JW2" s="17" t="s">
        <v>178</v>
      </c>
      <c r="JX2" s="17" t="s">
        <v>175</v>
      </c>
      <c r="JY2" s="17" t="s">
        <v>180</v>
      </c>
      <c r="JZ2" s="18" t="s">
        <v>179</v>
      </c>
      <c r="KA2" s="18" t="s">
        <v>178</v>
      </c>
      <c r="KB2" s="18" t="s">
        <v>175</v>
      </c>
      <c r="KC2" s="18" t="s">
        <v>180</v>
      </c>
      <c r="KD2" s="17" t="s">
        <v>179</v>
      </c>
      <c r="KE2" s="17" t="s">
        <v>178</v>
      </c>
      <c r="KF2" s="17" t="s">
        <v>175</v>
      </c>
      <c r="KG2" s="17" t="s">
        <v>180</v>
      </c>
      <c r="KH2" s="18" t="s">
        <v>179</v>
      </c>
      <c r="KI2" s="18" t="s">
        <v>178</v>
      </c>
      <c r="KJ2" s="18" t="s">
        <v>175</v>
      </c>
      <c r="KK2" s="18" t="s">
        <v>180</v>
      </c>
      <c r="KL2" s="17" t="s">
        <v>179</v>
      </c>
      <c r="KM2" s="17" t="s">
        <v>178</v>
      </c>
      <c r="KN2" s="17" t="s">
        <v>175</v>
      </c>
      <c r="KO2" s="17" t="s">
        <v>180</v>
      </c>
      <c r="KP2" s="18" t="s">
        <v>179</v>
      </c>
      <c r="KQ2" s="18" t="s">
        <v>178</v>
      </c>
      <c r="KR2" s="18" t="s">
        <v>175</v>
      </c>
      <c r="KS2" s="18" t="s">
        <v>180</v>
      </c>
      <c r="KT2" s="17" t="s">
        <v>179</v>
      </c>
      <c r="KU2" s="17" t="s">
        <v>178</v>
      </c>
      <c r="KV2" s="17" t="s">
        <v>175</v>
      </c>
      <c r="KW2" s="17" t="s">
        <v>180</v>
      </c>
      <c r="KX2" s="18" t="s">
        <v>179</v>
      </c>
      <c r="KY2" s="18" t="s">
        <v>178</v>
      </c>
      <c r="KZ2" s="18" t="s">
        <v>175</v>
      </c>
      <c r="LA2" s="18" t="s">
        <v>180</v>
      </c>
      <c r="LB2" s="17" t="s">
        <v>179</v>
      </c>
      <c r="LC2" s="17" t="s">
        <v>178</v>
      </c>
      <c r="LD2" s="17" t="s">
        <v>175</v>
      </c>
      <c r="LE2" s="17" t="s">
        <v>180</v>
      </c>
      <c r="LF2" s="18" t="s">
        <v>179</v>
      </c>
      <c r="LG2" s="18" t="s">
        <v>178</v>
      </c>
      <c r="LH2" s="18" t="s">
        <v>175</v>
      </c>
      <c r="LI2" s="18" t="s">
        <v>180</v>
      </c>
      <c r="LJ2" s="17" t="s">
        <v>179</v>
      </c>
      <c r="LK2" s="17" t="s">
        <v>178</v>
      </c>
      <c r="LL2" s="17" t="s">
        <v>175</v>
      </c>
      <c r="LM2" s="17" t="s">
        <v>180</v>
      </c>
      <c r="LN2" s="18" t="s">
        <v>179</v>
      </c>
      <c r="LO2" s="18" t="s">
        <v>178</v>
      </c>
      <c r="LP2" s="18" t="s">
        <v>175</v>
      </c>
      <c r="LQ2" s="18" t="s">
        <v>180</v>
      </c>
      <c r="LR2" s="17" t="s">
        <v>179</v>
      </c>
      <c r="LS2" s="17" t="s">
        <v>178</v>
      </c>
      <c r="LT2" s="17" t="s">
        <v>175</v>
      </c>
      <c r="LU2" s="17" t="s">
        <v>180</v>
      </c>
      <c r="LV2" s="18" t="s">
        <v>179</v>
      </c>
      <c r="LW2" s="18" t="s">
        <v>178</v>
      </c>
      <c r="LX2" s="18" t="s">
        <v>175</v>
      </c>
      <c r="LY2" s="18" t="s">
        <v>180</v>
      </c>
      <c r="LZ2" s="17" t="s">
        <v>179</v>
      </c>
      <c r="MA2" s="17" t="s">
        <v>178</v>
      </c>
      <c r="MB2" s="17" t="s">
        <v>175</v>
      </c>
      <c r="MC2" s="17" t="s">
        <v>180</v>
      </c>
      <c r="MD2" s="18" t="s">
        <v>179</v>
      </c>
      <c r="ME2" s="18" t="s">
        <v>178</v>
      </c>
      <c r="MF2" s="18" t="s">
        <v>175</v>
      </c>
      <c r="MG2" s="18" t="s">
        <v>180</v>
      </c>
      <c r="MH2" s="17" t="s">
        <v>179</v>
      </c>
      <c r="MI2" s="17" t="s">
        <v>178</v>
      </c>
      <c r="MJ2" s="17" t="s">
        <v>175</v>
      </c>
      <c r="MK2" s="17" t="s">
        <v>180</v>
      </c>
      <c r="ML2" s="18" t="s">
        <v>179</v>
      </c>
      <c r="MM2" s="18" t="s">
        <v>178</v>
      </c>
      <c r="MN2" s="18" t="s">
        <v>175</v>
      </c>
      <c r="MO2" s="18" t="s">
        <v>180</v>
      </c>
      <c r="MP2" s="17" t="s">
        <v>179</v>
      </c>
      <c r="MQ2" s="17" t="s">
        <v>178</v>
      </c>
      <c r="MR2" s="17" t="s">
        <v>175</v>
      </c>
      <c r="MS2" s="17" t="s">
        <v>180</v>
      </c>
      <c r="MT2" s="18" t="s">
        <v>179</v>
      </c>
      <c r="MU2" s="18" t="s">
        <v>178</v>
      </c>
      <c r="MV2" s="18" t="s">
        <v>175</v>
      </c>
      <c r="MW2" s="18" t="s">
        <v>180</v>
      </c>
      <c r="MX2" s="17" t="s">
        <v>179</v>
      </c>
      <c r="MY2" s="17" t="s">
        <v>178</v>
      </c>
      <c r="MZ2" s="17" t="s">
        <v>175</v>
      </c>
      <c r="NA2" s="17" t="s">
        <v>180</v>
      </c>
      <c r="NB2" s="18" t="s">
        <v>179</v>
      </c>
      <c r="NC2" s="18" t="s">
        <v>178</v>
      </c>
      <c r="ND2" s="18" t="s">
        <v>175</v>
      </c>
      <c r="NE2" s="18" t="s">
        <v>180</v>
      </c>
      <c r="NF2" s="17" t="s">
        <v>179</v>
      </c>
      <c r="NG2" s="17" t="s">
        <v>178</v>
      </c>
      <c r="NH2" s="17" t="s">
        <v>175</v>
      </c>
      <c r="NI2" s="17" t="s">
        <v>180</v>
      </c>
      <c r="NJ2" s="18" t="s">
        <v>179</v>
      </c>
      <c r="NK2" s="18" t="s">
        <v>178</v>
      </c>
      <c r="NL2" s="18" t="s">
        <v>175</v>
      </c>
      <c r="NM2" s="18" t="s">
        <v>180</v>
      </c>
      <c r="NN2" s="17" t="s">
        <v>179</v>
      </c>
      <c r="NO2" s="17" t="s">
        <v>178</v>
      </c>
      <c r="NP2" s="17" t="s">
        <v>175</v>
      </c>
      <c r="NQ2" s="17" t="s">
        <v>180</v>
      </c>
      <c r="NR2" s="18" t="s">
        <v>179</v>
      </c>
      <c r="NS2" s="18" t="s">
        <v>178</v>
      </c>
      <c r="NT2" s="18" t="s">
        <v>175</v>
      </c>
      <c r="NU2" s="18" t="s">
        <v>180</v>
      </c>
      <c r="NV2" s="17" t="s">
        <v>179</v>
      </c>
      <c r="NW2" s="17" t="s">
        <v>178</v>
      </c>
      <c r="NX2" s="17" t="s">
        <v>175</v>
      </c>
      <c r="NY2" s="17" t="s">
        <v>180</v>
      </c>
      <c r="OA2" s="9" t="s">
        <v>289</v>
      </c>
      <c r="OB2" s="19" t="str">
        <f t="shared" ref="OB2:PG2" si="0">_xlfn.XLOOKUP(OB1, $C$3:$C$208, $D$3:$D$208)</f>
        <v>A</v>
      </c>
      <c r="OC2" s="19" t="str">
        <f t="shared" si="0"/>
        <v>C</v>
      </c>
      <c r="OD2" s="19" t="str">
        <f t="shared" si="0"/>
        <v>G</v>
      </c>
      <c r="OE2" s="19" t="str">
        <f t="shared" si="0"/>
        <v>U</v>
      </c>
      <c r="OF2" s="19" t="str">
        <f t="shared" si="0"/>
        <v>T</v>
      </c>
      <c r="OG2" s="19" t="str">
        <f t="shared" si="0"/>
        <v>I</v>
      </c>
      <c r="OH2" s="19" t="str">
        <f t="shared" si="0"/>
        <v>[pserU]</v>
      </c>
      <c r="OI2" s="19" t="str">
        <f t="shared" si="0"/>
        <v>[2AmiA]</v>
      </c>
      <c r="OJ2" s="19" t="str">
        <f t="shared" si="0"/>
        <v>a</v>
      </c>
      <c r="OK2" s="19" t="str">
        <f t="shared" si="0"/>
        <v>c</v>
      </c>
      <c r="OL2" s="19" t="str">
        <f t="shared" si="0"/>
        <v>g</v>
      </c>
      <c r="OM2" s="19" t="str">
        <f t="shared" si="0"/>
        <v>t</v>
      </c>
      <c r="ON2" s="19" t="str">
        <f t="shared" si="0"/>
        <v>b</v>
      </c>
      <c r="OO2" s="19" t="str">
        <f t="shared" si="0"/>
        <v>d</v>
      </c>
      <c r="OP2" s="19" t="str">
        <f t="shared" si="0"/>
        <v>h</v>
      </c>
      <c r="OQ2" s="19" t="str">
        <f t="shared" si="0"/>
        <v>k</v>
      </c>
      <c r="OR2" s="19" t="str">
        <f t="shared" si="0"/>
        <v>m</v>
      </c>
      <c r="OS2" s="19" t="str">
        <f t="shared" si="0"/>
        <v>n</v>
      </c>
      <c r="OT2" s="19" t="str">
        <f t="shared" si="0"/>
        <v>r</v>
      </c>
      <c r="OU2" s="19" t="str">
        <f t="shared" si="0"/>
        <v>s</v>
      </c>
      <c r="OV2" s="19" t="str">
        <f t="shared" si="0"/>
        <v>v</v>
      </c>
      <c r="OW2" s="19" t="str">
        <f t="shared" si="0"/>
        <v>w</v>
      </c>
      <c r="OX2" s="19" t="str">
        <f t="shared" si="0"/>
        <v>y</v>
      </c>
      <c r="OY2" s="19" t="str">
        <f t="shared" si="0"/>
        <v>u</v>
      </c>
      <c r="OZ2" s="19" t="str">
        <f t="shared" si="0"/>
        <v>i</v>
      </c>
      <c r="PA2" s="19" t="str">
        <f t="shared" si="0"/>
        <v>A(m)</v>
      </c>
      <c r="PB2" s="19" t="str">
        <f t="shared" si="0"/>
        <v>T(m)</v>
      </c>
      <c r="PC2" s="19" t="str">
        <f t="shared" si="0"/>
        <v>G(m)</v>
      </c>
      <c r="PD2" s="19" t="str">
        <f t="shared" si="0"/>
        <v>5(m)</v>
      </c>
      <c r="PE2" s="19" t="str">
        <f t="shared" si="0"/>
        <v>A(F)</v>
      </c>
      <c r="PF2" s="19" t="str">
        <f t="shared" si="0"/>
        <v>C(F)</v>
      </c>
      <c r="PG2" s="19" t="str">
        <f t="shared" si="0"/>
        <v>G(F)</v>
      </c>
      <c r="PH2" s="19" t="str">
        <f t="shared" ref="PH2:QM2" si="1">_xlfn.XLOOKUP(PH1, $C$3:$C$208, $D$3:$D$208)</f>
        <v>U(F)</v>
      </c>
      <c r="PI2" s="19" t="str">
        <f t="shared" si="1"/>
        <v>A(M)</v>
      </c>
      <c r="PJ2" s="19" t="str">
        <f t="shared" si="1"/>
        <v>C(M)</v>
      </c>
      <c r="PK2" s="19" t="str">
        <f t="shared" si="1"/>
        <v>G(M)</v>
      </c>
      <c r="PL2" s="19" t="str">
        <f t="shared" si="1"/>
        <v>U(M)</v>
      </c>
      <c r="PM2" s="19" t="str">
        <f t="shared" si="1"/>
        <v>T(M)</v>
      </c>
      <c r="PN2" s="19" t="str">
        <f t="shared" si="1"/>
        <v>5(M)</v>
      </c>
      <c r="PO2" s="19" t="str">
        <f t="shared" si="1"/>
        <v>a(L)</v>
      </c>
      <c r="PP2" s="19" t="str">
        <f t="shared" si="1"/>
        <v>t(L)</v>
      </c>
      <c r="PQ2" s="19" t="str">
        <f t="shared" si="1"/>
        <v>g(L)</v>
      </c>
      <c r="PR2" s="19" t="str">
        <f t="shared" si="1"/>
        <v>5(L)</v>
      </c>
      <c r="PS2" s="19" t="str">
        <f t="shared" si="1"/>
        <v>a(S)</v>
      </c>
      <c r="PT2" s="19" t="str">
        <f t="shared" si="1"/>
        <v>c(S)</v>
      </c>
      <c r="PU2" s="19" t="str">
        <f t="shared" si="1"/>
        <v>g(S)</v>
      </c>
      <c r="PV2" s="19" t="str">
        <f t="shared" si="1"/>
        <v>t(S)</v>
      </c>
      <c r="PW2" s="19" t="str">
        <f t="shared" si="1"/>
        <v>a(T)</v>
      </c>
      <c r="PX2" s="19" t="str">
        <f t="shared" si="1"/>
        <v>c(T)</v>
      </c>
      <c r="PY2" s="19" t="str">
        <f t="shared" si="1"/>
        <v>g(T)</v>
      </c>
      <c r="PZ2" s="19" t="str">
        <f t="shared" si="1"/>
        <v>t(T)</v>
      </c>
      <c r="QA2" s="19" t="str">
        <f t="shared" si="1"/>
        <v>[GaldT]</v>
      </c>
      <c r="QB2" s="19" t="str">
        <f t="shared" si="1"/>
        <v>[GlydT]</v>
      </c>
      <c r="QC2" s="19" t="str">
        <f t="shared" si="1"/>
        <v>[FludT]</v>
      </c>
      <c r="QD2" s="19" t="str">
        <f t="shared" si="1"/>
        <v>[TAMdT]</v>
      </c>
      <c r="QE2" s="19" t="str">
        <f t="shared" si="1"/>
        <v>[ROXdT]</v>
      </c>
      <c r="QF2" s="19" t="str">
        <f t="shared" si="1"/>
        <v>[BiodT]</v>
      </c>
      <c r="QG2" s="19" t="str">
        <f t="shared" si="1"/>
        <v>[DIGdT]</v>
      </c>
      <c r="QH2" s="19" t="str">
        <f t="shared" si="1"/>
        <v>[AmindT]</v>
      </c>
      <c r="QI2" s="19" t="str">
        <f t="shared" si="1"/>
        <v>[AziddT]</v>
      </c>
      <c r="QJ2" s="19" t="str">
        <f t="shared" si="1"/>
        <v>[AlkydT]</v>
      </c>
      <c r="QK2" s="19" t="str">
        <f t="shared" si="1"/>
        <v>[5hydC]</v>
      </c>
      <c r="QL2" s="19" t="str">
        <f t="shared" si="1"/>
        <v>[N6MdA]</v>
      </c>
      <c r="QM2" s="19" t="str">
        <f t="shared" si="1"/>
        <v>[8oxdG]</v>
      </c>
      <c r="QN2" s="19" t="str">
        <f t="shared" ref="QN2:RS2" si="2">_xlfn.XLOOKUP(QN1, $C$3:$C$208, $D$3:$D$208)</f>
        <v>[8oxdA]</v>
      </c>
      <c r="QO2" s="19" t="str">
        <f t="shared" si="2"/>
        <v>[5BrdU]</v>
      </c>
      <c r="QP2" s="19" t="str">
        <f t="shared" si="2"/>
        <v>[8BrdA]</v>
      </c>
      <c r="QQ2" s="19" t="str">
        <f t="shared" si="2"/>
        <v>[psedU]</v>
      </c>
      <c r="QR2" s="19" t="str">
        <f t="shared" si="2"/>
        <v>[8AmidA]</v>
      </c>
      <c r="QS2" s="19" t="str">
        <f t="shared" si="2"/>
        <v>^</v>
      </c>
      <c r="QT2" s="19" t="str">
        <f t="shared" si="2"/>
        <v>[3]</v>
      </c>
      <c r="QU2" s="19" t="str">
        <f t="shared" si="2"/>
        <v>[9]</v>
      </c>
      <c r="QV2" s="19" t="str">
        <f t="shared" si="2"/>
        <v>[12]</v>
      </c>
      <c r="QW2" s="19" t="str">
        <f t="shared" si="2"/>
        <v>[18]</v>
      </c>
      <c r="QX2" s="19" t="str">
        <f t="shared" si="2"/>
        <v>[dS]</v>
      </c>
      <c r="QY2" s="19" t="str">
        <f t="shared" si="2"/>
        <v>[rS]</v>
      </c>
      <c r="QZ2" s="19" t="str">
        <f t="shared" si="2"/>
        <v>[dRGal]</v>
      </c>
      <c r="RA2" s="19" t="str">
        <f t="shared" si="2"/>
        <v>[GalC3]</v>
      </c>
      <c r="RB2" s="19" t="str">
        <f t="shared" si="2"/>
        <v>[RevAb]</v>
      </c>
      <c r="RC2" s="19" t="str">
        <f t="shared" si="2"/>
        <v>[CNVK]</v>
      </c>
      <c r="RD2" s="19" t="str">
        <f t="shared" si="2"/>
        <v>[CNVD]</v>
      </c>
      <c r="RE2" s="19">
        <f t="shared" si="2"/>
        <v>0</v>
      </c>
      <c r="RF2" s="19">
        <f t="shared" si="2"/>
        <v>0</v>
      </c>
      <c r="RG2" s="19">
        <f t="shared" si="2"/>
        <v>0</v>
      </c>
      <c r="RH2" s="19">
        <f t="shared" si="2"/>
        <v>0</v>
      </c>
      <c r="RI2" s="19">
        <f t="shared" si="2"/>
        <v>0</v>
      </c>
      <c r="RJ2" s="19">
        <f t="shared" si="2"/>
        <v>0</v>
      </c>
      <c r="RK2" s="19">
        <f t="shared" si="2"/>
        <v>0</v>
      </c>
      <c r="RL2" s="19">
        <f t="shared" si="2"/>
        <v>0</v>
      </c>
    </row>
    <row r="3" spans="1:480">
      <c r="A3" s="328" t="s">
        <v>16</v>
      </c>
      <c r="B3" s="161" t="s">
        <v>17</v>
      </c>
      <c r="C3" s="45">
        <v>1</v>
      </c>
      <c r="D3" s="22" t="str">
        <f>塩基・修飾表記の定義!D42</f>
        <v>A</v>
      </c>
      <c r="E3" s="160">
        <f t="shared" ref="E3:E68" si="3">LEN(D3)</f>
        <v>1</v>
      </c>
      <c r="F3" s="21">
        <f>LEN(配列情報!$D$7)-LEN(SUBSTITUTE(配列情報!$D$7,$D3,""))</f>
        <v>0</v>
      </c>
      <c r="G3" s="21">
        <f>F3/$E3</f>
        <v>0</v>
      </c>
      <c r="H3" s="162" cm="1">
        <f t="array" ref="H3">G3-IFERROR(_xlfn.LET(_xlpm.k,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$G$3:$G$215),IF(_xlpm.top="対象無し", 0, SUMPRODUCT(_xlpm.amount * _xlpm.hitCount))),0)</f>
        <v>0</v>
      </c>
      <c r="I3" s="321">
        <f>SUM(H3:H6)</f>
        <v>0</v>
      </c>
      <c r="J3" s="21">
        <f>LEN(配列情報!$D$8)-LEN(SUBSTITUTE(配列情報!$D$8,$D3,""))</f>
        <v>0</v>
      </c>
      <c r="K3" s="21">
        <f>J3/$E3</f>
        <v>0</v>
      </c>
      <c r="L3" s="162" cm="1">
        <f t="array" ref="L3">K3-IFERROR(_xlfn.LET(_xlpm.k,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$K$3:$K$215),IF(_xlpm.top="対象無し", 0, SUMPRODUCT(_xlpm.amount * _xlpm.hitCount))),0)</f>
        <v>0</v>
      </c>
      <c r="M3" s="321">
        <f>SUM(L3:L6)</f>
        <v>0</v>
      </c>
      <c r="N3" s="21">
        <f>LEN(配列情報!$D$9)-LEN(SUBSTITUTE(配列情報!$D$9,$D3,""))</f>
        <v>0</v>
      </c>
      <c r="O3" s="21">
        <f>N3/$E3</f>
        <v>0</v>
      </c>
      <c r="P3" s="162" cm="1">
        <f t="array" ref="P3">O3-IFERROR(_xlfn.LET(_xlpm.k,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$O$3:$O$215),IF(_xlpm.top="対象無し", 0, SUMPRODUCT(_xlpm.amount * _xlpm.hitCount))),0)</f>
        <v>0</v>
      </c>
      <c r="Q3" s="321">
        <f>SUM(P3:P6)</f>
        <v>0</v>
      </c>
      <c r="R3" s="21">
        <f>LEN(配列情報!$D$10)-LEN(SUBSTITUTE(配列情報!$D$10,$D3,""))</f>
        <v>0</v>
      </c>
      <c r="S3" s="21">
        <f>R3/$E3</f>
        <v>0</v>
      </c>
      <c r="T3" s="162" cm="1">
        <f t="array" ref="T3">S3-IFERROR(_xlfn.LET(_xlpm.k,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$S$3:$S$215),IF(_xlpm.top="対象無し", 0, SUMPRODUCT(_xlpm.amount * _xlpm.hitCount))),0)</f>
        <v>0</v>
      </c>
      <c r="U3" s="321">
        <f>SUM(T3:T6)</f>
        <v>0</v>
      </c>
      <c r="V3" s="21">
        <f>LEN(配列情報!$D$11)-LEN(SUBSTITUTE(配列情報!$D$11,$D3,""))</f>
        <v>0</v>
      </c>
      <c r="W3" s="21">
        <f>V3/$E3</f>
        <v>0</v>
      </c>
      <c r="X3" s="162" cm="1">
        <f t="array" ref="X3">W3-IFERROR(_xlfn.LET(_xlpm.k,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$W$3:$W$215),IF(_xlpm.top="対象無し", 0, SUMPRODUCT(_xlpm.amount * _xlpm.hitCount))),0)</f>
        <v>0</v>
      </c>
      <c r="Y3" s="321">
        <f>SUM(X3:X6)</f>
        <v>0</v>
      </c>
      <c r="Z3" s="21">
        <f>LEN(配列情報!$D$12)-LEN(SUBSTITUTE(配列情報!$D$12,$D3,""))</f>
        <v>0</v>
      </c>
      <c r="AA3" s="21">
        <f>Z3/$E3</f>
        <v>0</v>
      </c>
      <c r="AB3" s="162" cm="1">
        <f t="array" ref="AB3">AA3-IFERROR(_xlfn.LET(_xlpm.k,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$AA$3:$AA$215),IF(_xlpm.top="対象無し", 0, SUMPRODUCT(_xlpm.amount * _xlpm.hitCount))),0)</f>
        <v>0</v>
      </c>
      <c r="AC3" s="321">
        <f>SUM(AB3:AB6)</f>
        <v>0</v>
      </c>
      <c r="AD3" s="21">
        <f>LEN(配列情報!$D$13)-LEN(SUBSTITUTE(配列情報!$D$13,$D3,""))</f>
        <v>0</v>
      </c>
      <c r="AE3" s="21">
        <f>AD3/$E3</f>
        <v>0</v>
      </c>
      <c r="AF3" s="162" cm="1">
        <f t="array" ref="AF3">AE3-IFERROR(_xlfn.LET(_xlpm.k,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$AE$3:$AE$215),IF(_xlpm.top="対象無し", 0, SUMPRODUCT(_xlpm.amount * _xlpm.hitCount))),0)</f>
        <v>0</v>
      </c>
      <c r="AG3" s="321">
        <f>SUM(AF3:AF6)</f>
        <v>0</v>
      </c>
      <c r="AH3" s="21">
        <f>LEN(配列情報!$D$14)-LEN(SUBSTITUTE(配列情報!$D$14,$D3,""))</f>
        <v>0</v>
      </c>
      <c r="AI3" s="21">
        <f>AH3/$E3</f>
        <v>0</v>
      </c>
      <c r="AJ3" s="162" cm="1">
        <f t="array" ref="AJ3">AI3-IFERROR(_xlfn.LET(_xlpm.k,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$AI$3:$AI$215),IF(_xlpm.top="対象無し", 0, SUMPRODUCT(_xlpm.amount * _xlpm.hitCount))),0)</f>
        <v>0</v>
      </c>
      <c r="AK3" s="321">
        <f>SUM(AJ3:AJ6)</f>
        <v>0</v>
      </c>
      <c r="AL3" s="21">
        <f>LEN(配列情報!$D$15)-LEN(SUBSTITUTE(配列情報!$D$15,$D3,""))</f>
        <v>0</v>
      </c>
      <c r="AM3" s="21">
        <f>AL3/$E3</f>
        <v>0</v>
      </c>
      <c r="AN3" s="162" cm="1">
        <f t="array" ref="AN3">AM3-IFERROR(_xlfn.LET(_xlpm.k,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$AM$3:$AM$215),IF(_xlpm.top="対象無し", 0, SUMPRODUCT(_xlpm.amount * _xlpm.hitCount))),0)</f>
        <v>0</v>
      </c>
      <c r="AO3" s="321">
        <f>SUM(AN3:AN6)</f>
        <v>0</v>
      </c>
      <c r="AP3" s="21">
        <f>LEN(配列情報!$D$16)-LEN(SUBSTITUTE(配列情報!$D$16,$D3,""))</f>
        <v>0</v>
      </c>
      <c r="AQ3" s="21">
        <f>AP3/$E3</f>
        <v>0</v>
      </c>
      <c r="AR3" s="162" cm="1">
        <f t="array" ref="AR3">AQ3-IFERROR(_xlfn.LET(_xlpm.k,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$AQ$3:$AQ$215),IF(_xlpm.top="対象無し", 0, SUMPRODUCT(_xlpm.amount * _xlpm.hitCount))),0)</f>
        <v>0</v>
      </c>
      <c r="AS3" s="321">
        <f>SUM(AR3:AR6)</f>
        <v>0</v>
      </c>
      <c r="AT3" s="21">
        <f>LEN(配列情報!$D$17)-LEN(SUBSTITUTE(配列情報!$D$17,$D3,""))</f>
        <v>0</v>
      </c>
      <c r="AU3" s="21">
        <f>AT3/$E3</f>
        <v>0</v>
      </c>
      <c r="AV3" s="162" cm="1">
        <f t="array" ref="AV3">AU3-IFERROR(_xlfn.LET(_xlpm.k,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$AU$3:$AU$215),IF(_xlpm.top="対象無し", 0, SUMPRODUCT(_xlpm.amount * _xlpm.hitCount))),0)</f>
        <v>0</v>
      </c>
      <c r="AW3" s="321">
        <f>SUM(AV3:AV6)</f>
        <v>0</v>
      </c>
      <c r="AX3" s="21">
        <f>LEN(配列情報!$D$18)-LEN(SUBSTITUTE(配列情報!$D$18,$D3,""))</f>
        <v>0</v>
      </c>
      <c r="AY3" s="21">
        <f>AX3/$E3</f>
        <v>0</v>
      </c>
      <c r="AZ3" s="162" cm="1">
        <f t="array" ref="AZ3">AY3-IFERROR(_xlfn.LET(_xlpm.k,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$AY$3:$AY$215),IF(_xlpm.top="対象無し", 0, SUMPRODUCT(_xlpm.amount * _xlpm.hitCount))),0)</f>
        <v>0</v>
      </c>
      <c r="BA3" s="321">
        <f>SUM(AZ3:AZ6)</f>
        <v>0</v>
      </c>
      <c r="BB3" s="21">
        <f>LEN(配列情報!$D$19)-LEN(SUBSTITUTE(配列情報!$D$19,$D3,""))</f>
        <v>0</v>
      </c>
      <c r="BC3" s="21">
        <f>BB3/$E3</f>
        <v>0</v>
      </c>
      <c r="BD3" s="162" cm="1">
        <f t="array" ref="BD3">BC3-IFERROR(_xlfn.LET(_xlpm.k,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$BC$3:$BC$215),IF(_xlpm.top="対象無し", 0, SUMPRODUCT(_xlpm.amount * _xlpm.hitCount))),0)</f>
        <v>0</v>
      </c>
      <c r="BE3" s="321">
        <f>SUM(BD3:BD6)</f>
        <v>0</v>
      </c>
      <c r="BF3" s="21">
        <f>LEN(配列情報!$D$20)-LEN(SUBSTITUTE(配列情報!$D$20,$D3,""))</f>
        <v>0</v>
      </c>
      <c r="BG3" s="21">
        <f>BF3/$E3</f>
        <v>0</v>
      </c>
      <c r="BH3" s="162" cm="1">
        <f t="array" ref="BH3">BG3-IFERROR(_xlfn.LET(_xlpm.k,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$BG$3:$BG$215),IF(_xlpm.top="対象無し", 0, SUMPRODUCT(_xlpm.amount * _xlpm.hitCount))),0)</f>
        <v>0</v>
      </c>
      <c r="BI3" s="321">
        <f>SUM(BH3:BH6)</f>
        <v>0</v>
      </c>
      <c r="BJ3" s="21">
        <f>LEN(配列情報!$D$21)-LEN(SUBSTITUTE(配列情報!$D$21,$D3,""))</f>
        <v>0</v>
      </c>
      <c r="BK3" s="21">
        <f>BJ3/$E3</f>
        <v>0</v>
      </c>
      <c r="BL3" s="162" cm="1">
        <f t="array" ref="BL3">BK3-IFERROR(_xlfn.LET(_xlpm.k,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$BK$3:$BK$215),IF(_xlpm.top="対象無し", 0, SUMPRODUCT(_xlpm.amount * _xlpm.hitCount))),0)</f>
        <v>0</v>
      </c>
      <c r="BM3" s="321">
        <f>SUM(BL3:BL6)</f>
        <v>0</v>
      </c>
      <c r="BN3" s="21">
        <f>LEN(配列情報!$D$22)-LEN(SUBSTITUTE(配列情報!$D$22,$D3,""))</f>
        <v>0</v>
      </c>
      <c r="BO3" s="21">
        <f>BN3/$E3</f>
        <v>0</v>
      </c>
      <c r="BP3" s="162" cm="1">
        <f t="array" ref="BP3">BO3-IFERROR(_xlfn.LET(_xlpm.k,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$BO$3:$BO$215),IF(_xlpm.top="対象無し", 0, SUMPRODUCT(_xlpm.amount * _xlpm.hitCount))),0)</f>
        <v>0</v>
      </c>
      <c r="BQ3" s="321">
        <f>SUM(BP3:BP6)</f>
        <v>0</v>
      </c>
      <c r="BR3" s="21">
        <f>LEN(配列情報!$D$23)-LEN(SUBSTITUTE(配列情報!$D$23,$D3,""))</f>
        <v>0</v>
      </c>
      <c r="BS3" s="21">
        <f>BR3/$E3</f>
        <v>0</v>
      </c>
      <c r="BT3" s="162" cm="1">
        <f t="array" ref="BT3">BS3-IFERROR(_xlfn.LET(_xlpm.k,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$BS$3:$BS$215),IF(_xlpm.top="対象無し", 0, SUMPRODUCT(_xlpm.amount * _xlpm.hitCount))),0)</f>
        <v>0</v>
      </c>
      <c r="BU3" s="321">
        <f>SUM(BT3:BT6)</f>
        <v>0</v>
      </c>
      <c r="BV3" s="21">
        <f>LEN(配列情報!$D$24)-LEN(SUBSTITUTE(配列情報!$D$24,$D3,""))</f>
        <v>0</v>
      </c>
      <c r="BW3" s="21">
        <f>BV3/$E3</f>
        <v>0</v>
      </c>
      <c r="BX3" s="162" cm="1">
        <f t="array" ref="BX3">BW3-IFERROR(_xlfn.LET(_xlpm.k,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$BW$3:$BW$215),IF(_xlpm.top="対象無し", 0, SUMPRODUCT(_xlpm.amount * _xlpm.hitCount))),0)</f>
        <v>0</v>
      </c>
      <c r="BY3" s="321">
        <f>SUM(BX3:BX6)</f>
        <v>0</v>
      </c>
      <c r="BZ3" s="21">
        <f>LEN(配列情報!$D$25)-LEN(SUBSTITUTE(配列情報!$D$25,$D3,""))</f>
        <v>0</v>
      </c>
      <c r="CA3" s="21">
        <f>BZ3/$E3</f>
        <v>0</v>
      </c>
      <c r="CB3" s="162" cm="1">
        <f t="array" ref="CB3">CA3-IFERROR(_xlfn.LET(_xlpm.k,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$CA$3:$CA$215),IF(_xlpm.top="対象無し", 0, SUMPRODUCT(_xlpm.amount * _xlpm.hitCount))),0)</f>
        <v>0</v>
      </c>
      <c r="CC3" s="321">
        <f>SUM(CB3:CB6)</f>
        <v>0</v>
      </c>
      <c r="CD3" s="21">
        <f>LEN(配列情報!$D$26)-LEN(SUBSTITUTE(配列情報!$D$26,$D3,""))</f>
        <v>0</v>
      </c>
      <c r="CE3" s="21">
        <f>CD3/$E3</f>
        <v>0</v>
      </c>
      <c r="CF3" s="162" cm="1">
        <f t="array" ref="CF3">CE3-IFERROR(_xlfn.LET(_xlpm.k,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$CE$3:$CE$215),IF(_xlpm.top="対象無し", 0, SUMPRODUCT(_xlpm.amount * _xlpm.hitCount))),0)</f>
        <v>0</v>
      </c>
      <c r="CG3" s="321">
        <f>SUM(CF3:CF6)</f>
        <v>0</v>
      </c>
      <c r="CH3" s="21">
        <f>LEN(配列情報!$D$27)-LEN(SUBSTITUTE(配列情報!$D$27,$D3,""))</f>
        <v>0</v>
      </c>
      <c r="CI3" s="21">
        <f>CH3/$E3</f>
        <v>0</v>
      </c>
      <c r="CJ3" s="162" cm="1">
        <f t="array" ref="CJ3">CI3-IFERROR(_xlfn.LET(_xlpm.k,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$CI$3:$CI$215),IF(_xlpm.top="対象無し", 0, SUMPRODUCT(_xlpm.amount * _xlpm.hitCount))),0)</f>
        <v>0</v>
      </c>
      <c r="CK3" s="321">
        <f>SUM(CJ3:CJ6)</f>
        <v>0</v>
      </c>
      <c r="CL3" s="21">
        <f>LEN(配列情報!$D$28)-LEN(SUBSTITUTE(配列情報!$D$28,$D3,""))</f>
        <v>0</v>
      </c>
      <c r="CM3" s="21">
        <f>CL3/$E3</f>
        <v>0</v>
      </c>
      <c r="CN3" s="162" cm="1">
        <f t="array" ref="CN3">CM3-IFERROR(_xlfn.LET(_xlpm.k,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$CM$3:$CM$215),IF(_xlpm.top="対象無し", 0, SUMPRODUCT(_xlpm.amount * _xlpm.hitCount))),0)</f>
        <v>0</v>
      </c>
      <c r="CO3" s="321">
        <f>SUM(CN3:CN6)</f>
        <v>0</v>
      </c>
      <c r="CP3" s="21">
        <f>LEN(配列情報!$D$29)-LEN(SUBSTITUTE(配列情報!$D$29,$D3,""))</f>
        <v>0</v>
      </c>
      <c r="CQ3" s="21">
        <f>CP3/$E3</f>
        <v>0</v>
      </c>
      <c r="CR3" s="162" cm="1">
        <f t="array" ref="CR3">CQ3-IFERROR(_xlfn.LET(_xlpm.k,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$CQ$3:$CQ$215),IF(_xlpm.top="対象無し", 0, SUMPRODUCT(_xlpm.amount * _xlpm.hitCount))),0)</f>
        <v>0</v>
      </c>
      <c r="CS3" s="321">
        <f>SUM(CR3:CR6)</f>
        <v>0</v>
      </c>
      <c r="CT3" s="21">
        <f>LEN(配列情報!$D$30)-LEN(SUBSTITUTE(配列情報!$D$30,$D3,""))</f>
        <v>0</v>
      </c>
      <c r="CU3" s="21">
        <f>CT3/$E3</f>
        <v>0</v>
      </c>
      <c r="CV3" s="162" cm="1">
        <f t="array" ref="CV3">CU3-IFERROR(_xlfn.LET(_xlpm.k,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$CU$3:$CU$215),IF(_xlpm.top="対象無し", 0, SUMPRODUCT(_xlpm.amount * _xlpm.hitCount))),0)</f>
        <v>0</v>
      </c>
      <c r="CW3" s="321">
        <f>SUM(CV3:CV6)</f>
        <v>0</v>
      </c>
      <c r="CX3" s="21">
        <f>LEN(配列情報!$D$31)-LEN(SUBSTITUTE(配列情報!$D$31,$D3,""))</f>
        <v>0</v>
      </c>
      <c r="CY3" s="21">
        <f>CX3/$E3</f>
        <v>0</v>
      </c>
      <c r="CZ3" s="162" cm="1">
        <f t="array" ref="CZ3">CY3-IFERROR(_xlfn.LET(_xlpm.k,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$CY$3:$CY$215),IF(_xlpm.top="対象無し", 0, SUMPRODUCT(_xlpm.amount * _xlpm.hitCount))),0)</f>
        <v>0</v>
      </c>
      <c r="DA3" s="321">
        <f>SUM(CZ3:CZ6)</f>
        <v>0</v>
      </c>
      <c r="DB3" s="21">
        <f>LEN(配列情報!$D$32)-LEN(SUBSTITUTE(配列情報!$D$32,$D3,""))</f>
        <v>0</v>
      </c>
      <c r="DC3" s="21">
        <f>DB3/$E3</f>
        <v>0</v>
      </c>
      <c r="DD3" s="162" cm="1">
        <f t="array" ref="DD3">DC3-IFERROR(_xlfn.LET(_xlpm.k,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$DC$3:$DC$215),IF(_xlpm.top="対象無し", 0, SUMPRODUCT(_xlpm.amount * _xlpm.hitCount))),0)</f>
        <v>0</v>
      </c>
      <c r="DE3" s="321">
        <f>SUM(DD3:DD6)</f>
        <v>0</v>
      </c>
      <c r="DF3" s="21">
        <f>LEN(配列情報!$D$33)-LEN(SUBSTITUTE(配列情報!$D$33,$D3,""))</f>
        <v>0</v>
      </c>
      <c r="DG3" s="21">
        <f>DF3/$E3</f>
        <v>0</v>
      </c>
      <c r="DH3" s="162" cm="1">
        <f t="array" ref="DH3">DG3-IFERROR(_xlfn.LET(_xlpm.k,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$DG$3:$DG$215),IF(_xlpm.top="対象無し", 0, SUMPRODUCT(_xlpm.amount * _xlpm.hitCount))),0)</f>
        <v>0</v>
      </c>
      <c r="DI3" s="321">
        <f>SUM(DH3:DH6)</f>
        <v>0</v>
      </c>
      <c r="DJ3" s="21">
        <f>LEN(配列情報!$D$34)-LEN(SUBSTITUTE(配列情報!$D$34,$D3,""))</f>
        <v>0</v>
      </c>
      <c r="DK3" s="21">
        <f>DJ3/$E3</f>
        <v>0</v>
      </c>
      <c r="DL3" s="162" cm="1">
        <f t="array" ref="DL3">DK3-IFERROR(_xlfn.LET(_xlpm.k,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$DK$3:$DK$215),IF(_xlpm.top="対象無し", 0, SUMPRODUCT(_xlpm.amount * _xlpm.hitCount))),0)</f>
        <v>0</v>
      </c>
      <c r="DM3" s="321">
        <f>SUM(DL3:DL6)</f>
        <v>0</v>
      </c>
      <c r="DN3" s="21">
        <f>LEN(配列情報!$D$35)-LEN(SUBSTITUTE(配列情報!$D$35,$D3,""))</f>
        <v>0</v>
      </c>
      <c r="DO3" s="21">
        <f>DN3/$E3</f>
        <v>0</v>
      </c>
      <c r="DP3" s="162" cm="1">
        <f t="array" ref="DP3">DO3-IFERROR(_xlfn.LET(_xlpm.k,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$DO$3:$DO$215),IF(_xlpm.top="対象無し", 0, SUMPRODUCT(_xlpm.amount * _xlpm.hitCount))),0)</f>
        <v>0</v>
      </c>
      <c r="DQ3" s="321">
        <f>SUM(DP3:DP6)</f>
        <v>0</v>
      </c>
      <c r="DR3" s="21">
        <f>LEN(配列情報!$D$36)-LEN(SUBSTITUTE(配列情報!$D$36,$D3,""))</f>
        <v>0</v>
      </c>
      <c r="DS3" s="21">
        <f>DR3/$E3</f>
        <v>0</v>
      </c>
      <c r="DT3" s="162" cm="1">
        <f t="array" ref="DT3">DS3-IFERROR(_xlfn.LET(_xlpm.k,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$DS$3:$DS$215),IF(_xlpm.top="対象無し", 0, SUMPRODUCT(_xlpm.amount * _xlpm.hitCount))),0)</f>
        <v>0</v>
      </c>
      <c r="DU3" s="321">
        <f>SUM(DT3:DT6)</f>
        <v>0</v>
      </c>
      <c r="DV3" s="21">
        <f>LEN(配列情報!$D$37)-LEN(SUBSTITUTE(配列情報!$D$37,$D3,""))</f>
        <v>0</v>
      </c>
      <c r="DW3" s="21">
        <f>DV3/$E3</f>
        <v>0</v>
      </c>
      <c r="DX3" s="162" cm="1">
        <f t="array" ref="DX3">DW3-IFERROR(_xlfn.LET(_xlpm.k,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$DW$3:$DW$215),IF(_xlpm.top="対象無し", 0, SUMPRODUCT(_xlpm.amount * _xlpm.hitCount))),0)</f>
        <v>0</v>
      </c>
      <c r="DY3" s="321">
        <f>SUM(DX3:DX6)</f>
        <v>0</v>
      </c>
      <c r="DZ3" s="21">
        <f>LEN(配列情報!$D$38)-LEN(SUBSTITUTE(配列情報!$D$38,$D3,""))</f>
        <v>0</v>
      </c>
      <c r="EA3" s="21">
        <f>DZ3/$E3</f>
        <v>0</v>
      </c>
      <c r="EB3" s="162" cm="1">
        <f t="array" ref="EB3">EA3-IFERROR(_xlfn.LET(_xlpm.k,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$EA$3:$EA$215),IF(_xlpm.top="対象無し", 0, SUMPRODUCT(_xlpm.amount * _xlpm.hitCount))),0)</f>
        <v>0</v>
      </c>
      <c r="EC3" s="321">
        <f>SUM(EB3:EB6)</f>
        <v>0</v>
      </c>
      <c r="ED3" s="21">
        <f>LEN(配列情報!$D$39)-LEN(SUBSTITUTE(配列情報!$D$39,$D3,""))</f>
        <v>0</v>
      </c>
      <c r="EE3" s="21">
        <f>ED3/$E3</f>
        <v>0</v>
      </c>
      <c r="EF3" s="162" cm="1">
        <f t="array" ref="EF3">EE3-IFERROR(_xlfn.LET(_xlpm.k,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$EE$3:$EE$215),IF(_xlpm.top="対象無し", 0, SUMPRODUCT(_xlpm.amount * _xlpm.hitCount))),0)</f>
        <v>0</v>
      </c>
      <c r="EG3" s="321">
        <f>SUM(EF3:EF6)</f>
        <v>0</v>
      </c>
      <c r="EH3" s="21">
        <f>LEN(配列情報!$D$40)-LEN(SUBSTITUTE(配列情報!$D$40,$D3,""))</f>
        <v>0</v>
      </c>
      <c r="EI3" s="21">
        <f>EH3/$E3</f>
        <v>0</v>
      </c>
      <c r="EJ3" s="162" cm="1">
        <f t="array" ref="EJ3">EI3-IFERROR(_xlfn.LET(_xlpm.k,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$EI$3:$EI$215),IF(_xlpm.top="対象無し", 0, SUMPRODUCT(_xlpm.amount * _xlpm.hitCount))),0)</f>
        <v>0</v>
      </c>
      <c r="EK3" s="321">
        <f>SUM(EJ3:EJ6)</f>
        <v>0</v>
      </c>
      <c r="EL3" s="21">
        <f>LEN(配列情報!$D$41)-LEN(SUBSTITUTE(配列情報!$D$41,$D3,""))</f>
        <v>0</v>
      </c>
      <c r="EM3" s="21">
        <f>EL3/$E3</f>
        <v>0</v>
      </c>
      <c r="EN3" s="162" cm="1">
        <f t="array" ref="EN3">EM3-IFERROR(_xlfn.LET(_xlpm.k,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$EM$3:$EM$215),IF(_xlpm.top="対象無し", 0, SUMPRODUCT(_xlpm.amount * _xlpm.hitCount))),0)</f>
        <v>0</v>
      </c>
      <c r="EO3" s="321">
        <f>SUM(EN3:EN6)</f>
        <v>0</v>
      </c>
      <c r="EP3" s="21">
        <f>LEN(配列情報!$D$42)-LEN(SUBSTITUTE(配列情報!$D$42,$D3,""))</f>
        <v>0</v>
      </c>
      <c r="EQ3" s="21">
        <f>EP3/$E3</f>
        <v>0</v>
      </c>
      <c r="ER3" s="162" cm="1">
        <f t="array" ref="ER3">EQ3-IFERROR(_xlfn.LET(_xlpm.k,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$EQ$3:$EQ$215),IF(_xlpm.top="対象無し", 0, SUMPRODUCT(_xlpm.amount * _xlpm.hitCount))),0)</f>
        <v>0</v>
      </c>
      <c r="ES3" s="321">
        <f>SUM(ER3:ER6)</f>
        <v>0</v>
      </c>
      <c r="ET3" s="21">
        <f>LEN(配列情報!$D$43)-LEN(SUBSTITUTE(配列情報!$D$43,$D3,""))</f>
        <v>0</v>
      </c>
      <c r="EU3" s="21">
        <f>ET3/$E3</f>
        <v>0</v>
      </c>
      <c r="EV3" s="162" cm="1">
        <f t="array" ref="EV3">EU3-IFERROR(_xlfn.LET(_xlpm.k,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$EU$3:$EU$215),IF(_xlpm.top="対象無し", 0, SUMPRODUCT(_xlpm.amount * _xlpm.hitCount))),0)</f>
        <v>0</v>
      </c>
      <c r="EW3" s="321">
        <f>SUM(EV3:EV6)</f>
        <v>0</v>
      </c>
      <c r="EX3" s="21">
        <f>LEN(配列情報!$D$44)-LEN(SUBSTITUTE(配列情報!$D$44,$D3,""))</f>
        <v>0</v>
      </c>
      <c r="EY3" s="21">
        <f>EX3/$E3</f>
        <v>0</v>
      </c>
      <c r="EZ3" s="162" cm="1">
        <f t="array" ref="EZ3">EY3-IFERROR(_xlfn.LET(_xlpm.k,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$EY$3:$EY$215),IF(_xlpm.top="対象無し", 0, SUMPRODUCT(_xlpm.amount * _xlpm.hitCount))),0)</f>
        <v>0</v>
      </c>
      <c r="FA3" s="321">
        <f>SUM(EZ3:EZ6)</f>
        <v>0</v>
      </c>
      <c r="FB3" s="21">
        <f>LEN(配列情報!$D$45)-LEN(SUBSTITUTE(配列情報!$D$45,$D3,""))</f>
        <v>0</v>
      </c>
      <c r="FC3" s="21">
        <f>FB3/$E3</f>
        <v>0</v>
      </c>
      <c r="FD3" s="162" cm="1">
        <f t="array" ref="FD3">FC3-IFERROR(_xlfn.LET(_xlpm.k,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$FC$3:$FC$215),IF(_xlpm.top="対象無し", 0, SUMPRODUCT(_xlpm.amount * _xlpm.hitCount))),0)</f>
        <v>0</v>
      </c>
      <c r="FE3" s="321">
        <f>SUM(FD3:FD6)</f>
        <v>0</v>
      </c>
      <c r="FF3" s="21">
        <f>LEN(配列情報!$D$46)-LEN(SUBSTITUTE(配列情報!$D$46,$D3,""))</f>
        <v>0</v>
      </c>
      <c r="FG3" s="21">
        <f>FF3/$E3</f>
        <v>0</v>
      </c>
      <c r="FH3" s="162" cm="1">
        <f t="array" ref="FH3">FG3-IFERROR(_xlfn.LET(_xlpm.k,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$FG$3:$FG$215),IF(_xlpm.top="対象無し", 0, SUMPRODUCT(_xlpm.amount * _xlpm.hitCount))),0)</f>
        <v>0</v>
      </c>
      <c r="FI3" s="321">
        <f>SUM(FH3:FH6)</f>
        <v>0</v>
      </c>
      <c r="FJ3" s="21">
        <f>LEN(配列情報!$D$47)-LEN(SUBSTITUTE(配列情報!$D$47,$D3,""))</f>
        <v>0</v>
      </c>
      <c r="FK3" s="21">
        <f>FJ3/$E3</f>
        <v>0</v>
      </c>
      <c r="FL3" s="162" cm="1">
        <f t="array" ref="FL3">FK3-IFERROR(_xlfn.LET(_xlpm.k,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$FK$3:$FK$215),IF(_xlpm.top="対象無し", 0, SUMPRODUCT(_xlpm.amount * _xlpm.hitCount))),0)</f>
        <v>0</v>
      </c>
      <c r="FM3" s="321">
        <f>SUM(FL3:FL6)</f>
        <v>0</v>
      </c>
      <c r="FN3" s="21">
        <f>LEN(配列情報!$D$48)-LEN(SUBSTITUTE(配列情報!$D$48,$D3,""))</f>
        <v>0</v>
      </c>
      <c r="FO3" s="21">
        <f>FN3/$E3</f>
        <v>0</v>
      </c>
      <c r="FP3" s="162" cm="1">
        <f t="array" ref="FP3">FO3-IFERROR(_xlfn.LET(_xlpm.k,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$FO$3:$FO$215),IF(_xlpm.top="対象無し", 0, SUMPRODUCT(_xlpm.amount * _xlpm.hitCount))),0)</f>
        <v>0</v>
      </c>
      <c r="FQ3" s="321">
        <f>SUM(FP3:FP6)</f>
        <v>0</v>
      </c>
      <c r="FR3" s="21">
        <f>LEN(配列情報!$D$49)-LEN(SUBSTITUTE(配列情報!$D$49,$D3,""))</f>
        <v>0</v>
      </c>
      <c r="FS3" s="21">
        <f>FR3/$E3</f>
        <v>0</v>
      </c>
      <c r="FT3" s="162" cm="1">
        <f t="array" ref="FT3">FS3-IFERROR(_xlfn.LET(_xlpm.k,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$FS$3:$FS$215),IF(_xlpm.top="対象無し", 0, SUMPRODUCT(_xlpm.amount * _xlpm.hitCount))),0)</f>
        <v>0</v>
      </c>
      <c r="FU3" s="321">
        <f>SUM(FT3:FT6)</f>
        <v>0</v>
      </c>
      <c r="FV3" s="21">
        <f>LEN(配列情報!$D$50)-LEN(SUBSTITUTE(配列情報!$D$50,$D3,""))</f>
        <v>0</v>
      </c>
      <c r="FW3" s="21">
        <f>FV3/$E3</f>
        <v>0</v>
      </c>
      <c r="FX3" s="162" cm="1">
        <f t="array" ref="FX3">FW3-IFERROR(_xlfn.LET(_xlpm.k,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$FW$3:$FW$215),IF(_xlpm.top="対象無し", 0, SUMPRODUCT(_xlpm.amount * _xlpm.hitCount))),0)</f>
        <v>0</v>
      </c>
      <c r="FY3" s="321">
        <f>SUM(FX3:FX6)</f>
        <v>0</v>
      </c>
      <c r="FZ3" s="21">
        <f>LEN(配列情報!$D$51)-LEN(SUBSTITUTE(配列情報!$D$51,$D3,""))</f>
        <v>0</v>
      </c>
      <c r="GA3" s="21">
        <f>FZ3/$E3</f>
        <v>0</v>
      </c>
      <c r="GB3" s="162" cm="1">
        <f t="array" ref="GB3">GA3-IFERROR(_xlfn.LET(_xlpm.k,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$GA$3:$GA$215),IF(_xlpm.top="対象無し", 0, SUMPRODUCT(_xlpm.amount * _xlpm.hitCount))),0)</f>
        <v>0</v>
      </c>
      <c r="GC3" s="321">
        <f>SUM(GB3:GB6)</f>
        <v>0</v>
      </c>
      <c r="GD3" s="21">
        <f>LEN(配列情報!$D$52)-LEN(SUBSTITUTE(配列情報!$D$52,$D3,""))</f>
        <v>0</v>
      </c>
      <c r="GE3" s="21">
        <f>GD3/$E3</f>
        <v>0</v>
      </c>
      <c r="GF3" s="162" cm="1">
        <f t="array" ref="GF3">GE3-IFERROR(_xlfn.LET(_xlpm.k,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$GE$3:$GE$215),IF(_xlpm.top="対象無し", 0, SUMPRODUCT(_xlpm.amount * _xlpm.hitCount))),0)</f>
        <v>0</v>
      </c>
      <c r="GG3" s="321">
        <f>SUM(GF3:GF6)</f>
        <v>0</v>
      </c>
      <c r="GH3" s="21">
        <f>LEN(配列情報!$D$53)-LEN(SUBSTITUTE(配列情報!$D$53,$D3,""))</f>
        <v>0</v>
      </c>
      <c r="GI3" s="21">
        <f>GH3/$E3</f>
        <v>0</v>
      </c>
      <c r="GJ3" s="162" cm="1">
        <f t="array" ref="GJ3">GI3-IFERROR(_xlfn.LET(_xlpm.k,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$GI$3:$GI$215),IF(_xlpm.top="対象無し", 0, SUMPRODUCT(_xlpm.amount * _xlpm.hitCount))),0)</f>
        <v>0</v>
      </c>
      <c r="GK3" s="321">
        <f>SUM(GJ3:GJ6)</f>
        <v>0</v>
      </c>
      <c r="GL3" s="21">
        <f>LEN(配列情報!$D$54)-LEN(SUBSTITUTE(配列情報!$D$54,$D3,""))</f>
        <v>0</v>
      </c>
      <c r="GM3" s="21">
        <f>GL3/$E3</f>
        <v>0</v>
      </c>
      <c r="GN3" s="162" cm="1">
        <f t="array" ref="GN3">GM3-IFERROR(_xlfn.LET(_xlpm.k,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$GM$3:$GM$215),IF(_xlpm.top="対象無し", 0, SUMPRODUCT(_xlpm.amount * _xlpm.hitCount))),0)</f>
        <v>0</v>
      </c>
      <c r="GO3" s="321">
        <f>SUM(GN3:GN6)</f>
        <v>0</v>
      </c>
      <c r="GP3" s="21">
        <f>LEN(配列情報!$D$55)-LEN(SUBSTITUTE(配列情報!$D$55,$D3,""))</f>
        <v>0</v>
      </c>
      <c r="GQ3" s="21">
        <f>GP3/$E3</f>
        <v>0</v>
      </c>
      <c r="GR3" s="162" cm="1">
        <f t="array" ref="GR3">GQ3-IFERROR(_xlfn.LET(_xlpm.k,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$GQ$3:$GQ$215),IF(_xlpm.top="対象無し", 0, SUMPRODUCT(_xlpm.amount * _xlpm.hitCount))),0)</f>
        <v>0</v>
      </c>
      <c r="GS3" s="321">
        <f>SUM(GR3:GR6)</f>
        <v>0</v>
      </c>
      <c r="GT3" s="21">
        <f>LEN(配列情報!$D$56)-LEN(SUBSTITUTE(配列情報!$D$56,$D3,""))</f>
        <v>0</v>
      </c>
      <c r="GU3" s="21">
        <f>GT3/$E3</f>
        <v>0</v>
      </c>
      <c r="GV3" s="162" cm="1">
        <f t="array" ref="GV3">GU3-IFERROR(_xlfn.LET(_xlpm.k,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$GU$3:$GU$215),IF(_xlpm.top="対象無し", 0, SUMPRODUCT(_xlpm.amount * _xlpm.hitCount))),0)</f>
        <v>0</v>
      </c>
      <c r="GW3" s="321">
        <f>SUM(GV3:GV6)</f>
        <v>0</v>
      </c>
      <c r="GX3" s="21">
        <f>LEN(配列情報!$D$57)-LEN(SUBSTITUTE(配列情報!$D$57,$D3,""))</f>
        <v>0</v>
      </c>
      <c r="GY3" s="21">
        <f>GX3/$E3</f>
        <v>0</v>
      </c>
      <c r="GZ3" s="162" cm="1">
        <f t="array" ref="GZ3">GY3-IFERROR(_xlfn.LET(_xlpm.k,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$GY$3:$GY$215),IF(_xlpm.top="対象無し", 0, SUMPRODUCT(_xlpm.amount * _xlpm.hitCount))),0)</f>
        <v>0</v>
      </c>
      <c r="HA3" s="321">
        <f>SUM(GZ3:GZ6)</f>
        <v>0</v>
      </c>
      <c r="HB3" s="21">
        <f>LEN(配列情報!$D$58)-LEN(SUBSTITUTE(配列情報!$D$58,$D3,""))</f>
        <v>0</v>
      </c>
      <c r="HC3" s="21">
        <f>HB3/$E3</f>
        <v>0</v>
      </c>
      <c r="HD3" s="162" cm="1">
        <f t="array" ref="HD3">HC3-IFERROR(_xlfn.LET(_xlpm.k,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$HC$3:$HC$215),IF(_xlpm.top="対象無し", 0, SUMPRODUCT(_xlpm.amount * _xlpm.hitCount))),0)</f>
        <v>0</v>
      </c>
      <c r="HE3" s="321">
        <f>SUM(HD3:HD6)</f>
        <v>0</v>
      </c>
      <c r="HF3" s="21">
        <f>LEN(配列情報!$D$59)-LEN(SUBSTITUTE(配列情報!$D$59,$D3,""))</f>
        <v>0</v>
      </c>
      <c r="HG3" s="21">
        <f>HF3/$E3</f>
        <v>0</v>
      </c>
      <c r="HH3" s="162" cm="1">
        <f t="array" ref="HH3">HG3-IFERROR(_xlfn.LET(_xlpm.k,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$HG$3:$HG$215),IF(_xlpm.top="対象無し", 0, SUMPRODUCT(_xlpm.amount * _xlpm.hitCount))),0)</f>
        <v>0</v>
      </c>
      <c r="HI3" s="321">
        <f>SUM(HH3:HH6)</f>
        <v>0</v>
      </c>
      <c r="HJ3" s="21">
        <f>LEN(配列情報!$D$60)-LEN(SUBSTITUTE(配列情報!$D$60,$D3,""))</f>
        <v>0</v>
      </c>
      <c r="HK3" s="21">
        <f>HJ3/$E3</f>
        <v>0</v>
      </c>
      <c r="HL3" s="162" cm="1">
        <f t="array" ref="HL3">HK3-IFERROR(_xlfn.LET(_xlpm.k,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$HK$3:$HK$215),IF(_xlpm.top="対象無し", 0, SUMPRODUCT(_xlpm.amount * _xlpm.hitCount))),0)</f>
        <v>0</v>
      </c>
      <c r="HM3" s="321">
        <f>SUM(HL3:HL6)</f>
        <v>0</v>
      </c>
      <c r="HN3" s="21">
        <f>LEN(配列情報!$D$61)-LEN(SUBSTITUTE(配列情報!$D$61,$D3,""))</f>
        <v>0</v>
      </c>
      <c r="HO3" s="21">
        <f>HN3/$E3</f>
        <v>0</v>
      </c>
      <c r="HP3" s="162" cm="1">
        <f t="array" ref="HP3">HO3-IFERROR(_xlfn.LET(_xlpm.k,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$HO$3:$HO$215),IF(_xlpm.top="対象無し", 0, SUMPRODUCT(_xlpm.amount * _xlpm.hitCount))),0)</f>
        <v>0</v>
      </c>
      <c r="HQ3" s="321">
        <f>SUM(HP3:HP6)</f>
        <v>0</v>
      </c>
      <c r="HR3" s="21">
        <f>LEN(配列情報!$D$62)-LEN(SUBSTITUTE(配列情報!$D$62,$D3,""))</f>
        <v>0</v>
      </c>
      <c r="HS3" s="21">
        <f>HR3/$E3</f>
        <v>0</v>
      </c>
      <c r="HT3" s="162" cm="1">
        <f t="array" ref="HT3">HS3-IFERROR(_xlfn.LET(_xlpm.k,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$HS$3:$HS$215),IF(_xlpm.top="対象無し", 0, SUMPRODUCT(_xlpm.amount * _xlpm.hitCount))),0)</f>
        <v>0</v>
      </c>
      <c r="HU3" s="321">
        <f>SUM(HT3:HT6)</f>
        <v>0</v>
      </c>
      <c r="HV3" s="21">
        <f>LEN(配列情報!$D$63)-LEN(SUBSTITUTE(配列情報!$D$63,$D3,""))</f>
        <v>0</v>
      </c>
      <c r="HW3" s="21">
        <f>HV3/$E3</f>
        <v>0</v>
      </c>
      <c r="HX3" s="162" cm="1">
        <f t="array" ref="HX3">HW3-IFERROR(_xlfn.LET(_xlpm.k,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$HW$3:$HW$215),IF(_xlpm.top="対象無し", 0, SUMPRODUCT(_xlpm.amount * _xlpm.hitCount))),0)</f>
        <v>0</v>
      </c>
      <c r="HY3" s="321">
        <f>SUM(HX3:HX6)</f>
        <v>0</v>
      </c>
      <c r="HZ3" s="21">
        <f>LEN(配列情報!$D$64)-LEN(SUBSTITUTE(配列情報!$D$64,$D3,""))</f>
        <v>0</v>
      </c>
      <c r="IA3" s="21">
        <f>HZ3/$E3</f>
        <v>0</v>
      </c>
      <c r="IB3" s="162" cm="1">
        <f t="array" ref="IB3">IA3-IFERROR(_xlfn.LET(_xlpm.k,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$IA$3:$IA$215),IF(_xlpm.top="対象無し", 0, SUMPRODUCT(_xlpm.amount * _xlpm.hitCount))),0)</f>
        <v>0</v>
      </c>
      <c r="IC3" s="321">
        <f>SUM(IB3:IB6)</f>
        <v>0</v>
      </c>
      <c r="ID3" s="21">
        <f>LEN(配列情報!$D$65)-LEN(SUBSTITUTE(配列情報!$D$65,$D3,""))</f>
        <v>0</v>
      </c>
      <c r="IE3" s="21">
        <f>ID3/$E3</f>
        <v>0</v>
      </c>
      <c r="IF3" s="162" cm="1">
        <f t="array" ref="IF3">IE3-IFERROR(_xlfn.LET(_xlpm.k,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$IE$3:$IE$215),IF(_xlpm.top="対象無し", 0, SUMPRODUCT(_xlpm.amount * _xlpm.hitCount))),0)</f>
        <v>0</v>
      </c>
      <c r="IG3" s="321">
        <f>SUM(IF3:IF6)</f>
        <v>0</v>
      </c>
      <c r="IH3" s="21">
        <f>LEN(配列情報!$D$66)-LEN(SUBSTITUTE(配列情報!$D$66,$D3,""))</f>
        <v>0</v>
      </c>
      <c r="II3" s="21">
        <f>IH3/$E3</f>
        <v>0</v>
      </c>
      <c r="IJ3" s="162" cm="1">
        <f t="array" ref="IJ3">II3-IFERROR(_xlfn.LET(_xlpm.k,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$II$3:$II$215),IF(_xlpm.top="対象無し", 0, SUMPRODUCT(_xlpm.amount * _xlpm.hitCount))),0)</f>
        <v>0</v>
      </c>
      <c r="IK3" s="321">
        <f>SUM(IJ3:IJ6)</f>
        <v>0</v>
      </c>
      <c r="IL3" s="21">
        <f>LEN(配列情報!$D$67)-LEN(SUBSTITUTE(配列情報!$D$67,$D3,""))</f>
        <v>0</v>
      </c>
      <c r="IM3" s="21">
        <f>IL3/$E3</f>
        <v>0</v>
      </c>
      <c r="IN3" s="162" cm="1">
        <f t="array" ref="IN3">IM3-IFERROR(_xlfn.LET(_xlpm.k,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$IM$3:$IM$215),IF(_xlpm.top="対象無し", 0, SUMPRODUCT(_xlpm.amount * _xlpm.hitCount))),0)</f>
        <v>0</v>
      </c>
      <c r="IO3" s="321">
        <f>SUM(IN3:IN6)</f>
        <v>0</v>
      </c>
      <c r="IP3" s="21">
        <f>LEN(配列情報!$D$68)-LEN(SUBSTITUTE(配列情報!$D$68,$D3,""))</f>
        <v>0</v>
      </c>
      <c r="IQ3" s="21">
        <f>IP3/$E3</f>
        <v>0</v>
      </c>
      <c r="IR3" s="162" cm="1">
        <f t="array" ref="IR3">IQ3-IFERROR(_xlfn.LET(_xlpm.k,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$IQ$3:$IQ$215),IF(_xlpm.top="対象無し", 0, SUMPRODUCT(_xlpm.amount * _xlpm.hitCount))),0)</f>
        <v>0</v>
      </c>
      <c r="IS3" s="321">
        <f>SUM(IR3:IR6)</f>
        <v>0</v>
      </c>
      <c r="IT3" s="21">
        <f>LEN(配列情報!$D$69)-LEN(SUBSTITUTE(配列情報!$D$69,$D3,""))</f>
        <v>0</v>
      </c>
      <c r="IU3" s="21">
        <f>IT3/$E3</f>
        <v>0</v>
      </c>
      <c r="IV3" s="162" cm="1">
        <f t="array" ref="IV3">IU3-IFERROR(_xlfn.LET(_xlpm.k,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$IU$3:$IU$215),IF(_xlpm.top="対象無し", 0, SUMPRODUCT(_xlpm.amount * _xlpm.hitCount))),0)</f>
        <v>0</v>
      </c>
      <c r="IW3" s="321">
        <f>SUM(IV3:IV6)</f>
        <v>0</v>
      </c>
      <c r="IX3" s="21">
        <f>LEN(配列情報!$D$70)-LEN(SUBSTITUTE(配列情報!$D$70,$D3,""))</f>
        <v>0</v>
      </c>
      <c r="IY3" s="21">
        <f>IX3/$E3</f>
        <v>0</v>
      </c>
      <c r="IZ3" s="162" cm="1">
        <f t="array" ref="IZ3">IY3-IFERROR(_xlfn.LET(_xlpm.k,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$IY$3:$IY$215),IF(_xlpm.top="対象無し", 0, SUMPRODUCT(_xlpm.amount * _xlpm.hitCount))),0)</f>
        <v>0</v>
      </c>
      <c r="JA3" s="321">
        <f>SUM(IZ3:IZ6)</f>
        <v>0</v>
      </c>
      <c r="JB3" s="21">
        <f>LEN(配列情報!$D$71)-LEN(SUBSTITUTE(配列情報!$D$71,$D3,""))</f>
        <v>0</v>
      </c>
      <c r="JC3" s="21">
        <f>JB3/$E3</f>
        <v>0</v>
      </c>
      <c r="JD3" s="162" cm="1">
        <f t="array" ref="JD3">JC3-IFERROR(_xlfn.LET(_xlpm.k,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$JC$3:$JC$215),IF(_xlpm.top="対象無し", 0, SUMPRODUCT(_xlpm.amount * _xlpm.hitCount))),0)</f>
        <v>0</v>
      </c>
      <c r="JE3" s="321">
        <f>SUM(JD3:JD6)</f>
        <v>0</v>
      </c>
      <c r="JF3" s="21">
        <f>LEN(配列情報!$D$72)-LEN(SUBSTITUTE(配列情報!$D$72,$D3,""))</f>
        <v>0</v>
      </c>
      <c r="JG3" s="21">
        <f>JF3/$E3</f>
        <v>0</v>
      </c>
      <c r="JH3" s="162" cm="1">
        <f t="array" ref="JH3">JG3-IFERROR(_xlfn.LET(_xlpm.k,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$JG$3:$JG$215),IF(_xlpm.top="対象無し", 0, SUMPRODUCT(_xlpm.amount * _xlpm.hitCount))),0)</f>
        <v>0</v>
      </c>
      <c r="JI3" s="321">
        <f>SUM(JH3:JH6)</f>
        <v>0</v>
      </c>
      <c r="JJ3" s="21">
        <f>LEN(配列情報!$D$73)-LEN(SUBSTITUTE(配列情報!$D$73,$D3,""))</f>
        <v>0</v>
      </c>
      <c r="JK3" s="21">
        <f>JJ3/$E3</f>
        <v>0</v>
      </c>
      <c r="JL3" s="162" cm="1">
        <f t="array" ref="JL3">JK3-IFERROR(_xlfn.LET(_xlpm.k,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$JK$3:$JK$215),IF(_xlpm.top="対象無し", 0, SUMPRODUCT(_xlpm.amount * _xlpm.hitCount))),0)</f>
        <v>0</v>
      </c>
      <c r="JM3" s="321">
        <f>SUM(JL3:JL6)</f>
        <v>0</v>
      </c>
      <c r="JN3" s="21">
        <f>LEN(配列情報!$D$74)-LEN(SUBSTITUTE(配列情報!$D$74,$D3,""))</f>
        <v>0</v>
      </c>
      <c r="JO3" s="21">
        <f>JN3/$E3</f>
        <v>0</v>
      </c>
      <c r="JP3" s="162" cm="1">
        <f t="array" ref="JP3">JO3-IFERROR(_xlfn.LET(_xlpm.k,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$JO$3:$JO$215),IF(_xlpm.top="対象無し", 0, SUMPRODUCT(_xlpm.amount * _xlpm.hitCount))),0)</f>
        <v>0</v>
      </c>
      <c r="JQ3" s="321">
        <f>SUM(JP3:JP6)</f>
        <v>0</v>
      </c>
      <c r="JR3" s="21">
        <f>LEN(配列情報!$D$75)-LEN(SUBSTITUTE(配列情報!$D$75,$D3,""))</f>
        <v>0</v>
      </c>
      <c r="JS3" s="21">
        <f>JR3/$E3</f>
        <v>0</v>
      </c>
      <c r="JT3" s="162" cm="1">
        <f t="array" ref="JT3">JS3-IFERROR(_xlfn.LET(_xlpm.k,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$JS$3:$JS$215),IF(_xlpm.top="対象無し", 0, SUMPRODUCT(_xlpm.amount * _xlpm.hitCount))),0)</f>
        <v>0</v>
      </c>
      <c r="JU3" s="321">
        <f>SUM(JT3:JT6)</f>
        <v>0</v>
      </c>
      <c r="JV3" s="21">
        <f>LEN(配列情報!$D$76)-LEN(SUBSTITUTE(配列情報!$D$76,$D3,""))</f>
        <v>0</v>
      </c>
      <c r="JW3" s="21">
        <f>JV3/$E3</f>
        <v>0</v>
      </c>
      <c r="JX3" s="162" cm="1">
        <f t="array" ref="JX3">JW3-IFERROR(_xlfn.LET(_xlpm.k,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$JW$3:$JW$215),IF(_xlpm.top="対象無し", 0, SUMPRODUCT(_xlpm.amount * _xlpm.hitCount))),0)</f>
        <v>0</v>
      </c>
      <c r="JY3" s="321">
        <f>SUM(JX3:JX6)</f>
        <v>0</v>
      </c>
      <c r="JZ3" s="21">
        <f>LEN(配列情報!$D$77)-LEN(SUBSTITUTE(配列情報!$D$77,$D3,""))</f>
        <v>0</v>
      </c>
      <c r="KA3" s="21">
        <f>JZ3/$E3</f>
        <v>0</v>
      </c>
      <c r="KB3" s="162" cm="1">
        <f t="array" ref="KB3">KA3-IFERROR(_xlfn.LET(_xlpm.k,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$KA$3:$KA$215),IF(_xlpm.top="対象無し", 0, SUMPRODUCT(_xlpm.amount * _xlpm.hitCount))),0)</f>
        <v>0</v>
      </c>
      <c r="KC3" s="321">
        <f>SUM(KB3:KB6)</f>
        <v>0</v>
      </c>
      <c r="KD3" s="21">
        <f>LEN(配列情報!$D$78)-LEN(SUBSTITUTE(配列情報!$D$78,$D3,""))</f>
        <v>0</v>
      </c>
      <c r="KE3" s="21">
        <f>KD3/$E3</f>
        <v>0</v>
      </c>
      <c r="KF3" s="162" cm="1">
        <f t="array" ref="KF3">KE3-IFERROR(_xlfn.LET(_xlpm.k,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$KE$3:$KE$215),IF(_xlpm.top="対象無し", 0, SUMPRODUCT(_xlpm.amount * _xlpm.hitCount))),0)</f>
        <v>0</v>
      </c>
      <c r="KG3" s="321">
        <f>SUM(KF3:KF6)</f>
        <v>0</v>
      </c>
      <c r="KH3" s="21">
        <f>LEN(配列情報!$D$79)-LEN(SUBSTITUTE(配列情報!$D$79,$D3,""))</f>
        <v>0</v>
      </c>
      <c r="KI3" s="21">
        <f>KH3/$E3</f>
        <v>0</v>
      </c>
      <c r="KJ3" s="162" cm="1">
        <f t="array" ref="KJ3">KI3-IFERROR(_xlfn.LET(_xlpm.k,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$KI$3:$KI$215),IF(_xlpm.top="対象無し", 0, SUMPRODUCT(_xlpm.amount * _xlpm.hitCount))),0)</f>
        <v>0</v>
      </c>
      <c r="KK3" s="321">
        <f>SUM(KJ3:KJ6)</f>
        <v>0</v>
      </c>
      <c r="KL3" s="21">
        <f>LEN(配列情報!$D$80)-LEN(SUBSTITUTE(配列情報!$D$80,$D3,""))</f>
        <v>0</v>
      </c>
      <c r="KM3" s="21">
        <f>KL3/$E3</f>
        <v>0</v>
      </c>
      <c r="KN3" s="162" cm="1">
        <f t="array" ref="KN3">KM3-IFERROR(_xlfn.LET(_xlpm.k,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$KM$3:$KM$215),IF(_xlpm.top="対象無し", 0, SUMPRODUCT(_xlpm.amount * _xlpm.hitCount))),0)</f>
        <v>0</v>
      </c>
      <c r="KO3" s="321">
        <f>SUM(KN3:KN6)</f>
        <v>0</v>
      </c>
      <c r="KP3" s="21">
        <f>LEN(配列情報!$D$81)-LEN(SUBSTITUTE(配列情報!$D$81,$D3,""))</f>
        <v>0</v>
      </c>
      <c r="KQ3" s="21">
        <f>KP3/$E3</f>
        <v>0</v>
      </c>
      <c r="KR3" s="162" cm="1">
        <f t="array" ref="KR3">KQ3-IFERROR(_xlfn.LET(_xlpm.k,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$KQ$3:$KQ$215),IF(_xlpm.top="対象無し", 0, SUMPRODUCT(_xlpm.amount * _xlpm.hitCount))),0)</f>
        <v>0</v>
      </c>
      <c r="KS3" s="321">
        <f>SUM(KR3:KR6)</f>
        <v>0</v>
      </c>
      <c r="KT3" s="21">
        <f>LEN(配列情報!$D$82)-LEN(SUBSTITUTE(配列情報!$D$82,$D3,""))</f>
        <v>0</v>
      </c>
      <c r="KU3" s="21">
        <f>KT3/$E3</f>
        <v>0</v>
      </c>
      <c r="KV3" s="162" cm="1">
        <f t="array" ref="KV3">KU3-IFERROR(_xlfn.LET(_xlpm.k,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$KU$3:$KU$215),IF(_xlpm.top="対象無し", 0, SUMPRODUCT(_xlpm.amount * _xlpm.hitCount))),0)</f>
        <v>0</v>
      </c>
      <c r="KW3" s="321">
        <f>SUM(KV3:KV6)</f>
        <v>0</v>
      </c>
      <c r="KX3" s="21">
        <f>LEN(配列情報!$D$83)-LEN(SUBSTITUTE(配列情報!$D$83,$D3,""))</f>
        <v>0</v>
      </c>
      <c r="KY3" s="21">
        <f>KX3/$E3</f>
        <v>0</v>
      </c>
      <c r="KZ3" s="162" cm="1">
        <f t="array" ref="KZ3">KY3-IFERROR(_xlfn.LET(_xlpm.k,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$KY$3:$KY$215),IF(_xlpm.top="対象無し", 0, SUMPRODUCT(_xlpm.amount * _xlpm.hitCount))),0)</f>
        <v>0</v>
      </c>
      <c r="LA3" s="321">
        <f>SUM(KZ3:KZ6)</f>
        <v>0</v>
      </c>
      <c r="LB3" s="21">
        <f>LEN(配列情報!$D$84)-LEN(SUBSTITUTE(配列情報!$D$84,$D3,""))</f>
        <v>0</v>
      </c>
      <c r="LC3" s="21">
        <f>LB3/$E3</f>
        <v>0</v>
      </c>
      <c r="LD3" s="162" cm="1">
        <f t="array" ref="LD3">LC3-IFERROR(_xlfn.LET(_xlpm.k,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$LC$3:$LC$215),IF(_xlpm.top="対象無し", 0, SUMPRODUCT(_xlpm.amount * _xlpm.hitCount))),0)</f>
        <v>0</v>
      </c>
      <c r="LE3" s="321">
        <f>SUM(LD3:LD6)</f>
        <v>0</v>
      </c>
      <c r="LF3" s="21">
        <f>LEN(配列情報!$D$85)-LEN(SUBSTITUTE(配列情報!$D$85,$D3,""))</f>
        <v>0</v>
      </c>
      <c r="LG3" s="21">
        <f>LF3/$E3</f>
        <v>0</v>
      </c>
      <c r="LH3" s="162" cm="1">
        <f t="array" ref="LH3">LG3-IFERROR(_xlfn.LET(_xlpm.k,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$LG$3:$LG$215),IF(_xlpm.top="対象無し", 0, SUMPRODUCT(_xlpm.amount * _xlpm.hitCount))),0)</f>
        <v>0</v>
      </c>
      <c r="LI3" s="321">
        <f>SUM(LH3:LH6)</f>
        <v>0</v>
      </c>
      <c r="LJ3" s="21">
        <f>LEN(配列情報!$D$86)-LEN(SUBSTITUTE(配列情報!$D$86,$D3,""))</f>
        <v>0</v>
      </c>
      <c r="LK3" s="21">
        <f>LJ3/$E3</f>
        <v>0</v>
      </c>
      <c r="LL3" s="162" cm="1">
        <f t="array" ref="LL3">LK3-IFERROR(_xlfn.LET(_xlpm.k,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$LK$3:$LK$215),IF(_xlpm.top="対象無し", 0, SUMPRODUCT(_xlpm.amount * _xlpm.hitCount))),0)</f>
        <v>0</v>
      </c>
      <c r="LM3" s="321">
        <f>SUM(LL3:LL6)</f>
        <v>0</v>
      </c>
      <c r="LN3" s="21">
        <f>LEN(配列情報!$D$87)-LEN(SUBSTITUTE(配列情報!$D$87,$D3,""))</f>
        <v>0</v>
      </c>
      <c r="LO3" s="21">
        <f>LN3/$E3</f>
        <v>0</v>
      </c>
      <c r="LP3" s="162" cm="1">
        <f t="array" ref="LP3">LO3-IFERROR(_xlfn.LET(_xlpm.k,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$LO$3:$LO$215),IF(_xlpm.top="対象無し", 0, SUMPRODUCT(_xlpm.amount * _xlpm.hitCount))),0)</f>
        <v>0</v>
      </c>
      <c r="LQ3" s="321">
        <f>SUM(LP3:LP6)</f>
        <v>0</v>
      </c>
      <c r="LR3" s="21">
        <f>LEN(配列情報!$D$88)-LEN(SUBSTITUTE(配列情報!$D$88,$D3,""))</f>
        <v>0</v>
      </c>
      <c r="LS3" s="21">
        <f>LR3/$E3</f>
        <v>0</v>
      </c>
      <c r="LT3" s="162" cm="1">
        <f t="array" ref="LT3">LS3-IFERROR(_xlfn.LET(_xlpm.k,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$LS$3:$LS$215),IF(_xlpm.top="対象無し", 0, SUMPRODUCT(_xlpm.amount * _xlpm.hitCount))),0)</f>
        <v>0</v>
      </c>
      <c r="LU3" s="321">
        <f>SUM(LT3:LT6)</f>
        <v>0</v>
      </c>
      <c r="LV3" s="21">
        <f>LEN(配列情報!$D$89)-LEN(SUBSTITUTE(配列情報!$D$89,$D3,""))</f>
        <v>0</v>
      </c>
      <c r="LW3" s="21">
        <f>LV3/$E3</f>
        <v>0</v>
      </c>
      <c r="LX3" s="162" cm="1">
        <f t="array" ref="LX3">LW3-IFERROR(_xlfn.LET(_xlpm.k,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$LW$3:$LW$215),IF(_xlpm.top="対象無し", 0, SUMPRODUCT(_xlpm.amount * _xlpm.hitCount))),0)</f>
        <v>0</v>
      </c>
      <c r="LY3" s="321">
        <f>SUM(LX3:LX6)</f>
        <v>0</v>
      </c>
      <c r="LZ3" s="21">
        <f>LEN(配列情報!$D$90)-LEN(SUBSTITUTE(配列情報!$D$90,$D3,""))</f>
        <v>0</v>
      </c>
      <c r="MA3" s="21">
        <f>LZ3/$E3</f>
        <v>0</v>
      </c>
      <c r="MB3" s="162" cm="1">
        <f t="array" ref="MB3">MA3-IFERROR(_xlfn.LET(_xlpm.k,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$MA$3:$MA$215),IF(_xlpm.top="対象無し", 0, SUMPRODUCT(_xlpm.amount * _xlpm.hitCount))),0)</f>
        <v>0</v>
      </c>
      <c r="MC3" s="321">
        <f>SUM(MB3:MB6)</f>
        <v>0</v>
      </c>
      <c r="MD3" s="21">
        <f>LEN(配列情報!$D$91)-LEN(SUBSTITUTE(配列情報!$D$91,$D3,""))</f>
        <v>0</v>
      </c>
      <c r="ME3" s="21">
        <f>MD3/$E3</f>
        <v>0</v>
      </c>
      <c r="MF3" s="162" cm="1">
        <f t="array" ref="MF3">ME3-IFERROR(_xlfn.LET(_xlpm.k,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$ME$3:$ME$215),IF(_xlpm.top="対象無し", 0, SUMPRODUCT(_xlpm.amount * _xlpm.hitCount))),0)</f>
        <v>0</v>
      </c>
      <c r="MG3" s="321">
        <f>SUM(MF3:MF6)</f>
        <v>0</v>
      </c>
      <c r="MH3" s="21">
        <f>LEN(配列情報!$D$92)-LEN(SUBSTITUTE(配列情報!$D$92,$D3,""))</f>
        <v>0</v>
      </c>
      <c r="MI3" s="21">
        <f>MH3/$E3</f>
        <v>0</v>
      </c>
      <c r="MJ3" s="162" cm="1">
        <f t="array" ref="MJ3">MI3-IFERROR(_xlfn.LET(_xlpm.k,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$MI$3:$MI$215),IF(_xlpm.top="対象無し", 0, SUMPRODUCT(_xlpm.amount * _xlpm.hitCount))),0)</f>
        <v>0</v>
      </c>
      <c r="MK3" s="321">
        <f>SUM(MJ3:MJ6)</f>
        <v>0</v>
      </c>
      <c r="ML3" s="21">
        <f>LEN(配列情報!$D$93)-LEN(SUBSTITUTE(配列情報!$D$93,$D3,""))</f>
        <v>0</v>
      </c>
      <c r="MM3" s="21">
        <f>ML3/$E3</f>
        <v>0</v>
      </c>
      <c r="MN3" s="162" cm="1">
        <f t="array" ref="MN3">MM3-IFERROR(_xlfn.LET(_xlpm.k,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$MM$3:$MM$215),IF(_xlpm.top="対象無し", 0, SUMPRODUCT(_xlpm.amount * _xlpm.hitCount))),0)</f>
        <v>0</v>
      </c>
      <c r="MO3" s="321">
        <f>SUM(MN3:MN6)</f>
        <v>0</v>
      </c>
      <c r="MP3" s="21">
        <f>LEN(配列情報!$D$94)-LEN(SUBSTITUTE(配列情報!$D$94,$D3,""))</f>
        <v>0</v>
      </c>
      <c r="MQ3" s="21">
        <f>MP3/$E3</f>
        <v>0</v>
      </c>
      <c r="MR3" s="162" cm="1">
        <f t="array" ref="MR3">MQ3-IFERROR(_xlfn.LET(_xlpm.k,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$MQ$3:$MQ$215),IF(_xlpm.top="対象無し", 0, SUMPRODUCT(_xlpm.amount * _xlpm.hitCount))),0)</f>
        <v>0</v>
      </c>
      <c r="MS3" s="321">
        <f>SUM(MR3:MR6)</f>
        <v>0</v>
      </c>
      <c r="MT3" s="21">
        <f>LEN(配列情報!$D$95)-LEN(SUBSTITUTE(配列情報!$D$95,$D3,""))</f>
        <v>0</v>
      </c>
      <c r="MU3" s="21">
        <f>MT3/$E3</f>
        <v>0</v>
      </c>
      <c r="MV3" s="162" cm="1">
        <f t="array" ref="MV3">MU3-IFERROR(_xlfn.LET(_xlpm.k,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$MU$3:$MU$215),IF(_xlpm.top="対象無し", 0, SUMPRODUCT(_xlpm.amount * _xlpm.hitCount))),0)</f>
        <v>0</v>
      </c>
      <c r="MW3" s="321">
        <f>SUM(MV3:MV6)</f>
        <v>0</v>
      </c>
      <c r="MX3" s="21">
        <f>LEN(配列情報!$D$96)-LEN(SUBSTITUTE(配列情報!$D$96,$D3,""))</f>
        <v>0</v>
      </c>
      <c r="MY3" s="21">
        <f>MX3/$E3</f>
        <v>0</v>
      </c>
      <c r="MZ3" s="162" cm="1">
        <f t="array" ref="MZ3">MY3-IFERROR(_xlfn.LET(_xlpm.k,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$MY$3:$MY$215),IF(_xlpm.top="対象無し", 0, SUMPRODUCT(_xlpm.amount * _xlpm.hitCount))),0)</f>
        <v>0</v>
      </c>
      <c r="NA3" s="321">
        <f>SUM(MZ3:MZ6)</f>
        <v>0</v>
      </c>
      <c r="NB3" s="21">
        <f>LEN(配列情報!$D$97)-LEN(SUBSTITUTE(配列情報!$D$97,$D3,""))</f>
        <v>0</v>
      </c>
      <c r="NC3" s="21">
        <f>NB3/$E3</f>
        <v>0</v>
      </c>
      <c r="ND3" s="162" cm="1">
        <f t="array" ref="ND3">NC3-IFERROR(_xlfn.LET(_xlpm.k,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$NC$3:$NC$215),IF(_xlpm.top="対象無し", 0, SUMPRODUCT(_xlpm.amount * _xlpm.hitCount))),0)</f>
        <v>0</v>
      </c>
      <c r="NE3" s="321">
        <f>SUM(ND3:ND6)</f>
        <v>0</v>
      </c>
      <c r="NF3" s="21">
        <f>LEN(配列情報!$D$98)-LEN(SUBSTITUTE(配列情報!$D$98,$D3,""))</f>
        <v>0</v>
      </c>
      <c r="NG3" s="21">
        <f>NF3/$E3</f>
        <v>0</v>
      </c>
      <c r="NH3" s="162" cm="1">
        <f t="array" ref="NH3">NG3-IFERROR(_xlfn.LET(_xlpm.k,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$NG$3:$NG$215),IF(_xlpm.top="対象無し", 0, SUMPRODUCT(_xlpm.amount * _xlpm.hitCount))),0)</f>
        <v>0</v>
      </c>
      <c r="NI3" s="321">
        <f>SUM(NH3:NH6)</f>
        <v>0</v>
      </c>
      <c r="NJ3" s="21">
        <f>LEN(配列情報!$D$99)-LEN(SUBSTITUTE(配列情報!$D$99,$D3,""))</f>
        <v>0</v>
      </c>
      <c r="NK3" s="21">
        <f>NJ3/$E3</f>
        <v>0</v>
      </c>
      <c r="NL3" s="162" cm="1">
        <f t="array" ref="NL3">NK3-IFERROR(_xlfn.LET(_xlpm.k,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$NK$3:$NK$215),IF(_xlpm.top="対象無し", 0, SUMPRODUCT(_xlpm.amount * _xlpm.hitCount))),0)</f>
        <v>0</v>
      </c>
      <c r="NM3" s="321">
        <f>SUM(NL3:NL6)</f>
        <v>0</v>
      </c>
      <c r="NN3" s="21">
        <f>LEN(配列情報!$D$100)-LEN(SUBSTITUTE(配列情報!$D$100,$D3,""))</f>
        <v>0</v>
      </c>
      <c r="NO3" s="21">
        <f>NN3/$E3</f>
        <v>0</v>
      </c>
      <c r="NP3" s="162" cm="1">
        <f t="array" ref="NP3">NO3-IFERROR(_xlfn.LET(_xlpm.k,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$NO$3:$NO$215),IF(_xlpm.top="対象無し", 0, SUMPRODUCT(_xlpm.amount * _xlpm.hitCount))),0)</f>
        <v>0</v>
      </c>
      <c r="NQ3" s="321">
        <f>SUM(NP3:NP6)</f>
        <v>0</v>
      </c>
      <c r="NR3" s="21">
        <f>LEN(配列情報!$D$101)-LEN(SUBSTITUTE(配列情報!$D$101,$D3,""))</f>
        <v>0</v>
      </c>
      <c r="NS3" s="21">
        <f>NR3/$E3</f>
        <v>0</v>
      </c>
      <c r="NT3" s="162" cm="1">
        <f t="array" ref="NT3">NS3-IFERROR(_xlfn.LET(_xlpm.k,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$NS$3:$NS$215),IF(_xlpm.top="対象無し", 0, SUMPRODUCT(_xlpm.amount * _xlpm.hitCount))),0)</f>
        <v>0</v>
      </c>
      <c r="NU3" s="321">
        <f>SUM(NT3:NT6)</f>
        <v>0</v>
      </c>
      <c r="NV3" s="21">
        <f>LEN(配列情報!$D$102)-LEN(SUBSTITUTE(配列情報!$D$102,$D3,""))</f>
        <v>0</v>
      </c>
      <c r="NW3" s="21">
        <f>NV3/$E3</f>
        <v>0</v>
      </c>
      <c r="NX3" s="162" cm="1">
        <f t="array" ref="NX3">NW3-IFERROR(_xlfn.LET(_xlpm.k, _xlfn.XMATCH(TRUE, EXACT($OB$2:$RL$2, D3),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D3, ""))) / LEN(D3),_xlpm.amount, SUMIF($C$3:$C$215, _xlpm.arrCode, $NW$3:$NW$215),IF(_xlpm.top="対象無し", 0, SUMPRODUCT(_xlpm.amount * _xlpm.hitCount))),0)</f>
        <v>0</v>
      </c>
      <c r="NY3" s="321">
        <f>SUM(NX3:NX6)</f>
        <v>0</v>
      </c>
    </row>
    <row r="4" spans="1:480">
      <c r="A4" s="329"/>
      <c r="B4" s="161" t="s">
        <v>18</v>
      </c>
      <c r="C4" s="45">
        <v>2</v>
      </c>
      <c r="D4" s="22" t="str">
        <f>塩基・修飾表記の定義!D43</f>
        <v>C</v>
      </c>
      <c r="E4" s="160">
        <f t="shared" si="3"/>
        <v>1</v>
      </c>
      <c r="F4" s="21">
        <f>LEN(配列情報!$D$7)-LEN(SUBSTITUTE(配列情報!$D$7,$D4,""))</f>
        <v>0</v>
      </c>
      <c r="G4" s="21">
        <f>F4/$E4</f>
        <v>0</v>
      </c>
      <c r="H4" s="162" cm="1">
        <f t="array" ref="H4">G4-IFERROR(_xlfn.LET(_xlpm.k,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$G$3:$G$215),IF(_xlpm.top="対象無し", 0, SUMPRODUCT(_xlpm.amount * _xlpm.hitCount))),0)</f>
        <v>0</v>
      </c>
      <c r="I4" s="322"/>
      <c r="J4" s="21">
        <f>LEN(配列情報!$D$8)-LEN(SUBSTITUTE(配列情報!$D$8,$D4,""))</f>
        <v>0</v>
      </c>
      <c r="K4" s="21">
        <f>J4/$E4</f>
        <v>0</v>
      </c>
      <c r="L4" s="162" cm="1">
        <f t="array" ref="L4">K4-IFERROR(_xlfn.LET(_xlpm.k,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$K$3:$K$215),IF(_xlpm.top="対象無し", 0, SUMPRODUCT(_xlpm.amount * _xlpm.hitCount))),0)</f>
        <v>0</v>
      </c>
      <c r="M4" s="322"/>
      <c r="N4" s="21">
        <f>LEN(配列情報!$D$9)-LEN(SUBSTITUTE(配列情報!$D$9,$D4,""))</f>
        <v>0</v>
      </c>
      <c r="O4" s="21">
        <f t="shared" ref="O4:O69" si="4">N4/$E4</f>
        <v>0</v>
      </c>
      <c r="P4" s="162" cm="1">
        <f t="array" ref="P4">O4-IFERROR(_xlfn.LET(_xlpm.k,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$O$3:$O$215),IF(_xlpm.top="対象無し", 0, SUMPRODUCT(_xlpm.amount * _xlpm.hitCount))),0)</f>
        <v>0</v>
      </c>
      <c r="Q4" s="322"/>
      <c r="R4" s="21">
        <f>LEN(配列情報!$D$10)-LEN(SUBSTITUTE(配列情報!$D$10,$D4,""))</f>
        <v>0</v>
      </c>
      <c r="S4" s="21">
        <f t="shared" ref="S4:S69" si="5">R4/$E4</f>
        <v>0</v>
      </c>
      <c r="T4" s="162" cm="1">
        <f t="array" ref="T4">S4-IFERROR(_xlfn.LET(_xlpm.k,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$S$3:$S$215),IF(_xlpm.top="対象無し", 0, SUMPRODUCT(_xlpm.amount * _xlpm.hitCount))),0)</f>
        <v>0</v>
      </c>
      <c r="U4" s="322"/>
      <c r="V4" s="21">
        <f>LEN(配列情報!$D$11)-LEN(SUBSTITUTE(配列情報!$D$11,$D4,""))</f>
        <v>0</v>
      </c>
      <c r="W4" s="21">
        <f t="shared" ref="W4:W69" si="6">V4/$E4</f>
        <v>0</v>
      </c>
      <c r="X4" s="162" cm="1">
        <f t="array" ref="X4">W4-IFERROR(_xlfn.LET(_xlpm.k,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$W$3:$W$215),IF(_xlpm.top="対象無し", 0, SUMPRODUCT(_xlpm.amount * _xlpm.hitCount))),0)</f>
        <v>0</v>
      </c>
      <c r="Y4" s="322"/>
      <c r="Z4" s="21">
        <f>LEN(配列情報!$D$12)-LEN(SUBSTITUTE(配列情報!$D$12,$D4,""))</f>
        <v>0</v>
      </c>
      <c r="AA4" s="21">
        <f t="shared" ref="AA4:AA69" si="7">Z4/$E4</f>
        <v>0</v>
      </c>
      <c r="AB4" s="162" cm="1">
        <f t="array" ref="AB4">AA4-IFERROR(_xlfn.LET(_xlpm.k,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$AA$3:$AA$215),IF(_xlpm.top="対象無し", 0, SUMPRODUCT(_xlpm.amount * _xlpm.hitCount))),0)</f>
        <v>0</v>
      </c>
      <c r="AC4" s="322"/>
      <c r="AD4" s="21">
        <f>LEN(配列情報!$D$13)-LEN(SUBSTITUTE(配列情報!$D$13,$D4,""))</f>
        <v>0</v>
      </c>
      <c r="AE4" s="21">
        <f t="shared" ref="AE4:AE69" si="8">AD4/$E4</f>
        <v>0</v>
      </c>
      <c r="AF4" s="162" cm="1">
        <f t="array" ref="AF4">AE4-IFERROR(_xlfn.LET(_xlpm.k,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$AE$3:$AE$215),IF(_xlpm.top="対象無し", 0, SUMPRODUCT(_xlpm.amount * _xlpm.hitCount))),0)</f>
        <v>0</v>
      </c>
      <c r="AG4" s="322"/>
      <c r="AH4" s="21">
        <f>LEN(配列情報!$D$14)-LEN(SUBSTITUTE(配列情報!$D$14,$D4,""))</f>
        <v>0</v>
      </c>
      <c r="AI4" s="21">
        <f t="shared" ref="AI4:AI69" si="9">AH4/$E4</f>
        <v>0</v>
      </c>
      <c r="AJ4" s="162" cm="1">
        <f t="array" ref="AJ4">AI4-IFERROR(_xlfn.LET(_xlpm.k,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$AI$3:$AI$215),IF(_xlpm.top="対象無し", 0, SUMPRODUCT(_xlpm.amount * _xlpm.hitCount))),0)</f>
        <v>0</v>
      </c>
      <c r="AK4" s="322"/>
      <c r="AL4" s="21">
        <f>LEN(配列情報!$D$15)-LEN(SUBSTITUTE(配列情報!$D$15,$D4,""))</f>
        <v>0</v>
      </c>
      <c r="AM4" s="21">
        <f t="shared" ref="AM4:AM69" si="10">AL4/$E4</f>
        <v>0</v>
      </c>
      <c r="AN4" s="162" cm="1">
        <f t="array" ref="AN4">AM4-IFERROR(_xlfn.LET(_xlpm.k,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$AM$3:$AM$215),IF(_xlpm.top="対象無し", 0, SUMPRODUCT(_xlpm.amount * _xlpm.hitCount))),0)</f>
        <v>0</v>
      </c>
      <c r="AO4" s="322"/>
      <c r="AP4" s="21">
        <f>LEN(配列情報!$D$16)-LEN(SUBSTITUTE(配列情報!$D$16,$D4,""))</f>
        <v>0</v>
      </c>
      <c r="AQ4" s="21">
        <f t="shared" ref="AQ4:AQ69" si="11">AP4/$E4</f>
        <v>0</v>
      </c>
      <c r="AR4" s="162" cm="1">
        <f t="array" ref="AR4">AQ4-IFERROR(_xlfn.LET(_xlpm.k,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$AQ$3:$AQ$215),IF(_xlpm.top="対象無し", 0, SUMPRODUCT(_xlpm.amount * _xlpm.hitCount))),0)</f>
        <v>0</v>
      </c>
      <c r="AS4" s="322"/>
      <c r="AT4" s="21">
        <f>LEN(配列情報!$D$17)-LEN(SUBSTITUTE(配列情報!$D$17,$D4,""))</f>
        <v>0</v>
      </c>
      <c r="AU4" s="21">
        <f t="shared" ref="AU4:AU69" si="12">AT4/$E4</f>
        <v>0</v>
      </c>
      <c r="AV4" s="162" cm="1">
        <f t="array" ref="AV4">AU4-IFERROR(_xlfn.LET(_xlpm.k,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$AU$3:$AU$215),IF(_xlpm.top="対象無し", 0, SUMPRODUCT(_xlpm.amount * _xlpm.hitCount))),0)</f>
        <v>0</v>
      </c>
      <c r="AW4" s="322"/>
      <c r="AX4" s="21">
        <f>LEN(配列情報!$D$18)-LEN(SUBSTITUTE(配列情報!$D$18,$D4,""))</f>
        <v>0</v>
      </c>
      <c r="AY4" s="21">
        <f t="shared" ref="AY4:AY69" si="13">AX4/$E4</f>
        <v>0</v>
      </c>
      <c r="AZ4" s="162" cm="1">
        <f t="array" ref="AZ4">AY4-IFERROR(_xlfn.LET(_xlpm.k,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$AY$3:$AY$215),IF(_xlpm.top="対象無し", 0, SUMPRODUCT(_xlpm.amount * _xlpm.hitCount))),0)</f>
        <v>0</v>
      </c>
      <c r="BA4" s="322"/>
      <c r="BB4" s="21">
        <f>LEN(配列情報!$D$19)-LEN(SUBSTITUTE(配列情報!$D$19,$D4,""))</f>
        <v>0</v>
      </c>
      <c r="BC4" s="21">
        <f t="shared" ref="BC4:BC69" si="14">BB4/$E4</f>
        <v>0</v>
      </c>
      <c r="BD4" s="162" cm="1">
        <f t="array" ref="BD4">BC4-IFERROR(_xlfn.LET(_xlpm.k,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$BC$3:$BC$215),IF(_xlpm.top="対象無し", 0, SUMPRODUCT(_xlpm.amount * _xlpm.hitCount))),0)</f>
        <v>0</v>
      </c>
      <c r="BE4" s="322"/>
      <c r="BF4" s="21">
        <f>LEN(配列情報!$D$20)-LEN(SUBSTITUTE(配列情報!$D$20,$D4,""))</f>
        <v>0</v>
      </c>
      <c r="BG4" s="21">
        <f>BF4/$E4</f>
        <v>0</v>
      </c>
      <c r="BH4" s="162" cm="1">
        <f t="array" ref="BH4">BG4-IFERROR(_xlfn.LET(_xlpm.k,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$BG$3:$BG$215),IF(_xlpm.top="対象無し", 0, SUMPRODUCT(_xlpm.amount * _xlpm.hitCount))),0)</f>
        <v>0</v>
      </c>
      <c r="BI4" s="322"/>
      <c r="BJ4" s="21">
        <f>LEN(配列情報!$D$21)-LEN(SUBSTITUTE(配列情報!$D$21,$D4,""))</f>
        <v>0</v>
      </c>
      <c r="BK4" s="21">
        <f t="shared" ref="BK4:BK69" si="15">BJ4/$E4</f>
        <v>0</v>
      </c>
      <c r="BL4" s="162" cm="1">
        <f t="array" ref="BL4">BK4-IFERROR(_xlfn.LET(_xlpm.k,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$BK$3:$BK$215),IF(_xlpm.top="対象無し", 0, SUMPRODUCT(_xlpm.amount * _xlpm.hitCount))),0)</f>
        <v>0</v>
      </c>
      <c r="BM4" s="322"/>
      <c r="BN4" s="21">
        <f>LEN(配列情報!$D$22)-LEN(SUBSTITUTE(配列情報!$D$22,$D4,""))</f>
        <v>0</v>
      </c>
      <c r="BO4" s="21">
        <f t="shared" ref="BO4:BO69" si="16">BN4/$E4</f>
        <v>0</v>
      </c>
      <c r="BP4" s="162" cm="1">
        <f t="array" ref="BP4">BO4-IFERROR(_xlfn.LET(_xlpm.k,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$BO$3:$BO$215),IF(_xlpm.top="対象無し", 0, SUMPRODUCT(_xlpm.amount * _xlpm.hitCount))),0)</f>
        <v>0</v>
      </c>
      <c r="BQ4" s="322"/>
      <c r="BR4" s="21">
        <f>LEN(配列情報!$D$23)-LEN(SUBSTITUTE(配列情報!$D$23,$D4,""))</f>
        <v>0</v>
      </c>
      <c r="BS4" s="21">
        <f t="shared" ref="BS4:BS69" si="17">BR4/$E4</f>
        <v>0</v>
      </c>
      <c r="BT4" s="162" cm="1">
        <f t="array" ref="BT4">BS4-IFERROR(_xlfn.LET(_xlpm.k,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$BS$3:$BS$215),IF(_xlpm.top="対象無し", 0, SUMPRODUCT(_xlpm.amount * _xlpm.hitCount))),0)</f>
        <v>0</v>
      </c>
      <c r="BU4" s="322"/>
      <c r="BV4" s="21">
        <f>LEN(配列情報!$D$24)-LEN(SUBSTITUTE(配列情報!$D$24,$D4,""))</f>
        <v>0</v>
      </c>
      <c r="BW4" s="21">
        <f t="shared" ref="BW4:BW69" si="18">BV4/$E4</f>
        <v>0</v>
      </c>
      <c r="BX4" s="162" cm="1">
        <f t="array" ref="BX4">BW4-IFERROR(_xlfn.LET(_xlpm.k,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$BW$3:$BW$215),IF(_xlpm.top="対象無し", 0, SUMPRODUCT(_xlpm.amount * _xlpm.hitCount))),0)</f>
        <v>0</v>
      </c>
      <c r="BY4" s="322"/>
      <c r="BZ4" s="21">
        <f>LEN(配列情報!$D$25)-LEN(SUBSTITUTE(配列情報!$D$25,$D4,""))</f>
        <v>0</v>
      </c>
      <c r="CA4" s="21">
        <f t="shared" ref="CA4:CA69" si="19">BZ4/$E4</f>
        <v>0</v>
      </c>
      <c r="CB4" s="162" cm="1">
        <f t="array" ref="CB4">CA4-IFERROR(_xlfn.LET(_xlpm.k,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$CA$3:$CA$215),IF(_xlpm.top="対象無し", 0, SUMPRODUCT(_xlpm.amount * _xlpm.hitCount))),0)</f>
        <v>0</v>
      </c>
      <c r="CC4" s="322"/>
      <c r="CD4" s="21">
        <f>LEN(配列情報!$D$26)-LEN(SUBSTITUTE(配列情報!$D$26,$D4,""))</f>
        <v>0</v>
      </c>
      <c r="CE4" s="21">
        <f t="shared" ref="CE4:CE69" si="20">CD4/$E4</f>
        <v>0</v>
      </c>
      <c r="CF4" s="162" cm="1">
        <f t="array" ref="CF4">CE4-IFERROR(_xlfn.LET(_xlpm.k,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$CE$3:$CE$215),IF(_xlpm.top="対象無し", 0, SUMPRODUCT(_xlpm.amount * _xlpm.hitCount))),0)</f>
        <v>0</v>
      </c>
      <c r="CG4" s="322"/>
      <c r="CH4" s="21">
        <f>LEN(配列情報!$D$27)-LEN(SUBSTITUTE(配列情報!$D$27,$D4,""))</f>
        <v>0</v>
      </c>
      <c r="CI4" s="21">
        <f t="shared" ref="CI4:CI69" si="21">CH4/$E4</f>
        <v>0</v>
      </c>
      <c r="CJ4" s="162" cm="1">
        <f t="array" ref="CJ4">CI4-IFERROR(_xlfn.LET(_xlpm.k,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$CI$3:$CI$215),IF(_xlpm.top="対象無し", 0, SUMPRODUCT(_xlpm.amount * _xlpm.hitCount))),0)</f>
        <v>0</v>
      </c>
      <c r="CK4" s="322"/>
      <c r="CL4" s="21">
        <f>LEN(配列情報!$D$28)-LEN(SUBSTITUTE(配列情報!$D$28,$D4,""))</f>
        <v>0</v>
      </c>
      <c r="CM4" s="21">
        <f t="shared" ref="CM4:CM69" si="22">CL4/$E4</f>
        <v>0</v>
      </c>
      <c r="CN4" s="162" cm="1">
        <f t="array" ref="CN4">CM4-IFERROR(_xlfn.LET(_xlpm.k,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$CM$3:$CM$215),IF(_xlpm.top="対象無し", 0, SUMPRODUCT(_xlpm.amount * _xlpm.hitCount))),0)</f>
        <v>0</v>
      </c>
      <c r="CO4" s="322"/>
      <c r="CP4" s="21">
        <f>LEN(配列情報!$D$29)-LEN(SUBSTITUTE(配列情報!$D$29,$D4,""))</f>
        <v>0</v>
      </c>
      <c r="CQ4" s="21">
        <f t="shared" ref="CQ4:CQ69" si="23">CP4/$E4</f>
        <v>0</v>
      </c>
      <c r="CR4" s="162" cm="1">
        <f t="array" ref="CR4">CQ4-IFERROR(_xlfn.LET(_xlpm.k,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$CQ$3:$CQ$215),IF(_xlpm.top="対象無し", 0, SUMPRODUCT(_xlpm.amount * _xlpm.hitCount))),0)</f>
        <v>0</v>
      </c>
      <c r="CS4" s="322"/>
      <c r="CT4" s="21">
        <f>LEN(配列情報!$D$30)-LEN(SUBSTITUTE(配列情報!$D$30,$D4,""))</f>
        <v>0</v>
      </c>
      <c r="CU4" s="21">
        <f t="shared" ref="CU4:CU69" si="24">CT4/$E4</f>
        <v>0</v>
      </c>
      <c r="CV4" s="162" cm="1">
        <f t="array" ref="CV4">CU4-IFERROR(_xlfn.LET(_xlpm.k,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$CU$3:$CU$215),IF(_xlpm.top="対象無し", 0, SUMPRODUCT(_xlpm.amount * _xlpm.hitCount))),0)</f>
        <v>0</v>
      </c>
      <c r="CW4" s="322"/>
      <c r="CX4" s="21">
        <f>LEN(配列情報!$D$31)-LEN(SUBSTITUTE(配列情報!$D$31,$D4,""))</f>
        <v>0</v>
      </c>
      <c r="CY4" s="21">
        <f t="shared" ref="CY4:CY69" si="25">CX4/$E4</f>
        <v>0</v>
      </c>
      <c r="CZ4" s="162" cm="1">
        <f t="array" ref="CZ4">CY4-IFERROR(_xlfn.LET(_xlpm.k,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$CY$3:$CY$215),IF(_xlpm.top="対象無し", 0, SUMPRODUCT(_xlpm.amount * _xlpm.hitCount))),0)</f>
        <v>0</v>
      </c>
      <c r="DA4" s="322"/>
      <c r="DB4" s="21">
        <f>LEN(配列情報!$D$32)-LEN(SUBSTITUTE(配列情報!$D$32,$D4,""))</f>
        <v>0</v>
      </c>
      <c r="DC4" s="21">
        <f t="shared" ref="DC4:DC69" si="26">DB4/$E4</f>
        <v>0</v>
      </c>
      <c r="DD4" s="162" cm="1">
        <f t="array" ref="DD4">DC4-IFERROR(_xlfn.LET(_xlpm.k,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$DC$3:$DC$215),IF(_xlpm.top="対象無し", 0, SUMPRODUCT(_xlpm.amount * _xlpm.hitCount))),0)</f>
        <v>0</v>
      </c>
      <c r="DE4" s="322"/>
      <c r="DF4" s="21">
        <f>LEN(配列情報!$D$33)-LEN(SUBSTITUTE(配列情報!$D$33,$D4,""))</f>
        <v>0</v>
      </c>
      <c r="DG4" s="21">
        <f t="shared" ref="DG4:DG69" si="27">DF4/$E4</f>
        <v>0</v>
      </c>
      <c r="DH4" s="162" cm="1">
        <f t="array" ref="DH4">DG4-IFERROR(_xlfn.LET(_xlpm.k,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$DG$3:$DG$215),IF(_xlpm.top="対象無し", 0, SUMPRODUCT(_xlpm.amount * _xlpm.hitCount))),0)</f>
        <v>0</v>
      </c>
      <c r="DI4" s="322"/>
      <c r="DJ4" s="21">
        <f>LEN(配列情報!$D$34)-LEN(SUBSTITUTE(配列情報!$D$34,$D4,""))</f>
        <v>0</v>
      </c>
      <c r="DK4" s="21">
        <f t="shared" ref="DK4:DK69" si="28">DJ4/$E4</f>
        <v>0</v>
      </c>
      <c r="DL4" s="162" cm="1">
        <f t="array" ref="DL4">DK4-IFERROR(_xlfn.LET(_xlpm.k,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$DK$3:$DK$215),IF(_xlpm.top="対象無し", 0, SUMPRODUCT(_xlpm.amount * _xlpm.hitCount))),0)</f>
        <v>0</v>
      </c>
      <c r="DM4" s="322"/>
      <c r="DN4" s="21">
        <f>LEN(配列情報!$D$35)-LEN(SUBSTITUTE(配列情報!$D$35,$D4,""))</f>
        <v>0</v>
      </c>
      <c r="DO4" s="21">
        <f t="shared" ref="DO4:DO69" si="29">DN4/$E4</f>
        <v>0</v>
      </c>
      <c r="DP4" s="162" cm="1">
        <f t="array" ref="DP4">DO4-IFERROR(_xlfn.LET(_xlpm.k,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$DO$3:$DO$215),IF(_xlpm.top="対象無し", 0, SUMPRODUCT(_xlpm.amount * _xlpm.hitCount))),0)</f>
        <v>0</v>
      </c>
      <c r="DQ4" s="322"/>
      <c r="DR4" s="21">
        <f>LEN(配列情報!$D$36)-LEN(SUBSTITUTE(配列情報!$D$36,$D4,""))</f>
        <v>0</v>
      </c>
      <c r="DS4" s="21">
        <f t="shared" ref="DS4:DS69" si="30">DR4/$E4</f>
        <v>0</v>
      </c>
      <c r="DT4" s="162" cm="1">
        <f t="array" ref="DT4">DS4-IFERROR(_xlfn.LET(_xlpm.k,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$DS$3:$DS$215),IF(_xlpm.top="対象無し", 0, SUMPRODUCT(_xlpm.amount * _xlpm.hitCount))),0)</f>
        <v>0</v>
      </c>
      <c r="DU4" s="322"/>
      <c r="DV4" s="21">
        <f>LEN(配列情報!$D$37)-LEN(SUBSTITUTE(配列情報!$D$37,$D4,""))</f>
        <v>0</v>
      </c>
      <c r="DW4" s="21">
        <f t="shared" ref="DW4:DW69" si="31">DV4/$E4</f>
        <v>0</v>
      </c>
      <c r="DX4" s="162" cm="1">
        <f t="array" ref="DX4">DW4-IFERROR(_xlfn.LET(_xlpm.k,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$DW$3:$DW$215),IF(_xlpm.top="対象無し", 0, SUMPRODUCT(_xlpm.amount * _xlpm.hitCount))),0)</f>
        <v>0</v>
      </c>
      <c r="DY4" s="322"/>
      <c r="DZ4" s="21">
        <f>LEN(配列情報!$D$38)-LEN(SUBSTITUTE(配列情報!$D$38,$D4,""))</f>
        <v>0</v>
      </c>
      <c r="EA4" s="21">
        <f t="shared" ref="EA4:EA69" si="32">DZ4/$E4</f>
        <v>0</v>
      </c>
      <c r="EB4" s="162" cm="1">
        <f t="array" ref="EB4">EA4-IFERROR(_xlfn.LET(_xlpm.k,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$EA$3:$EA$215),IF(_xlpm.top="対象無し", 0, SUMPRODUCT(_xlpm.amount * _xlpm.hitCount))),0)</f>
        <v>0</v>
      </c>
      <c r="EC4" s="322"/>
      <c r="ED4" s="21">
        <f>LEN(配列情報!$D$39)-LEN(SUBSTITUTE(配列情報!$D$39,$D4,""))</f>
        <v>0</v>
      </c>
      <c r="EE4" s="21">
        <f t="shared" ref="EE4:EE69" si="33">ED4/$E4</f>
        <v>0</v>
      </c>
      <c r="EF4" s="162" cm="1">
        <f t="array" ref="EF4">EE4-IFERROR(_xlfn.LET(_xlpm.k,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$EE$3:$EE$215),IF(_xlpm.top="対象無し", 0, SUMPRODUCT(_xlpm.amount * _xlpm.hitCount))),0)</f>
        <v>0</v>
      </c>
      <c r="EG4" s="322"/>
      <c r="EH4" s="21">
        <f>LEN(配列情報!$D$40)-LEN(SUBSTITUTE(配列情報!$D$40,$D4,""))</f>
        <v>0</v>
      </c>
      <c r="EI4" s="21">
        <f t="shared" ref="EI4:EI69" si="34">EH4/$E4</f>
        <v>0</v>
      </c>
      <c r="EJ4" s="162" cm="1">
        <f t="array" ref="EJ4">EI4-IFERROR(_xlfn.LET(_xlpm.k,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$EI$3:$EI$215),IF(_xlpm.top="対象無し", 0, SUMPRODUCT(_xlpm.amount * _xlpm.hitCount))),0)</f>
        <v>0</v>
      </c>
      <c r="EK4" s="322"/>
      <c r="EL4" s="21">
        <f>LEN(配列情報!$D$41)-LEN(SUBSTITUTE(配列情報!$D$41,$D4,""))</f>
        <v>0</v>
      </c>
      <c r="EM4" s="21">
        <f t="shared" ref="EM4:EM69" si="35">EL4/$E4</f>
        <v>0</v>
      </c>
      <c r="EN4" s="162" cm="1">
        <f t="array" ref="EN4">EM4-IFERROR(_xlfn.LET(_xlpm.k,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$EM$3:$EM$215),IF(_xlpm.top="対象無し", 0, SUMPRODUCT(_xlpm.amount * _xlpm.hitCount))),0)</f>
        <v>0</v>
      </c>
      <c r="EO4" s="322"/>
      <c r="EP4" s="21">
        <f>LEN(配列情報!$D$42)-LEN(SUBSTITUTE(配列情報!$D$42,$D4,""))</f>
        <v>0</v>
      </c>
      <c r="EQ4" s="21">
        <f t="shared" ref="EQ4:EQ69" si="36">EP4/$E4</f>
        <v>0</v>
      </c>
      <c r="ER4" s="162" cm="1">
        <f t="array" ref="ER4">EQ4-IFERROR(_xlfn.LET(_xlpm.k,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$EQ$3:$EQ$215),IF(_xlpm.top="対象無し", 0, SUMPRODUCT(_xlpm.amount * _xlpm.hitCount))),0)</f>
        <v>0</v>
      </c>
      <c r="ES4" s="322"/>
      <c r="ET4" s="21">
        <f>LEN(配列情報!$D$43)-LEN(SUBSTITUTE(配列情報!$D$43,$D4,""))</f>
        <v>0</v>
      </c>
      <c r="EU4" s="21">
        <f t="shared" ref="EU4:EU69" si="37">ET4/$E4</f>
        <v>0</v>
      </c>
      <c r="EV4" s="162" cm="1">
        <f t="array" ref="EV4">EU4-IFERROR(_xlfn.LET(_xlpm.k,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$EU$3:$EU$215),IF(_xlpm.top="対象無し", 0, SUMPRODUCT(_xlpm.amount * _xlpm.hitCount))),0)</f>
        <v>0</v>
      </c>
      <c r="EW4" s="322"/>
      <c r="EX4" s="21">
        <f>LEN(配列情報!$D$44)-LEN(SUBSTITUTE(配列情報!$D$44,$D4,""))</f>
        <v>0</v>
      </c>
      <c r="EY4" s="21">
        <f t="shared" ref="EY4:EY69" si="38">EX4/$E4</f>
        <v>0</v>
      </c>
      <c r="EZ4" s="162" cm="1">
        <f t="array" ref="EZ4">EY4-IFERROR(_xlfn.LET(_xlpm.k,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$EY$3:$EY$215),IF(_xlpm.top="対象無し", 0, SUMPRODUCT(_xlpm.amount * _xlpm.hitCount))),0)</f>
        <v>0</v>
      </c>
      <c r="FA4" s="322"/>
      <c r="FB4" s="21">
        <f>LEN(配列情報!$D$45)-LEN(SUBSTITUTE(配列情報!$D$45,$D4,""))</f>
        <v>0</v>
      </c>
      <c r="FC4" s="21">
        <f t="shared" ref="FC4:FC69" si="39">FB4/$E4</f>
        <v>0</v>
      </c>
      <c r="FD4" s="162" cm="1">
        <f t="array" ref="FD4">FC4-IFERROR(_xlfn.LET(_xlpm.k,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$FC$3:$FC$215),IF(_xlpm.top="対象無し", 0, SUMPRODUCT(_xlpm.amount * _xlpm.hitCount))),0)</f>
        <v>0</v>
      </c>
      <c r="FE4" s="322"/>
      <c r="FF4" s="21">
        <f>LEN(配列情報!$D$46)-LEN(SUBSTITUTE(配列情報!$D$46,$D4,""))</f>
        <v>0</v>
      </c>
      <c r="FG4" s="21">
        <f t="shared" ref="FG4:FG69" si="40">FF4/$E4</f>
        <v>0</v>
      </c>
      <c r="FH4" s="162" cm="1">
        <f t="array" ref="FH4">FG4-IFERROR(_xlfn.LET(_xlpm.k,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$FG$3:$FG$215),IF(_xlpm.top="対象無し", 0, SUMPRODUCT(_xlpm.amount * _xlpm.hitCount))),0)</f>
        <v>0</v>
      </c>
      <c r="FI4" s="322"/>
      <c r="FJ4" s="21">
        <f>LEN(配列情報!$D$47)-LEN(SUBSTITUTE(配列情報!$D$47,$D4,""))</f>
        <v>0</v>
      </c>
      <c r="FK4" s="21">
        <f t="shared" ref="FK4:FK69" si="41">FJ4/$E4</f>
        <v>0</v>
      </c>
      <c r="FL4" s="162" cm="1">
        <f t="array" ref="FL4">FK4-IFERROR(_xlfn.LET(_xlpm.k,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$FK$3:$FK$215),IF(_xlpm.top="対象無し", 0, SUMPRODUCT(_xlpm.amount * _xlpm.hitCount))),0)</f>
        <v>0</v>
      </c>
      <c r="FM4" s="322"/>
      <c r="FN4" s="21">
        <f>LEN(配列情報!$D$48)-LEN(SUBSTITUTE(配列情報!$D$48,$D4,""))</f>
        <v>0</v>
      </c>
      <c r="FO4" s="21">
        <f t="shared" ref="FO4:FO69" si="42">FN4/$E4</f>
        <v>0</v>
      </c>
      <c r="FP4" s="162" cm="1">
        <f t="array" ref="FP4">FO4-IFERROR(_xlfn.LET(_xlpm.k,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$FO$3:$FO$215),IF(_xlpm.top="対象無し", 0, SUMPRODUCT(_xlpm.amount * _xlpm.hitCount))),0)</f>
        <v>0</v>
      </c>
      <c r="FQ4" s="322"/>
      <c r="FR4" s="21">
        <f>LEN(配列情報!$D$49)-LEN(SUBSTITUTE(配列情報!$D$49,$D4,""))</f>
        <v>0</v>
      </c>
      <c r="FS4" s="21">
        <f t="shared" ref="FS4:FS69" si="43">FR4/$E4</f>
        <v>0</v>
      </c>
      <c r="FT4" s="162" cm="1">
        <f t="array" ref="FT4">FS4-IFERROR(_xlfn.LET(_xlpm.k,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$FS$3:$FS$215),IF(_xlpm.top="対象無し", 0, SUMPRODUCT(_xlpm.amount * _xlpm.hitCount))),0)</f>
        <v>0</v>
      </c>
      <c r="FU4" s="322"/>
      <c r="FV4" s="21">
        <f>LEN(配列情報!$D$50)-LEN(SUBSTITUTE(配列情報!$D$50,$D4,""))</f>
        <v>0</v>
      </c>
      <c r="FW4" s="21">
        <f t="shared" ref="FW4:FW69" si="44">FV4/$E4</f>
        <v>0</v>
      </c>
      <c r="FX4" s="162" cm="1">
        <f t="array" ref="FX4">FW4-IFERROR(_xlfn.LET(_xlpm.k,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$FW$3:$FW$215),IF(_xlpm.top="対象無し", 0, SUMPRODUCT(_xlpm.amount * _xlpm.hitCount))),0)</f>
        <v>0</v>
      </c>
      <c r="FY4" s="322"/>
      <c r="FZ4" s="21">
        <f>LEN(配列情報!$D$51)-LEN(SUBSTITUTE(配列情報!$D$51,$D4,""))</f>
        <v>0</v>
      </c>
      <c r="GA4" s="21">
        <f t="shared" ref="GA4:GA69" si="45">FZ4/$E4</f>
        <v>0</v>
      </c>
      <c r="GB4" s="162" cm="1">
        <f t="array" ref="GB4">GA4-IFERROR(_xlfn.LET(_xlpm.k,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$GA$3:$GA$215),IF(_xlpm.top="対象無し", 0, SUMPRODUCT(_xlpm.amount * _xlpm.hitCount))),0)</f>
        <v>0</v>
      </c>
      <c r="GC4" s="322"/>
      <c r="GD4" s="21">
        <f>LEN(配列情報!$D$52)-LEN(SUBSTITUTE(配列情報!$D$52,$D4,""))</f>
        <v>0</v>
      </c>
      <c r="GE4" s="21">
        <f t="shared" ref="GE4:GE69" si="46">GD4/$E4</f>
        <v>0</v>
      </c>
      <c r="GF4" s="162" cm="1">
        <f t="array" ref="GF4">GE4-IFERROR(_xlfn.LET(_xlpm.k,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$GE$3:$GE$215),IF(_xlpm.top="対象無し", 0, SUMPRODUCT(_xlpm.amount * _xlpm.hitCount))),0)</f>
        <v>0</v>
      </c>
      <c r="GG4" s="322"/>
      <c r="GH4" s="21">
        <f>LEN(配列情報!$D$53)-LEN(SUBSTITUTE(配列情報!$D$53,$D4,""))</f>
        <v>0</v>
      </c>
      <c r="GI4" s="21">
        <f t="shared" ref="GI4:GI69" si="47">GH4/$E4</f>
        <v>0</v>
      </c>
      <c r="GJ4" s="162" cm="1">
        <f t="array" ref="GJ4">GI4-IFERROR(_xlfn.LET(_xlpm.k,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$GI$3:$GI$215),IF(_xlpm.top="対象無し", 0, SUMPRODUCT(_xlpm.amount * _xlpm.hitCount))),0)</f>
        <v>0</v>
      </c>
      <c r="GK4" s="322"/>
      <c r="GL4" s="21">
        <f>LEN(配列情報!$D$54)-LEN(SUBSTITUTE(配列情報!$D$54,$D4,""))</f>
        <v>0</v>
      </c>
      <c r="GM4" s="21">
        <f t="shared" ref="GM4:GM69" si="48">GL4/$E4</f>
        <v>0</v>
      </c>
      <c r="GN4" s="162" cm="1">
        <f t="array" ref="GN4">GM4-IFERROR(_xlfn.LET(_xlpm.k,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$GM$3:$GM$215),IF(_xlpm.top="対象無し", 0, SUMPRODUCT(_xlpm.amount * _xlpm.hitCount))),0)</f>
        <v>0</v>
      </c>
      <c r="GO4" s="322"/>
      <c r="GP4" s="21">
        <f>LEN(配列情報!$D$55)-LEN(SUBSTITUTE(配列情報!$D$55,$D4,""))</f>
        <v>0</v>
      </c>
      <c r="GQ4" s="21">
        <f t="shared" ref="GQ4:GQ69" si="49">GP4/$E4</f>
        <v>0</v>
      </c>
      <c r="GR4" s="162" cm="1">
        <f t="array" ref="GR4">GQ4-IFERROR(_xlfn.LET(_xlpm.k,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$GQ$3:$GQ$215),IF(_xlpm.top="対象無し", 0, SUMPRODUCT(_xlpm.amount * _xlpm.hitCount))),0)</f>
        <v>0</v>
      </c>
      <c r="GS4" s="322"/>
      <c r="GT4" s="21">
        <f>LEN(配列情報!$D$56)-LEN(SUBSTITUTE(配列情報!$D$56,$D4,""))</f>
        <v>0</v>
      </c>
      <c r="GU4" s="21">
        <f t="shared" ref="GU4:GU69" si="50">GT4/$E4</f>
        <v>0</v>
      </c>
      <c r="GV4" s="162" cm="1">
        <f t="array" ref="GV4">GU4-IFERROR(_xlfn.LET(_xlpm.k,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$GU$3:$GU$215),IF(_xlpm.top="対象無し", 0, SUMPRODUCT(_xlpm.amount * _xlpm.hitCount))),0)</f>
        <v>0</v>
      </c>
      <c r="GW4" s="322"/>
      <c r="GX4" s="21">
        <f>LEN(配列情報!$D$57)-LEN(SUBSTITUTE(配列情報!$D$57,$D4,""))</f>
        <v>0</v>
      </c>
      <c r="GY4" s="21">
        <f t="shared" ref="GY4:GY69" si="51">GX4/$E4</f>
        <v>0</v>
      </c>
      <c r="GZ4" s="162" cm="1">
        <f t="array" ref="GZ4">GY4-IFERROR(_xlfn.LET(_xlpm.k,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$GY$3:$GY$215),IF(_xlpm.top="対象無し", 0, SUMPRODUCT(_xlpm.amount * _xlpm.hitCount))),0)</f>
        <v>0</v>
      </c>
      <c r="HA4" s="322"/>
      <c r="HB4" s="21">
        <f>LEN(配列情報!$D$58)-LEN(SUBSTITUTE(配列情報!$D$58,$D4,""))</f>
        <v>0</v>
      </c>
      <c r="HC4" s="21">
        <f t="shared" ref="HC4:HC69" si="52">HB4/$E4</f>
        <v>0</v>
      </c>
      <c r="HD4" s="162" cm="1">
        <f t="array" ref="HD4">HC4-IFERROR(_xlfn.LET(_xlpm.k,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$HC$3:$HC$215),IF(_xlpm.top="対象無し", 0, SUMPRODUCT(_xlpm.amount * _xlpm.hitCount))),0)</f>
        <v>0</v>
      </c>
      <c r="HE4" s="322"/>
      <c r="HF4" s="21">
        <f>LEN(配列情報!$D$59)-LEN(SUBSTITUTE(配列情報!$D$59,$D4,""))</f>
        <v>0</v>
      </c>
      <c r="HG4" s="21">
        <f t="shared" ref="HG4:HG69" si="53">HF4/$E4</f>
        <v>0</v>
      </c>
      <c r="HH4" s="162" cm="1">
        <f t="array" ref="HH4">HG4-IFERROR(_xlfn.LET(_xlpm.k,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$HG$3:$HG$215),IF(_xlpm.top="対象無し", 0, SUMPRODUCT(_xlpm.amount * _xlpm.hitCount))),0)</f>
        <v>0</v>
      </c>
      <c r="HI4" s="322"/>
      <c r="HJ4" s="21">
        <f>LEN(配列情報!$D$60)-LEN(SUBSTITUTE(配列情報!$D$60,$D4,""))</f>
        <v>0</v>
      </c>
      <c r="HK4" s="21">
        <f t="shared" ref="HK4:HK69" si="54">HJ4/$E4</f>
        <v>0</v>
      </c>
      <c r="HL4" s="162" cm="1">
        <f t="array" ref="HL4">HK4-IFERROR(_xlfn.LET(_xlpm.k,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$HK$3:$HK$215),IF(_xlpm.top="対象無し", 0, SUMPRODUCT(_xlpm.amount * _xlpm.hitCount))),0)</f>
        <v>0</v>
      </c>
      <c r="HM4" s="322"/>
      <c r="HN4" s="21">
        <f>LEN(配列情報!$D$61)-LEN(SUBSTITUTE(配列情報!$D$61,$D4,""))</f>
        <v>0</v>
      </c>
      <c r="HO4" s="21">
        <f t="shared" ref="HO4:HO69" si="55">HN4/$E4</f>
        <v>0</v>
      </c>
      <c r="HP4" s="162" cm="1">
        <f t="array" ref="HP4">HO4-IFERROR(_xlfn.LET(_xlpm.k,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$HO$3:$HO$215),IF(_xlpm.top="対象無し", 0, SUMPRODUCT(_xlpm.amount * _xlpm.hitCount))),0)</f>
        <v>0</v>
      </c>
      <c r="HQ4" s="322"/>
      <c r="HR4" s="21">
        <f>LEN(配列情報!$D$62)-LEN(SUBSTITUTE(配列情報!$D$62,$D4,""))</f>
        <v>0</v>
      </c>
      <c r="HS4" s="21">
        <f t="shared" ref="HS4:HS69" si="56">HR4/$E4</f>
        <v>0</v>
      </c>
      <c r="HT4" s="162" cm="1">
        <f t="array" ref="HT4">HS4-IFERROR(_xlfn.LET(_xlpm.k,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$HS$3:$HS$215),IF(_xlpm.top="対象無し", 0, SUMPRODUCT(_xlpm.amount * _xlpm.hitCount))),0)</f>
        <v>0</v>
      </c>
      <c r="HU4" s="322"/>
      <c r="HV4" s="21">
        <f>LEN(配列情報!$D$63)-LEN(SUBSTITUTE(配列情報!$D$63,$D4,""))</f>
        <v>0</v>
      </c>
      <c r="HW4" s="21">
        <f t="shared" ref="HW4:HW69" si="57">HV4/$E4</f>
        <v>0</v>
      </c>
      <c r="HX4" s="162" cm="1">
        <f t="array" ref="HX4">HW4-IFERROR(_xlfn.LET(_xlpm.k,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$HW$3:$HW$215),IF(_xlpm.top="対象無し", 0, SUMPRODUCT(_xlpm.amount * _xlpm.hitCount))),0)</f>
        <v>0</v>
      </c>
      <c r="HY4" s="322"/>
      <c r="HZ4" s="21">
        <f>LEN(配列情報!$D$64)-LEN(SUBSTITUTE(配列情報!$D$64,$D4,""))</f>
        <v>0</v>
      </c>
      <c r="IA4" s="21">
        <f t="shared" ref="IA4:IA69" si="58">HZ4/$E4</f>
        <v>0</v>
      </c>
      <c r="IB4" s="162" cm="1">
        <f t="array" ref="IB4">IA4-IFERROR(_xlfn.LET(_xlpm.k,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$IA$3:$IA$215),IF(_xlpm.top="対象無し", 0, SUMPRODUCT(_xlpm.amount * _xlpm.hitCount))),0)</f>
        <v>0</v>
      </c>
      <c r="IC4" s="322"/>
      <c r="ID4" s="21">
        <f>LEN(配列情報!$D$65)-LEN(SUBSTITUTE(配列情報!$D$65,$D4,""))</f>
        <v>0</v>
      </c>
      <c r="IE4" s="21">
        <f t="shared" ref="IE4:IE69" si="59">ID4/$E4</f>
        <v>0</v>
      </c>
      <c r="IF4" s="162" cm="1">
        <f t="array" ref="IF4">IE4-IFERROR(_xlfn.LET(_xlpm.k,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$IE$3:$IE$215),IF(_xlpm.top="対象無し", 0, SUMPRODUCT(_xlpm.amount * _xlpm.hitCount))),0)</f>
        <v>0</v>
      </c>
      <c r="IG4" s="322"/>
      <c r="IH4" s="21">
        <f>LEN(配列情報!$D$66)-LEN(SUBSTITUTE(配列情報!$D$66,$D4,""))</f>
        <v>0</v>
      </c>
      <c r="II4" s="21">
        <f t="shared" ref="II4:II69" si="60">IH4/$E4</f>
        <v>0</v>
      </c>
      <c r="IJ4" s="162" cm="1">
        <f t="array" ref="IJ4">II4-IFERROR(_xlfn.LET(_xlpm.k,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$II$3:$II$215),IF(_xlpm.top="対象無し", 0, SUMPRODUCT(_xlpm.amount * _xlpm.hitCount))),0)</f>
        <v>0</v>
      </c>
      <c r="IK4" s="322"/>
      <c r="IL4" s="21">
        <f>LEN(配列情報!$D$67)-LEN(SUBSTITUTE(配列情報!$D$67,$D4,""))</f>
        <v>0</v>
      </c>
      <c r="IM4" s="21">
        <f t="shared" ref="IM4:IM69" si="61">IL4/$E4</f>
        <v>0</v>
      </c>
      <c r="IN4" s="162" cm="1">
        <f t="array" ref="IN4">IM4-IFERROR(_xlfn.LET(_xlpm.k,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$IM$3:$IM$215),IF(_xlpm.top="対象無し", 0, SUMPRODUCT(_xlpm.amount * _xlpm.hitCount))),0)</f>
        <v>0</v>
      </c>
      <c r="IO4" s="322"/>
      <c r="IP4" s="21">
        <f>LEN(配列情報!$D$68)-LEN(SUBSTITUTE(配列情報!$D$68,$D4,""))</f>
        <v>0</v>
      </c>
      <c r="IQ4" s="21">
        <f t="shared" ref="IQ4:IQ69" si="62">IP4/$E4</f>
        <v>0</v>
      </c>
      <c r="IR4" s="162" cm="1">
        <f t="array" ref="IR4">IQ4-IFERROR(_xlfn.LET(_xlpm.k,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$IQ$3:$IQ$215),IF(_xlpm.top="対象無し", 0, SUMPRODUCT(_xlpm.amount * _xlpm.hitCount))),0)</f>
        <v>0</v>
      </c>
      <c r="IS4" s="322"/>
      <c r="IT4" s="21">
        <f>LEN(配列情報!$D$69)-LEN(SUBSTITUTE(配列情報!$D$69,$D4,""))</f>
        <v>0</v>
      </c>
      <c r="IU4" s="21">
        <f t="shared" ref="IU4:IU69" si="63">IT4/$E4</f>
        <v>0</v>
      </c>
      <c r="IV4" s="162" cm="1">
        <f t="array" ref="IV4">IU4-IFERROR(_xlfn.LET(_xlpm.k,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$IU$3:$IU$215),IF(_xlpm.top="対象無し", 0, SUMPRODUCT(_xlpm.amount * _xlpm.hitCount))),0)</f>
        <v>0</v>
      </c>
      <c r="IW4" s="322"/>
      <c r="IX4" s="21">
        <f>LEN(配列情報!$D$70)-LEN(SUBSTITUTE(配列情報!$D$70,$D4,""))</f>
        <v>0</v>
      </c>
      <c r="IY4" s="21">
        <f t="shared" ref="IY4:IY69" si="64">IX4/$E4</f>
        <v>0</v>
      </c>
      <c r="IZ4" s="162" cm="1">
        <f t="array" ref="IZ4">IY4-IFERROR(_xlfn.LET(_xlpm.k,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$IY$3:$IY$215),IF(_xlpm.top="対象無し", 0, SUMPRODUCT(_xlpm.amount * _xlpm.hitCount))),0)</f>
        <v>0</v>
      </c>
      <c r="JA4" s="322"/>
      <c r="JB4" s="21">
        <f>LEN(配列情報!$D$71)-LEN(SUBSTITUTE(配列情報!$D$71,$D4,""))</f>
        <v>0</v>
      </c>
      <c r="JC4" s="21">
        <f t="shared" ref="JC4:JC69" si="65">JB4/$E4</f>
        <v>0</v>
      </c>
      <c r="JD4" s="162" cm="1">
        <f t="array" ref="JD4">JC4-IFERROR(_xlfn.LET(_xlpm.k,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$JC$3:$JC$215),IF(_xlpm.top="対象無し", 0, SUMPRODUCT(_xlpm.amount * _xlpm.hitCount))),0)</f>
        <v>0</v>
      </c>
      <c r="JE4" s="322"/>
      <c r="JF4" s="21">
        <f>LEN(配列情報!$D$72)-LEN(SUBSTITUTE(配列情報!$D$72,$D4,""))</f>
        <v>0</v>
      </c>
      <c r="JG4" s="21">
        <f t="shared" ref="JG4:JG69" si="66">JF4/$E4</f>
        <v>0</v>
      </c>
      <c r="JH4" s="162" cm="1">
        <f t="array" ref="JH4">JG4-IFERROR(_xlfn.LET(_xlpm.k,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$JG$3:$JG$215),IF(_xlpm.top="対象無し", 0, SUMPRODUCT(_xlpm.amount * _xlpm.hitCount))),0)</f>
        <v>0</v>
      </c>
      <c r="JI4" s="322"/>
      <c r="JJ4" s="21">
        <f>LEN(配列情報!$D$73)-LEN(SUBSTITUTE(配列情報!$D$73,$D4,""))</f>
        <v>0</v>
      </c>
      <c r="JK4" s="21">
        <f t="shared" ref="JK4:JK69" si="67">JJ4/$E4</f>
        <v>0</v>
      </c>
      <c r="JL4" s="162" cm="1">
        <f t="array" ref="JL4">JK4-IFERROR(_xlfn.LET(_xlpm.k,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$JK$3:$JK$215),IF(_xlpm.top="対象無し", 0, SUMPRODUCT(_xlpm.amount * _xlpm.hitCount))),0)</f>
        <v>0</v>
      </c>
      <c r="JM4" s="322"/>
      <c r="JN4" s="21">
        <f>LEN(配列情報!$D$74)-LEN(SUBSTITUTE(配列情報!$D$74,$D4,""))</f>
        <v>0</v>
      </c>
      <c r="JO4" s="21">
        <f t="shared" ref="JO4:JO69" si="68">JN4/$E4</f>
        <v>0</v>
      </c>
      <c r="JP4" s="162" cm="1">
        <f t="array" ref="JP4">JO4-IFERROR(_xlfn.LET(_xlpm.k,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$JO$3:$JO$215),IF(_xlpm.top="対象無し", 0, SUMPRODUCT(_xlpm.amount * _xlpm.hitCount))),0)</f>
        <v>0</v>
      </c>
      <c r="JQ4" s="322"/>
      <c r="JR4" s="21">
        <f>LEN(配列情報!$D$75)-LEN(SUBSTITUTE(配列情報!$D$75,$D4,""))</f>
        <v>0</v>
      </c>
      <c r="JS4" s="21">
        <f t="shared" ref="JS4:JS69" si="69">JR4/$E4</f>
        <v>0</v>
      </c>
      <c r="JT4" s="162" cm="1">
        <f t="array" ref="JT4">JS4-IFERROR(_xlfn.LET(_xlpm.k,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$JS$3:$JS$215),IF(_xlpm.top="対象無し", 0, SUMPRODUCT(_xlpm.amount * _xlpm.hitCount))),0)</f>
        <v>0</v>
      </c>
      <c r="JU4" s="322"/>
      <c r="JV4" s="21">
        <f>LEN(配列情報!$D$76)-LEN(SUBSTITUTE(配列情報!$D$76,$D4,""))</f>
        <v>0</v>
      </c>
      <c r="JW4" s="21">
        <f t="shared" ref="JW4:JW69" si="70">JV4/$E4</f>
        <v>0</v>
      </c>
      <c r="JX4" s="162" cm="1">
        <f t="array" ref="JX4">JW4-IFERROR(_xlfn.LET(_xlpm.k,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$JW$3:$JW$215),IF(_xlpm.top="対象無し", 0, SUMPRODUCT(_xlpm.amount * _xlpm.hitCount))),0)</f>
        <v>0</v>
      </c>
      <c r="JY4" s="322"/>
      <c r="JZ4" s="21">
        <f>LEN(配列情報!$D$77)-LEN(SUBSTITUTE(配列情報!$D$77,$D4,""))</f>
        <v>0</v>
      </c>
      <c r="KA4" s="21">
        <f t="shared" ref="KA4:KA69" si="71">JZ4/$E4</f>
        <v>0</v>
      </c>
      <c r="KB4" s="162" cm="1">
        <f t="array" ref="KB4">KA4-IFERROR(_xlfn.LET(_xlpm.k,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$KA$3:$KA$215),IF(_xlpm.top="対象無し", 0, SUMPRODUCT(_xlpm.amount * _xlpm.hitCount))),0)</f>
        <v>0</v>
      </c>
      <c r="KC4" s="322"/>
      <c r="KD4" s="21">
        <f>LEN(配列情報!$D$78)-LEN(SUBSTITUTE(配列情報!$D$78,$D4,""))</f>
        <v>0</v>
      </c>
      <c r="KE4" s="21">
        <f t="shared" ref="KE4:KE69" si="72">KD4/$E4</f>
        <v>0</v>
      </c>
      <c r="KF4" s="162" cm="1">
        <f t="array" ref="KF4">KE4-IFERROR(_xlfn.LET(_xlpm.k,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$KE$3:$KE$215),IF(_xlpm.top="対象無し", 0, SUMPRODUCT(_xlpm.amount * _xlpm.hitCount))),0)</f>
        <v>0</v>
      </c>
      <c r="KG4" s="322"/>
      <c r="KH4" s="21">
        <f>LEN(配列情報!$D$79)-LEN(SUBSTITUTE(配列情報!$D$79,$D4,""))</f>
        <v>0</v>
      </c>
      <c r="KI4" s="21">
        <f t="shared" ref="KI4:KI69" si="73">KH4/$E4</f>
        <v>0</v>
      </c>
      <c r="KJ4" s="162" cm="1">
        <f t="array" ref="KJ4">KI4-IFERROR(_xlfn.LET(_xlpm.k,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$KI$3:$KI$215),IF(_xlpm.top="対象無し", 0, SUMPRODUCT(_xlpm.amount * _xlpm.hitCount))),0)</f>
        <v>0</v>
      </c>
      <c r="KK4" s="322"/>
      <c r="KL4" s="21">
        <f>LEN(配列情報!$D$80)-LEN(SUBSTITUTE(配列情報!$D$80,$D4,""))</f>
        <v>0</v>
      </c>
      <c r="KM4" s="21">
        <f t="shared" ref="KM4:KM69" si="74">KL4/$E4</f>
        <v>0</v>
      </c>
      <c r="KN4" s="162" cm="1">
        <f t="array" ref="KN4">KM4-IFERROR(_xlfn.LET(_xlpm.k,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$KM$3:$KM$215),IF(_xlpm.top="対象無し", 0, SUMPRODUCT(_xlpm.amount * _xlpm.hitCount))),0)</f>
        <v>0</v>
      </c>
      <c r="KO4" s="322"/>
      <c r="KP4" s="21">
        <f>LEN(配列情報!$D$81)-LEN(SUBSTITUTE(配列情報!$D$81,$D4,""))</f>
        <v>0</v>
      </c>
      <c r="KQ4" s="21">
        <f t="shared" ref="KQ4:KQ69" si="75">KP4/$E4</f>
        <v>0</v>
      </c>
      <c r="KR4" s="162" cm="1">
        <f t="array" ref="KR4">KQ4-IFERROR(_xlfn.LET(_xlpm.k,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$KQ$3:$KQ$215),IF(_xlpm.top="対象無し", 0, SUMPRODUCT(_xlpm.amount * _xlpm.hitCount))),0)</f>
        <v>0</v>
      </c>
      <c r="KS4" s="322"/>
      <c r="KT4" s="21">
        <f>LEN(配列情報!$D$82)-LEN(SUBSTITUTE(配列情報!$D$82,$D4,""))</f>
        <v>0</v>
      </c>
      <c r="KU4" s="21">
        <f t="shared" ref="KU4:KU69" si="76">KT4/$E4</f>
        <v>0</v>
      </c>
      <c r="KV4" s="162" cm="1">
        <f t="array" ref="KV4">KU4-IFERROR(_xlfn.LET(_xlpm.k,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$KU$3:$KU$215),IF(_xlpm.top="対象無し", 0, SUMPRODUCT(_xlpm.amount * _xlpm.hitCount))),0)</f>
        <v>0</v>
      </c>
      <c r="KW4" s="322"/>
      <c r="KX4" s="21">
        <f>LEN(配列情報!$D$83)-LEN(SUBSTITUTE(配列情報!$D$83,$D4,""))</f>
        <v>0</v>
      </c>
      <c r="KY4" s="21">
        <f t="shared" ref="KY4:KY69" si="77">KX4/$E4</f>
        <v>0</v>
      </c>
      <c r="KZ4" s="162" cm="1">
        <f t="array" ref="KZ4">KY4-IFERROR(_xlfn.LET(_xlpm.k,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$KY$3:$KY$215),IF(_xlpm.top="対象無し", 0, SUMPRODUCT(_xlpm.amount * _xlpm.hitCount))),0)</f>
        <v>0</v>
      </c>
      <c r="LA4" s="322"/>
      <c r="LB4" s="21">
        <f>LEN(配列情報!$D$84)-LEN(SUBSTITUTE(配列情報!$D$84,$D4,""))</f>
        <v>0</v>
      </c>
      <c r="LC4" s="21">
        <f t="shared" ref="LC4:LC69" si="78">LB4/$E4</f>
        <v>0</v>
      </c>
      <c r="LD4" s="162" cm="1">
        <f t="array" ref="LD4">LC4-IFERROR(_xlfn.LET(_xlpm.k,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$LC$3:$LC$215),IF(_xlpm.top="対象無し", 0, SUMPRODUCT(_xlpm.amount * _xlpm.hitCount))),0)</f>
        <v>0</v>
      </c>
      <c r="LE4" s="322"/>
      <c r="LF4" s="21">
        <f>LEN(配列情報!$D$85)-LEN(SUBSTITUTE(配列情報!$D$85,$D4,""))</f>
        <v>0</v>
      </c>
      <c r="LG4" s="21">
        <f t="shared" ref="LG4:LG69" si="79">LF4/$E4</f>
        <v>0</v>
      </c>
      <c r="LH4" s="162" cm="1">
        <f t="array" ref="LH4">LG4-IFERROR(_xlfn.LET(_xlpm.k,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$LG$3:$LG$215),IF(_xlpm.top="対象無し", 0, SUMPRODUCT(_xlpm.amount * _xlpm.hitCount))),0)</f>
        <v>0</v>
      </c>
      <c r="LI4" s="322"/>
      <c r="LJ4" s="21">
        <f>LEN(配列情報!$D$86)-LEN(SUBSTITUTE(配列情報!$D$86,$D4,""))</f>
        <v>0</v>
      </c>
      <c r="LK4" s="21">
        <f t="shared" ref="LK4:LK69" si="80">LJ4/$E4</f>
        <v>0</v>
      </c>
      <c r="LL4" s="162" cm="1">
        <f t="array" ref="LL4">LK4-IFERROR(_xlfn.LET(_xlpm.k,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$LK$3:$LK$215),IF(_xlpm.top="対象無し", 0, SUMPRODUCT(_xlpm.amount * _xlpm.hitCount))),0)</f>
        <v>0</v>
      </c>
      <c r="LM4" s="322"/>
      <c r="LN4" s="21">
        <f>LEN(配列情報!$D$87)-LEN(SUBSTITUTE(配列情報!$D$87,$D4,""))</f>
        <v>0</v>
      </c>
      <c r="LO4" s="21">
        <f t="shared" ref="LO4:LO69" si="81">LN4/$E4</f>
        <v>0</v>
      </c>
      <c r="LP4" s="162" cm="1">
        <f t="array" ref="LP4">LO4-IFERROR(_xlfn.LET(_xlpm.k,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$LO$3:$LO$215),IF(_xlpm.top="対象無し", 0, SUMPRODUCT(_xlpm.amount * _xlpm.hitCount))),0)</f>
        <v>0</v>
      </c>
      <c r="LQ4" s="322"/>
      <c r="LR4" s="21">
        <f>LEN(配列情報!$D$88)-LEN(SUBSTITUTE(配列情報!$D$88,$D4,""))</f>
        <v>0</v>
      </c>
      <c r="LS4" s="21">
        <f t="shared" ref="LS4:LS69" si="82">LR4/$E4</f>
        <v>0</v>
      </c>
      <c r="LT4" s="162" cm="1">
        <f t="array" ref="LT4">LS4-IFERROR(_xlfn.LET(_xlpm.k,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$LS$3:$LS$215),IF(_xlpm.top="対象無し", 0, SUMPRODUCT(_xlpm.amount * _xlpm.hitCount))),0)</f>
        <v>0</v>
      </c>
      <c r="LU4" s="322"/>
      <c r="LV4" s="21">
        <f>LEN(配列情報!$D$89)-LEN(SUBSTITUTE(配列情報!$D$89,$D4,""))</f>
        <v>0</v>
      </c>
      <c r="LW4" s="21">
        <f t="shared" ref="LW4:LW69" si="83">LV4/$E4</f>
        <v>0</v>
      </c>
      <c r="LX4" s="162" cm="1">
        <f t="array" ref="LX4">LW4-IFERROR(_xlfn.LET(_xlpm.k,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$LW$3:$LW$215),IF(_xlpm.top="対象無し", 0, SUMPRODUCT(_xlpm.amount * _xlpm.hitCount))),0)</f>
        <v>0</v>
      </c>
      <c r="LY4" s="322"/>
      <c r="LZ4" s="21">
        <f>LEN(配列情報!$D$90)-LEN(SUBSTITUTE(配列情報!$D$90,$D4,""))</f>
        <v>0</v>
      </c>
      <c r="MA4" s="21">
        <f t="shared" ref="MA4:MA69" si="84">LZ4/$E4</f>
        <v>0</v>
      </c>
      <c r="MB4" s="162" cm="1">
        <f t="array" ref="MB4">MA4-IFERROR(_xlfn.LET(_xlpm.k,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$MA$3:$MA$215),IF(_xlpm.top="対象無し", 0, SUMPRODUCT(_xlpm.amount * _xlpm.hitCount))),0)</f>
        <v>0</v>
      </c>
      <c r="MC4" s="322"/>
      <c r="MD4" s="21">
        <f>LEN(配列情報!$D$91)-LEN(SUBSTITUTE(配列情報!$D$91,$D4,""))</f>
        <v>0</v>
      </c>
      <c r="ME4" s="21">
        <f t="shared" ref="ME4:ME69" si="85">MD4/$E4</f>
        <v>0</v>
      </c>
      <c r="MF4" s="162" cm="1">
        <f t="array" ref="MF4">ME4-IFERROR(_xlfn.LET(_xlpm.k,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$ME$3:$ME$215),IF(_xlpm.top="対象無し", 0, SUMPRODUCT(_xlpm.amount * _xlpm.hitCount))),0)</f>
        <v>0</v>
      </c>
      <c r="MG4" s="322"/>
      <c r="MH4" s="21">
        <f>LEN(配列情報!$D$92)-LEN(SUBSTITUTE(配列情報!$D$92,$D4,""))</f>
        <v>0</v>
      </c>
      <c r="MI4" s="21">
        <f t="shared" ref="MI4:MI69" si="86">MH4/$E4</f>
        <v>0</v>
      </c>
      <c r="MJ4" s="162" cm="1">
        <f t="array" ref="MJ4">MI4-IFERROR(_xlfn.LET(_xlpm.k,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$MI$3:$MI$215),IF(_xlpm.top="対象無し", 0, SUMPRODUCT(_xlpm.amount * _xlpm.hitCount))),0)</f>
        <v>0</v>
      </c>
      <c r="MK4" s="322"/>
      <c r="ML4" s="21">
        <f>LEN(配列情報!$D$93)-LEN(SUBSTITUTE(配列情報!$D$93,$D4,""))</f>
        <v>0</v>
      </c>
      <c r="MM4" s="21">
        <f t="shared" ref="MM4:MM69" si="87">ML4/$E4</f>
        <v>0</v>
      </c>
      <c r="MN4" s="162" cm="1">
        <f t="array" ref="MN4">MM4-IFERROR(_xlfn.LET(_xlpm.k,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$MM$3:$MM$215),IF(_xlpm.top="対象無し", 0, SUMPRODUCT(_xlpm.amount * _xlpm.hitCount))),0)</f>
        <v>0</v>
      </c>
      <c r="MO4" s="322"/>
      <c r="MP4" s="21">
        <f>LEN(配列情報!$D$94)-LEN(SUBSTITUTE(配列情報!$D$94,$D4,""))</f>
        <v>0</v>
      </c>
      <c r="MQ4" s="21">
        <f t="shared" ref="MQ4:MQ69" si="88">MP4/$E4</f>
        <v>0</v>
      </c>
      <c r="MR4" s="162" cm="1">
        <f t="array" ref="MR4">MQ4-IFERROR(_xlfn.LET(_xlpm.k,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$MQ$3:$MQ$215),IF(_xlpm.top="対象無し", 0, SUMPRODUCT(_xlpm.amount * _xlpm.hitCount))),0)</f>
        <v>0</v>
      </c>
      <c r="MS4" s="322"/>
      <c r="MT4" s="21">
        <f>LEN(配列情報!$D$95)-LEN(SUBSTITUTE(配列情報!$D$95,$D4,""))</f>
        <v>0</v>
      </c>
      <c r="MU4" s="21">
        <f t="shared" ref="MU4:MU69" si="89">MT4/$E4</f>
        <v>0</v>
      </c>
      <c r="MV4" s="162" cm="1">
        <f t="array" ref="MV4">MU4-IFERROR(_xlfn.LET(_xlpm.k,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$MU$3:$MU$215),IF(_xlpm.top="対象無し", 0, SUMPRODUCT(_xlpm.amount * _xlpm.hitCount))),0)</f>
        <v>0</v>
      </c>
      <c r="MW4" s="322"/>
      <c r="MX4" s="21">
        <f>LEN(配列情報!$D$96)-LEN(SUBSTITUTE(配列情報!$D$96,$D4,""))</f>
        <v>0</v>
      </c>
      <c r="MY4" s="21">
        <f t="shared" ref="MY4:MY69" si="90">MX4/$E4</f>
        <v>0</v>
      </c>
      <c r="MZ4" s="162" cm="1">
        <f t="array" ref="MZ4">MY4-IFERROR(_xlfn.LET(_xlpm.k,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$MY$3:$MY$215),IF(_xlpm.top="対象無し", 0, SUMPRODUCT(_xlpm.amount * _xlpm.hitCount))),0)</f>
        <v>0</v>
      </c>
      <c r="NA4" s="322"/>
      <c r="NB4" s="21">
        <f>LEN(配列情報!$D$97)-LEN(SUBSTITUTE(配列情報!$D$97,$D4,""))</f>
        <v>0</v>
      </c>
      <c r="NC4" s="21">
        <f t="shared" ref="NC4:NC69" si="91">NB4/$E4</f>
        <v>0</v>
      </c>
      <c r="ND4" s="162" cm="1">
        <f t="array" ref="ND4">NC4-IFERROR(_xlfn.LET(_xlpm.k,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$NC$3:$NC$215),IF(_xlpm.top="対象無し", 0, SUMPRODUCT(_xlpm.amount * _xlpm.hitCount))),0)</f>
        <v>0</v>
      </c>
      <c r="NE4" s="322"/>
      <c r="NF4" s="21">
        <f>LEN(配列情報!$D$98)-LEN(SUBSTITUTE(配列情報!$D$98,$D4,""))</f>
        <v>0</v>
      </c>
      <c r="NG4" s="21">
        <f t="shared" ref="NG4:NG69" si="92">NF4/$E4</f>
        <v>0</v>
      </c>
      <c r="NH4" s="162" cm="1">
        <f t="array" ref="NH4">NG4-IFERROR(_xlfn.LET(_xlpm.k,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$NG$3:$NG$215),IF(_xlpm.top="対象無し", 0, SUMPRODUCT(_xlpm.amount * _xlpm.hitCount))),0)</f>
        <v>0</v>
      </c>
      <c r="NI4" s="322"/>
      <c r="NJ4" s="21">
        <f>LEN(配列情報!$D$99)-LEN(SUBSTITUTE(配列情報!$D$99,$D4,""))</f>
        <v>0</v>
      </c>
      <c r="NK4" s="21">
        <f t="shared" ref="NK4:NK69" si="93">NJ4/$E4</f>
        <v>0</v>
      </c>
      <c r="NL4" s="162" cm="1">
        <f t="array" ref="NL4">NK4-IFERROR(_xlfn.LET(_xlpm.k,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$NK$3:$NK$215),IF(_xlpm.top="対象無し", 0, SUMPRODUCT(_xlpm.amount * _xlpm.hitCount))),0)</f>
        <v>0</v>
      </c>
      <c r="NM4" s="322"/>
      <c r="NN4" s="21">
        <f>LEN(配列情報!$D$100)-LEN(SUBSTITUTE(配列情報!$D$100,$D4,""))</f>
        <v>0</v>
      </c>
      <c r="NO4" s="21">
        <f t="shared" ref="NO4:NO69" si="94">NN4/$E4</f>
        <v>0</v>
      </c>
      <c r="NP4" s="162" cm="1">
        <f t="array" ref="NP4">NO4-IFERROR(_xlfn.LET(_xlpm.k,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$NO$3:$NO$215),IF(_xlpm.top="対象無し", 0, SUMPRODUCT(_xlpm.amount * _xlpm.hitCount))),0)</f>
        <v>0</v>
      </c>
      <c r="NQ4" s="322"/>
      <c r="NR4" s="21">
        <f>LEN(配列情報!$D$101)-LEN(SUBSTITUTE(配列情報!$D$101,$D4,""))</f>
        <v>0</v>
      </c>
      <c r="NS4" s="21">
        <f t="shared" ref="NS4:NS69" si="95">NR4/$E4</f>
        <v>0</v>
      </c>
      <c r="NT4" s="162" cm="1">
        <f t="array" ref="NT4">NS4-IFERROR(_xlfn.LET(_xlpm.k,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$NS$3:$NS$215),IF(_xlpm.top="対象無し", 0, SUMPRODUCT(_xlpm.amount * _xlpm.hitCount))),0)</f>
        <v>0</v>
      </c>
      <c r="NU4" s="322"/>
      <c r="NV4" s="21">
        <f>LEN(配列情報!$D$102)-LEN(SUBSTITUTE(配列情報!$D$102,$D4,""))</f>
        <v>0</v>
      </c>
      <c r="NW4" s="21">
        <f t="shared" ref="NW4:NW69" si="96">NV4/$E4</f>
        <v>0</v>
      </c>
      <c r="NX4" s="162" cm="1">
        <f t="array" ref="NX4">NW4-IFERROR(_xlfn.LET(_xlpm.k, _xlfn.XMATCH(TRUE, EXACT($OB$2:$RL$2, D4),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D4, ""))) / LEN(D4),_xlpm.amount, SUMIF($C$3:$C$215, _xlpm.arrCode, $NW$3:$NW$215),IF(_xlpm.top="対象無し", 0, SUMPRODUCT(_xlpm.amount * _xlpm.hitCount))),0)</f>
        <v>0</v>
      </c>
      <c r="NY4" s="322"/>
      <c r="OA4" s="24" t="s">
        <v>288</v>
      </c>
      <c r="OB4">
        <f>IF(OB5="対象無し", 0, ROWS(_xlfn.ANCHORARRAY(OB5)))</f>
        <v>13</v>
      </c>
      <c r="OC4">
        <f t="shared" ref="OC4:PG4" si="97">IF(OC5="対象無し", 0, ROWS(_xlfn.ANCHORARRAY(OC5)))</f>
        <v>6</v>
      </c>
      <c r="OD4">
        <f t="shared" si="97"/>
        <v>9</v>
      </c>
      <c r="OE4">
        <f t="shared" si="97"/>
        <v>5</v>
      </c>
      <c r="OF4">
        <f t="shared" si="97"/>
        <v>16</v>
      </c>
      <c r="OG4">
        <f t="shared" si="97"/>
        <v>1</v>
      </c>
      <c r="OH4">
        <f t="shared" si="97"/>
        <v>0</v>
      </c>
      <c r="OI4">
        <f t="shared" si="97"/>
        <v>0</v>
      </c>
      <c r="OJ4">
        <f t="shared" si="97"/>
        <v>6</v>
      </c>
      <c r="OK4">
        <f t="shared" si="97"/>
        <v>2</v>
      </c>
      <c r="OL4">
        <f t="shared" si="97"/>
        <v>3</v>
      </c>
      <c r="OM4">
        <f t="shared" si="97"/>
        <v>3</v>
      </c>
      <c r="ON4">
        <f t="shared" si="97"/>
        <v>1</v>
      </c>
      <c r="OO4">
        <f t="shared" si="97"/>
        <v>20</v>
      </c>
      <c r="OP4">
        <f t="shared" si="97"/>
        <v>1</v>
      </c>
      <c r="OQ4">
        <f t="shared" si="97"/>
        <v>1</v>
      </c>
      <c r="OR4">
        <f t="shared" si="97"/>
        <v>7</v>
      </c>
      <c r="OS4">
        <f t="shared" si="97"/>
        <v>1</v>
      </c>
      <c r="OT4">
        <f t="shared" si="97"/>
        <v>4</v>
      </c>
      <c r="OU4">
        <f t="shared" si="97"/>
        <v>2</v>
      </c>
      <c r="OV4">
        <f t="shared" si="97"/>
        <v>1</v>
      </c>
      <c r="OW4">
        <f t="shared" si="97"/>
        <v>0</v>
      </c>
      <c r="OX4">
        <f t="shared" si="97"/>
        <v>3</v>
      </c>
      <c r="OY4">
        <f t="shared" si="97"/>
        <v>1</v>
      </c>
      <c r="OZ4">
        <f t="shared" si="97"/>
        <v>5</v>
      </c>
      <c r="PA4">
        <f t="shared" si="97"/>
        <v>0</v>
      </c>
      <c r="PB4">
        <f t="shared" si="97"/>
        <v>0</v>
      </c>
      <c r="PC4">
        <f t="shared" si="97"/>
        <v>0</v>
      </c>
      <c r="PD4">
        <f t="shared" si="97"/>
        <v>0</v>
      </c>
      <c r="PE4">
        <f t="shared" si="97"/>
        <v>0</v>
      </c>
      <c r="PF4">
        <f t="shared" si="97"/>
        <v>0</v>
      </c>
      <c r="PG4">
        <f t="shared" si="97"/>
        <v>0</v>
      </c>
      <c r="PH4">
        <f t="shared" ref="PH4:QM4" si="98">IF(PH5="対象無し", 0, ROWS(_xlfn.ANCHORARRAY(PH5)))</f>
        <v>0</v>
      </c>
      <c r="PI4">
        <f t="shared" si="98"/>
        <v>0</v>
      </c>
      <c r="PJ4">
        <f t="shared" si="98"/>
        <v>0</v>
      </c>
      <c r="PK4">
        <f t="shared" si="98"/>
        <v>0</v>
      </c>
      <c r="PL4">
        <f t="shared" si="98"/>
        <v>0</v>
      </c>
      <c r="PM4">
        <f t="shared" si="98"/>
        <v>0</v>
      </c>
      <c r="PN4">
        <f t="shared" si="98"/>
        <v>0</v>
      </c>
      <c r="PO4">
        <f t="shared" si="98"/>
        <v>0</v>
      </c>
      <c r="PP4">
        <f t="shared" si="98"/>
        <v>0</v>
      </c>
      <c r="PQ4">
        <f t="shared" si="98"/>
        <v>0</v>
      </c>
      <c r="PR4">
        <f t="shared" si="98"/>
        <v>0</v>
      </c>
      <c r="PS4">
        <f t="shared" si="98"/>
        <v>0</v>
      </c>
      <c r="PT4">
        <f t="shared" si="98"/>
        <v>0</v>
      </c>
      <c r="PU4">
        <f t="shared" si="98"/>
        <v>0</v>
      </c>
      <c r="PV4">
        <f t="shared" si="98"/>
        <v>0</v>
      </c>
      <c r="PW4">
        <f t="shared" si="98"/>
        <v>0</v>
      </c>
      <c r="PX4">
        <f t="shared" si="98"/>
        <v>0</v>
      </c>
      <c r="PY4">
        <f t="shared" si="98"/>
        <v>0</v>
      </c>
      <c r="PZ4">
        <f t="shared" si="98"/>
        <v>0</v>
      </c>
      <c r="QA4">
        <f t="shared" si="98"/>
        <v>0</v>
      </c>
      <c r="QB4">
        <f t="shared" si="98"/>
        <v>0</v>
      </c>
      <c r="QC4">
        <f t="shared" si="98"/>
        <v>0</v>
      </c>
      <c r="QD4">
        <f t="shared" si="98"/>
        <v>0</v>
      </c>
      <c r="QE4">
        <f t="shared" si="98"/>
        <v>0</v>
      </c>
      <c r="QF4">
        <f t="shared" si="98"/>
        <v>0</v>
      </c>
      <c r="QG4">
        <f t="shared" si="98"/>
        <v>0</v>
      </c>
      <c r="QH4">
        <f t="shared" si="98"/>
        <v>0</v>
      </c>
      <c r="QI4">
        <f t="shared" si="98"/>
        <v>0</v>
      </c>
      <c r="QJ4">
        <f t="shared" si="98"/>
        <v>0</v>
      </c>
      <c r="QK4">
        <f t="shared" si="98"/>
        <v>0</v>
      </c>
      <c r="QL4">
        <f t="shared" si="98"/>
        <v>0</v>
      </c>
      <c r="QM4">
        <f t="shared" si="98"/>
        <v>0</v>
      </c>
      <c r="QN4">
        <f t="shared" ref="QN4:RL4" si="99">IF(QN5="対象無し", 0, ROWS(_xlfn.ANCHORARRAY(QN5)))</f>
        <v>0</v>
      </c>
      <c r="QO4">
        <f t="shared" si="99"/>
        <v>0</v>
      </c>
      <c r="QP4">
        <f t="shared" si="99"/>
        <v>0</v>
      </c>
      <c r="QQ4">
        <f t="shared" si="99"/>
        <v>0</v>
      </c>
      <c r="QR4">
        <f t="shared" si="99"/>
        <v>0</v>
      </c>
      <c r="QS4">
        <f t="shared" si="99"/>
        <v>0</v>
      </c>
      <c r="QT4">
        <f t="shared" si="99"/>
        <v>0</v>
      </c>
      <c r="QU4">
        <f t="shared" si="99"/>
        <v>0</v>
      </c>
      <c r="QV4">
        <f t="shared" si="99"/>
        <v>0</v>
      </c>
      <c r="QW4">
        <f t="shared" si="99"/>
        <v>0</v>
      </c>
      <c r="QX4">
        <f t="shared" si="99"/>
        <v>0</v>
      </c>
      <c r="QY4">
        <f t="shared" si="99"/>
        <v>0</v>
      </c>
      <c r="QZ4">
        <f t="shared" si="99"/>
        <v>0</v>
      </c>
      <c r="RA4">
        <f t="shared" si="99"/>
        <v>0</v>
      </c>
      <c r="RB4">
        <f t="shared" si="99"/>
        <v>0</v>
      </c>
      <c r="RC4">
        <f t="shared" si="99"/>
        <v>0</v>
      </c>
      <c r="RD4">
        <f t="shared" si="99"/>
        <v>0</v>
      </c>
      <c r="RE4">
        <f t="shared" si="99"/>
        <v>0</v>
      </c>
      <c r="RF4">
        <f t="shared" si="99"/>
        <v>0</v>
      </c>
      <c r="RG4">
        <f t="shared" si="99"/>
        <v>0</v>
      </c>
      <c r="RH4">
        <f t="shared" si="99"/>
        <v>0</v>
      </c>
      <c r="RI4">
        <f t="shared" si="99"/>
        <v>0</v>
      </c>
      <c r="RJ4">
        <f t="shared" si="99"/>
        <v>0</v>
      </c>
      <c r="RK4">
        <f t="shared" si="99"/>
        <v>0</v>
      </c>
      <c r="RL4">
        <f t="shared" si="99"/>
        <v>0</v>
      </c>
    </row>
    <row r="5" spans="1:480">
      <c r="A5" s="329"/>
      <c r="B5" s="161" t="s">
        <v>19</v>
      </c>
      <c r="C5" s="45">
        <v>3</v>
      </c>
      <c r="D5" s="22" t="str">
        <f>塩基・修飾表記の定義!D44</f>
        <v>G</v>
      </c>
      <c r="E5" s="160">
        <f t="shared" si="3"/>
        <v>1</v>
      </c>
      <c r="F5" s="21">
        <f>LEN(配列情報!$D$7)-LEN(SUBSTITUTE(配列情報!$D$7,$D5,""))</f>
        <v>0</v>
      </c>
      <c r="G5" s="21">
        <f t="shared" ref="G5:G69" si="100">F5/$E5</f>
        <v>0</v>
      </c>
      <c r="H5" s="162" cm="1">
        <f t="array" ref="H5">G5-IFERROR(_xlfn.LET(_xlpm.k,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$G$3:$G$215),IF(_xlpm.top="対象無し", 0, SUMPRODUCT(_xlpm.amount * _xlpm.hitCount))),0)</f>
        <v>0</v>
      </c>
      <c r="I5" s="322"/>
      <c r="J5" s="21">
        <f>LEN(配列情報!$D$8)-LEN(SUBSTITUTE(配列情報!$D$8,$D5,""))</f>
        <v>0</v>
      </c>
      <c r="K5" s="21">
        <f t="shared" ref="K5:K69" si="101">J5/$E5</f>
        <v>0</v>
      </c>
      <c r="L5" s="162" cm="1">
        <f t="array" ref="L5">K5-IFERROR(_xlfn.LET(_xlpm.k,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$K$3:$K$215),IF(_xlpm.top="対象無し", 0, SUMPRODUCT(_xlpm.amount * _xlpm.hitCount))),0)</f>
        <v>0</v>
      </c>
      <c r="M5" s="322"/>
      <c r="N5" s="21">
        <f>LEN(配列情報!$D$9)-LEN(SUBSTITUTE(配列情報!$D$9,$D5,""))</f>
        <v>0</v>
      </c>
      <c r="O5" s="21">
        <f t="shared" si="4"/>
        <v>0</v>
      </c>
      <c r="P5" s="162" cm="1">
        <f t="array" ref="P5">O5-IFERROR(_xlfn.LET(_xlpm.k,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$O$3:$O$215),IF(_xlpm.top="対象無し", 0, SUMPRODUCT(_xlpm.amount * _xlpm.hitCount))),0)</f>
        <v>0</v>
      </c>
      <c r="Q5" s="322"/>
      <c r="R5" s="21">
        <f>LEN(配列情報!$D$10)-LEN(SUBSTITUTE(配列情報!$D$10,$D5,""))</f>
        <v>0</v>
      </c>
      <c r="S5" s="21">
        <f t="shared" si="5"/>
        <v>0</v>
      </c>
      <c r="T5" s="162" cm="1">
        <f t="array" ref="T5">S5-IFERROR(_xlfn.LET(_xlpm.k,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$S$3:$S$215),IF(_xlpm.top="対象無し", 0, SUMPRODUCT(_xlpm.amount * _xlpm.hitCount))),0)</f>
        <v>0</v>
      </c>
      <c r="U5" s="322"/>
      <c r="V5" s="21">
        <f>LEN(配列情報!$D$11)-LEN(SUBSTITUTE(配列情報!$D$11,$D5,""))</f>
        <v>0</v>
      </c>
      <c r="W5" s="21">
        <f t="shared" si="6"/>
        <v>0</v>
      </c>
      <c r="X5" s="162" cm="1">
        <f t="array" ref="X5">W5-IFERROR(_xlfn.LET(_xlpm.k,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$W$3:$W$215),IF(_xlpm.top="対象無し", 0, SUMPRODUCT(_xlpm.amount * _xlpm.hitCount))),0)</f>
        <v>0</v>
      </c>
      <c r="Y5" s="322"/>
      <c r="Z5" s="21">
        <f>LEN(配列情報!$D$12)-LEN(SUBSTITUTE(配列情報!$D$12,$D5,""))</f>
        <v>0</v>
      </c>
      <c r="AA5" s="21">
        <f t="shared" si="7"/>
        <v>0</v>
      </c>
      <c r="AB5" s="162" cm="1">
        <f t="array" ref="AB5">AA5-IFERROR(_xlfn.LET(_xlpm.k,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$AA$3:$AA$215),IF(_xlpm.top="対象無し", 0, SUMPRODUCT(_xlpm.amount * _xlpm.hitCount))),0)</f>
        <v>0</v>
      </c>
      <c r="AC5" s="322"/>
      <c r="AD5" s="21">
        <f>LEN(配列情報!$D$13)-LEN(SUBSTITUTE(配列情報!$D$13,$D5,""))</f>
        <v>0</v>
      </c>
      <c r="AE5" s="21">
        <f t="shared" si="8"/>
        <v>0</v>
      </c>
      <c r="AF5" s="162" cm="1">
        <f t="array" ref="AF5">AE5-IFERROR(_xlfn.LET(_xlpm.k,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$AE$3:$AE$215),IF(_xlpm.top="対象無し", 0, SUMPRODUCT(_xlpm.amount * _xlpm.hitCount))),0)</f>
        <v>0</v>
      </c>
      <c r="AG5" s="322"/>
      <c r="AH5" s="21">
        <f>LEN(配列情報!$D$14)-LEN(SUBSTITUTE(配列情報!$D$14,$D5,""))</f>
        <v>0</v>
      </c>
      <c r="AI5" s="21">
        <f t="shared" si="9"/>
        <v>0</v>
      </c>
      <c r="AJ5" s="162" cm="1">
        <f t="array" ref="AJ5">AI5-IFERROR(_xlfn.LET(_xlpm.k,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$AI$3:$AI$215),IF(_xlpm.top="対象無し", 0, SUMPRODUCT(_xlpm.amount * _xlpm.hitCount))),0)</f>
        <v>0</v>
      </c>
      <c r="AK5" s="322"/>
      <c r="AL5" s="21">
        <f>LEN(配列情報!$D$15)-LEN(SUBSTITUTE(配列情報!$D$15,$D5,""))</f>
        <v>0</v>
      </c>
      <c r="AM5" s="21">
        <f t="shared" si="10"/>
        <v>0</v>
      </c>
      <c r="AN5" s="162" cm="1">
        <f t="array" ref="AN5">AM5-IFERROR(_xlfn.LET(_xlpm.k,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$AM$3:$AM$215),IF(_xlpm.top="対象無し", 0, SUMPRODUCT(_xlpm.amount * _xlpm.hitCount))),0)</f>
        <v>0</v>
      </c>
      <c r="AO5" s="322"/>
      <c r="AP5" s="21">
        <f>LEN(配列情報!$D$16)-LEN(SUBSTITUTE(配列情報!$D$16,$D5,""))</f>
        <v>0</v>
      </c>
      <c r="AQ5" s="21">
        <f t="shared" si="11"/>
        <v>0</v>
      </c>
      <c r="AR5" s="162" cm="1">
        <f t="array" ref="AR5">AQ5-IFERROR(_xlfn.LET(_xlpm.k,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$AQ$3:$AQ$215),IF(_xlpm.top="対象無し", 0, SUMPRODUCT(_xlpm.amount * _xlpm.hitCount))),0)</f>
        <v>0</v>
      </c>
      <c r="AS5" s="322"/>
      <c r="AT5" s="21">
        <f>LEN(配列情報!$D$17)-LEN(SUBSTITUTE(配列情報!$D$17,$D5,""))</f>
        <v>0</v>
      </c>
      <c r="AU5" s="21">
        <f t="shared" si="12"/>
        <v>0</v>
      </c>
      <c r="AV5" s="162" cm="1">
        <f t="array" ref="AV5">AU5-IFERROR(_xlfn.LET(_xlpm.k,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$AU$3:$AU$215),IF(_xlpm.top="対象無し", 0, SUMPRODUCT(_xlpm.amount * _xlpm.hitCount))),0)</f>
        <v>0</v>
      </c>
      <c r="AW5" s="322"/>
      <c r="AX5" s="21">
        <f>LEN(配列情報!$D$18)-LEN(SUBSTITUTE(配列情報!$D$18,$D5,""))</f>
        <v>0</v>
      </c>
      <c r="AY5" s="21">
        <f t="shared" si="13"/>
        <v>0</v>
      </c>
      <c r="AZ5" s="162" cm="1">
        <f t="array" ref="AZ5">AY5-IFERROR(_xlfn.LET(_xlpm.k,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$AY$3:$AY$215),IF(_xlpm.top="対象無し", 0, SUMPRODUCT(_xlpm.amount * _xlpm.hitCount))),0)</f>
        <v>0</v>
      </c>
      <c r="BA5" s="322"/>
      <c r="BB5" s="21">
        <f>LEN(配列情報!$D$19)-LEN(SUBSTITUTE(配列情報!$D$19,$D5,""))</f>
        <v>0</v>
      </c>
      <c r="BC5" s="21">
        <f t="shared" si="14"/>
        <v>0</v>
      </c>
      <c r="BD5" s="162" cm="1">
        <f t="array" ref="BD5">BC5-IFERROR(_xlfn.LET(_xlpm.k,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$BC$3:$BC$215),IF(_xlpm.top="対象無し", 0, SUMPRODUCT(_xlpm.amount * _xlpm.hitCount))),0)</f>
        <v>0</v>
      </c>
      <c r="BE5" s="322"/>
      <c r="BF5" s="21">
        <f>LEN(配列情報!$D$20)-LEN(SUBSTITUTE(配列情報!$D$20,$D5,""))</f>
        <v>0</v>
      </c>
      <c r="BG5" s="21">
        <f t="shared" ref="BG5:BG69" si="102">BF5/$E5</f>
        <v>0</v>
      </c>
      <c r="BH5" s="162" cm="1">
        <f t="array" ref="BH5">BG5-IFERROR(_xlfn.LET(_xlpm.k,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$BG$3:$BG$215),IF(_xlpm.top="対象無し", 0, SUMPRODUCT(_xlpm.amount * _xlpm.hitCount))),0)</f>
        <v>0</v>
      </c>
      <c r="BI5" s="322"/>
      <c r="BJ5" s="21">
        <f>LEN(配列情報!$D$21)-LEN(SUBSTITUTE(配列情報!$D$21,$D5,""))</f>
        <v>0</v>
      </c>
      <c r="BK5" s="21">
        <f t="shared" si="15"/>
        <v>0</v>
      </c>
      <c r="BL5" s="162" cm="1">
        <f t="array" ref="BL5">BK5-IFERROR(_xlfn.LET(_xlpm.k,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$BK$3:$BK$215),IF(_xlpm.top="対象無し", 0, SUMPRODUCT(_xlpm.amount * _xlpm.hitCount))),0)</f>
        <v>0</v>
      </c>
      <c r="BM5" s="322"/>
      <c r="BN5" s="21">
        <f>LEN(配列情報!$D$22)-LEN(SUBSTITUTE(配列情報!$D$22,$D5,""))</f>
        <v>0</v>
      </c>
      <c r="BO5" s="21">
        <f t="shared" si="16"/>
        <v>0</v>
      </c>
      <c r="BP5" s="162" cm="1">
        <f t="array" ref="BP5">BO5-IFERROR(_xlfn.LET(_xlpm.k,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$BO$3:$BO$215),IF(_xlpm.top="対象無し", 0, SUMPRODUCT(_xlpm.amount * _xlpm.hitCount))),0)</f>
        <v>0</v>
      </c>
      <c r="BQ5" s="322"/>
      <c r="BR5" s="21">
        <f>LEN(配列情報!$D$23)-LEN(SUBSTITUTE(配列情報!$D$23,$D5,""))</f>
        <v>0</v>
      </c>
      <c r="BS5" s="21">
        <f t="shared" si="17"/>
        <v>0</v>
      </c>
      <c r="BT5" s="162" cm="1">
        <f t="array" ref="BT5">BS5-IFERROR(_xlfn.LET(_xlpm.k,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$BS$3:$BS$215),IF(_xlpm.top="対象無し", 0, SUMPRODUCT(_xlpm.amount * _xlpm.hitCount))),0)</f>
        <v>0</v>
      </c>
      <c r="BU5" s="322"/>
      <c r="BV5" s="21">
        <f>LEN(配列情報!$D$24)-LEN(SUBSTITUTE(配列情報!$D$24,$D5,""))</f>
        <v>0</v>
      </c>
      <c r="BW5" s="21">
        <f t="shared" si="18"/>
        <v>0</v>
      </c>
      <c r="BX5" s="162" cm="1">
        <f t="array" ref="BX5">BW5-IFERROR(_xlfn.LET(_xlpm.k,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$BW$3:$BW$215),IF(_xlpm.top="対象無し", 0, SUMPRODUCT(_xlpm.amount * _xlpm.hitCount))),0)</f>
        <v>0</v>
      </c>
      <c r="BY5" s="322"/>
      <c r="BZ5" s="21">
        <f>LEN(配列情報!$D$25)-LEN(SUBSTITUTE(配列情報!$D$25,$D5,""))</f>
        <v>0</v>
      </c>
      <c r="CA5" s="21">
        <f t="shared" si="19"/>
        <v>0</v>
      </c>
      <c r="CB5" s="162" cm="1">
        <f t="array" ref="CB5">CA5-IFERROR(_xlfn.LET(_xlpm.k,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$CA$3:$CA$215),IF(_xlpm.top="対象無し", 0, SUMPRODUCT(_xlpm.amount * _xlpm.hitCount))),0)</f>
        <v>0</v>
      </c>
      <c r="CC5" s="322"/>
      <c r="CD5" s="21">
        <f>LEN(配列情報!$D$26)-LEN(SUBSTITUTE(配列情報!$D$26,$D5,""))</f>
        <v>0</v>
      </c>
      <c r="CE5" s="21">
        <f t="shared" si="20"/>
        <v>0</v>
      </c>
      <c r="CF5" s="162" cm="1">
        <f t="array" ref="CF5">CE5-IFERROR(_xlfn.LET(_xlpm.k,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$CE$3:$CE$215),IF(_xlpm.top="対象無し", 0, SUMPRODUCT(_xlpm.amount * _xlpm.hitCount))),0)</f>
        <v>0</v>
      </c>
      <c r="CG5" s="322"/>
      <c r="CH5" s="21">
        <f>LEN(配列情報!$D$27)-LEN(SUBSTITUTE(配列情報!$D$27,$D5,""))</f>
        <v>0</v>
      </c>
      <c r="CI5" s="21">
        <f t="shared" si="21"/>
        <v>0</v>
      </c>
      <c r="CJ5" s="162" cm="1">
        <f t="array" ref="CJ5">CI5-IFERROR(_xlfn.LET(_xlpm.k,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$CI$3:$CI$215),IF(_xlpm.top="対象無し", 0, SUMPRODUCT(_xlpm.amount * _xlpm.hitCount))),0)</f>
        <v>0</v>
      </c>
      <c r="CK5" s="322"/>
      <c r="CL5" s="21">
        <f>LEN(配列情報!$D$28)-LEN(SUBSTITUTE(配列情報!$D$28,$D5,""))</f>
        <v>0</v>
      </c>
      <c r="CM5" s="21">
        <f t="shared" si="22"/>
        <v>0</v>
      </c>
      <c r="CN5" s="162" cm="1">
        <f t="array" ref="CN5">CM5-IFERROR(_xlfn.LET(_xlpm.k,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$CM$3:$CM$215),IF(_xlpm.top="対象無し", 0, SUMPRODUCT(_xlpm.amount * _xlpm.hitCount))),0)</f>
        <v>0</v>
      </c>
      <c r="CO5" s="322"/>
      <c r="CP5" s="21">
        <f>LEN(配列情報!$D$29)-LEN(SUBSTITUTE(配列情報!$D$29,$D5,""))</f>
        <v>0</v>
      </c>
      <c r="CQ5" s="21">
        <f t="shared" si="23"/>
        <v>0</v>
      </c>
      <c r="CR5" s="162" cm="1">
        <f t="array" ref="CR5">CQ5-IFERROR(_xlfn.LET(_xlpm.k,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$CQ$3:$CQ$215),IF(_xlpm.top="対象無し", 0, SUMPRODUCT(_xlpm.amount * _xlpm.hitCount))),0)</f>
        <v>0</v>
      </c>
      <c r="CS5" s="322"/>
      <c r="CT5" s="21">
        <f>LEN(配列情報!$D$30)-LEN(SUBSTITUTE(配列情報!$D$30,$D5,""))</f>
        <v>0</v>
      </c>
      <c r="CU5" s="21">
        <f t="shared" si="24"/>
        <v>0</v>
      </c>
      <c r="CV5" s="162" cm="1">
        <f t="array" ref="CV5">CU5-IFERROR(_xlfn.LET(_xlpm.k,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$CU$3:$CU$215),IF(_xlpm.top="対象無し", 0, SUMPRODUCT(_xlpm.amount * _xlpm.hitCount))),0)</f>
        <v>0</v>
      </c>
      <c r="CW5" s="322"/>
      <c r="CX5" s="21">
        <f>LEN(配列情報!$D$31)-LEN(SUBSTITUTE(配列情報!$D$31,$D5,""))</f>
        <v>0</v>
      </c>
      <c r="CY5" s="21">
        <f t="shared" si="25"/>
        <v>0</v>
      </c>
      <c r="CZ5" s="162" cm="1">
        <f t="array" ref="CZ5">CY5-IFERROR(_xlfn.LET(_xlpm.k,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$CY$3:$CY$215),IF(_xlpm.top="対象無し", 0, SUMPRODUCT(_xlpm.amount * _xlpm.hitCount))),0)</f>
        <v>0</v>
      </c>
      <c r="DA5" s="322"/>
      <c r="DB5" s="21">
        <f>LEN(配列情報!$D$32)-LEN(SUBSTITUTE(配列情報!$D$32,$D5,""))</f>
        <v>0</v>
      </c>
      <c r="DC5" s="21">
        <f t="shared" si="26"/>
        <v>0</v>
      </c>
      <c r="DD5" s="162" cm="1">
        <f t="array" ref="DD5">DC5-IFERROR(_xlfn.LET(_xlpm.k,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$DC$3:$DC$215),IF(_xlpm.top="対象無し", 0, SUMPRODUCT(_xlpm.amount * _xlpm.hitCount))),0)</f>
        <v>0</v>
      </c>
      <c r="DE5" s="322"/>
      <c r="DF5" s="21">
        <f>LEN(配列情報!$D$33)-LEN(SUBSTITUTE(配列情報!$D$33,$D5,""))</f>
        <v>0</v>
      </c>
      <c r="DG5" s="21">
        <f t="shared" si="27"/>
        <v>0</v>
      </c>
      <c r="DH5" s="162" cm="1">
        <f t="array" ref="DH5">DG5-IFERROR(_xlfn.LET(_xlpm.k,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$DG$3:$DG$215),IF(_xlpm.top="対象無し", 0, SUMPRODUCT(_xlpm.amount * _xlpm.hitCount))),0)</f>
        <v>0</v>
      </c>
      <c r="DI5" s="322"/>
      <c r="DJ5" s="21">
        <f>LEN(配列情報!$D$34)-LEN(SUBSTITUTE(配列情報!$D$34,$D5,""))</f>
        <v>0</v>
      </c>
      <c r="DK5" s="21">
        <f t="shared" si="28"/>
        <v>0</v>
      </c>
      <c r="DL5" s="162" cm="1">
        <f t="array" ref="DL5">DK5-IFERROR(_xlfn.LET(_xlpm.k,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$DK$3:$DK$215),IF(_xlpm.top="対象無し", 0, SUMPRODUCT(_xlpm.amount * _xlpm.hitCount))),0)</f>
        <v>0</v>
      </c>
      <c r="DM5" s="322"/>
      <c r="DN5" s="21">
        <f>LEN(配列情報!$D$35)-LEN(SUBSTITUTE(配列情報!$D$35,$D5,""))</f>
        <v>0</v>
      </c>
      <c r="DO5" s="21">
        <f t="shared" si="29"/>
        <v>0</v>
      </c>
      <c r="DP5" s="162" cm="1">
        <f t="array" ref="DP5">DO5-IFERROR(_xlfn.LET(_xlpm.k,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$DO$3:$DO$215),IF(_xlpm.top="対象無し", 0, SUMPRODUCT(_xlpm.amount * _xlpm.hitCount))),0)</f>
        <v>0</v>
      </c>
      <c r="DQ5" s="322"/>
      <c r="DR5" s="21">
        <f>LEN(配列情報!$D$36)-LEN(SUBSTITUTE(配列情報!$D$36,$D5,""))</f>
        <v>0</v>
      </c>
      <c r="DS5" s="21">
        <f t="shared" si="30"/>
        <v>0</v>
      </c>
      <c r="DT5" s="162" cm="1">
        <f t="array" ref="DT5">DS5-IFERROR(_xlfn.LET(_xlpm.k,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$DS$3:$DS$215),IF(_xlpm.top="対象無し", 0, SUMPRODUCT(_xlpm.amount * _xlpm.hitCount))),0)</f>
        <v>0</v>
      </c>
      <c r="DU5" s="322"/>
      <c r="DV5" s="21">
        <f>LEN(配列情報!$D$37)-LEN(SUBSTITUTE(配列情報!$D$37,$D5,""))</f>
        <v>0</v>
      </c>
      <c r="DW5" s="21">
        <f t="shared" si="31"/>
        <v>0</v>
      </c>
      <c r="DX5" s="162" cm="1">
        <f t="array" ref="DX5">DW5-IFERROR(_xlfn.LET(_xlpm.k,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$DW$3:$DW$215),IF(_xlpm.top="対象無し", 0, SUMPRODUCT(_xlpm.amount * _xlpm.hitCount))),0)</f>
        <v>0</v>
      </c>
      <c r="DY5" s="322"/>
      <c r="DZ5" s="21">
        <f>LEN(配列情報!$D$38)-LEN(SUBSTITUTE(配列情報!$D$38,$D5,""))</f>
        <v>0</v>
      </c>
      <c r="EA5" s="21">
        <f t="shared" si="32"/>
        <v>0</v>
      </c>
      <c r="EB5" s="162" cm="1">
        <f t="array" ref="EB5">EA5-IFERROR(_xlfn.LET(_xlpm.k,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$EA$3:$EA$215),IF(_xlpm.top="対象無し", 0, SUMPRODUCT(_xlpm.amount * _xlpm.hitCount))),0)</f>
        <v>0</v>
      </c>
      <c r="EC5" s="322"/>
      <c r="ED5" s="21">
        <f>LEN(配列情報!$D$39)-LEN(SUBSTITUTE(配列情報!$D$39,$D5,""))</f>
        <v>0</v>
      </c>
      <c r="EE5" s="21">
        <f t="shared" si="33"/>
        <v>0</v>
      </c>
      <c r="EF5" s="162" cm="1">
        <f t="array" ref="EF5">EE5-IFERROR(_xlfn.LET(_xlpm.k,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$EE$3:$EE$215),IF(_xlpm.top="対象無し", 0, SUMPRODUCT(_xlpm.amount * _xlpm.hitCount))),0)</f>
        <v>0</v>
      </c>
      <c r="EG5" s="322"/>
      <c r="EH5" s="21">
        <f>LEN(配列情報!$D$40)-LEN(SUBSTITUTE(配列情報!$D$40,$D5,""))</f>
        <v>0</v>
      </c>
      <c r="EI5" s="21">
        <f t="shared" si="34"/>
        <v>0</v>
      </c>
      <c r="EJ5" s="162" cm="1">
        <f t="array" ref="EJ5">EI5-IFERROR(_xlfn.LET(_xlpm.k,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$EI$3:$EI$215),IF(_xlpm.top="対象無し", 0, SUMPRODUCT(_xlpm.amount * _xlpm.hitCount))),0)</f>
        <v>0</v>
      </c>
      <c r="EK5" s="322"/>
      <c r="EL5" s="21">
        <f>LEN(配列情報!$D$41)-LEN(SUBSTITUTE(配列情報!$D$41,$D5,""))</f>
        <v>0</v>
      </c>
      <c r="EM5" s="21">
        <f t="shared" si="35"/>
        <v>0</v>
      </c>
      <c r="EN5" s="162" cm="1">
        <f t="array" ref="EN5">EM5-IFERROR(_xlfn.LET(_xlpm.k,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$EM$3:$EM$215),IF(_xlpm.top="対象無し", 0, SUMPRODUCT(_xlpm.amount * _xlpm.hitCount))),0)</f>
        <v>0</v>
      </c>
      <c r="EO5" s="322"/>
      <c r="EP5" s="21">
        <f>LEN(配列情報!$D$42)-LEN(SUBSTITUTE(配列情報!$D$42,$D5,""))</f>
        <v>0</v>
      </c>
      <c r="EQ5" s="21">
        <f t="shared" si="36"/>
        <v>0</v>
      </c>
      <c r="ER5" s="162" cm="1">
        <f t="array" ref="ER5">EQ5-IFERROR(_xlfn.LET(_xlpm.k,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$EQ$3:$EQ$215),IF(_xlpm.top="対象無し", 0, SUMPRODUCT(_xlpm.amount * _xlpm.hitCount))),0)</f>
        <v>0</v>
      </c>
      <c r="ES5" s="322"/>
      <c r="ET5" s="21">
        <f>LEN(配列情報!$D$43)-LEN(SUBSTITUTE(配列情報!$D$43,$D5,""))</f>
        <v>0</v>
      </c>
      <c r="EU5" s="21">
        <f t="shared" si="37"/>
        <v>0</v>
      </c>
      <c r="EV5" s="162" cm="1">
        <f t="array" ref="EV5">EU5-IFERROR(_xlfn.LET(_xlpm.k,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$EU$3:$EU$215),IF(_xlpm.top="対象無し", 0, SUMPRODUCT(_xlpm.amount * _xlpm.hitCount))),0)</f>
        <v>0</v>
      </c>
      <c r="EW5" s="322"/>
      <c r="EX5" s="21">
        <f>LEN(配列情報!$D$44)-LEN(SUBSTITUTE(配列情報!$D$44,$D5,""))</f>
        <v>0</v>
      </c>
      <c r="EY5" s="21">
        <f t="shared" si="38"/>
        <v>0</v>
      </c>
      <c r="EZ5" s="162" cm="1">
        <f t="array" ref="EZ5">EY5-IFERROR(_xlfn.LET(_xlpm.k,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$EY$3:$EY$215),IF(_xlpm.top="対象無し", 0, SUMPRODUCT(_xlpm.amount * _xlpm.hitCount))),0)</f>
        <v>0</v>
      </c>
      <c r="FA5" s="322"/>
      <c r="FB5" s="21">
        <f>LEN(配列情報!$D$45)-LEN(SUBSTITUTE(配列情報!$D$45,$D5,""))</f>
        <v>0</v>
      </c>
      <c r="FC5" s="21">
        <f t="shared" si="39"/>
        <v>0</v>
      </c>
      <c r="FD5" s="162" cm="1">
        <f t="array" ref="FD5">FC5-IFERROR(_xlfn.LET(_xlpm.k,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$FC$3:$FC$215),IF(_xlpm.top="対象無し", 0, SUMPRODUCT(_xlpm.amount * _xlpm.hitCount))),0)</f>
        <v>0</v>
      </c>
      <c r="FE5" s="322"/>
      <c r="FF5" s="21">
        <f>LEN(配列情報!$D$46)-LEN(SUBSTITUTE(配列情報!$D$46,$D5,""))</f>
        <v>0</v>
      </c>
      <c r="FG5" s="21">
        <f t="shared" si="40"/>
        <v>0</v>
      </c>
      <c r="FH5" s="162" cm="1">
        <f t="array" ref="FH5">FG5-IFERROR(_xlfn.LET(_xlpm.k,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$FG$3:$FG$215),IF(_xlpm.top="対象無し", 0, SUMPRODUCT(_xlpm.amount * _xlpm.hitCount))),0)</f>
        <v>0</v>
      </c>
      <c r="FI5" s="322"/>
      <c r="FJ5" s="21">
        <f>LEN(配列情報!$D$47)-LEN(SUBSTITUTE(配列情報!$D$47,$D5,""))</f>
        <v>0</v>
      </c>
      <c r="FK5" s="21">
        <f t="shared" si="41"/>
        <v>0</v>
      </c>
      <c r="FL5" s="162" cm="1">
        <f t="array" ref="FL5">FK5-IFERROR(_xlfn.LET(_xlpm.k,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$FK$3:$FK$215),IF(_xlpm.top="対象無し", 0, SUMPRODUCT(_xlpm.amount * _xlpm.hitCount))),0)</f>
        <v>0</v>
      </c>
      <c r="FM5" s="322"/>
      <c r="FN5" s="21">
        <f>LEN(配列情報!$D$48)-LEN(SUBSTITUTE(配列情報!$D$48,$D5,""))</f>
        <v>0</v>
      </c>
      <c r="FO5" s="21">
        <f t="shared" si="42"/>
        <v>0</v>
      </c>
      <c r="FP5" s="162" cm="1">
        <f t="array" ref="FP5">FO5-IFERROR(_xlfn.LET(_xlpm.k,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$FO$3:$FO$215),IF(_xlpm.top="対象無し", 0, SUMPRODUCT(_xlpm.amount * _xlpm.hitCount))),0)</f>
        <v>0</v>
      </c>
      <c r="FQ5" s="322"/>
      <c r="FR5" s="21">
        <f>LEN(配列情報!$D$49)-LEN(SUBSTITUTE(配列情報!$D$49,$D5,""))</f>
        <v>0</v>
      </c>
      <c r="FS5" s="21">
        <f t="shared" si="43"/>
        <v>0</v>
      </c>
      <c r="FT5" s="162" cm="1">
        <f t="array" ref="FT5">FS5-IFERROR(_xlfn.LET(_xlpm.k,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$FS$3:$FS$215),IF(_xlpm.top="対象無し", 0, SUMPRODUCT(_xlpm.amount * _xlpm.hitCount))),0)</f>
        <v>0</v>
      </c>
      <c r="FU5" s="322"/>
      <c r="FV5" s="21">
        <f>LEN(配列情報!$D$50)-LEN(SUBSTITUTE(配列情報!$D$50,$D5,""))</f>
        <v>0</v>
      </c>
      <c r="FW5" s="21">
        <f t="shared" si="44"/>
        <v>0</v>
      </c>
      <c r="FX5" s="162" cm="1">
        <f t="array" ref="FX5">FW5-IFERROR(_xlfn.LET(_xlpm.k,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$FW$3:$FW$215),IF(_xlpm.top="対象無し", 0, SUMPRODUCT(_xlpm.amount * _xlpm.hitCount))),0)</f>
        <v>0</v>
      </c>
      <c r="FY5" s="322"/>
      <c r="FZ5" s="21">
        <f>LEN(配列情報!$D$51)-LEN(SUBSTITUTE(配列情報!$D$51,$D5,""))</f>
        <v>0</v>
      </c>
      <c r="GA5" s="21">
        <f t="shared" si="45"/>
        <v>0</v>
      </c>
      <c r="GB5" s="162" cm="1">
        <f t="array" ref="GB5">GA5-IFERROR(_xlfn.LET(_xlpm.k,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$GA$3:$GA$215),IF(_xlpm.top="対象無し", 0, SUMPRODUCT(_xlpm.amount * _xlpm.hitCount))),0)</f>
        <v>0</v>
      </c>
      <c r="GC5" s="322"/>
      <c r="GD5" s="21">
        <f>LEN(配列情報!$D$52)-LEN(SUBSTITUTE(配列情報!$D$52,$D5,""))</f>
        <v>0</v>
      </c>
      <c r="GE5" s="21">
        <f t="shared" si="46"/>
        <v>0</v>
      </c>
      <c r="GF5" s="162" cm="1">
        <f t="array" ref="GF5">GE5-IFERROR(_xlfn.LET(_xlpm.k,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$GE$3:$GE$215),IF(_xlpm.top="対象無し", 0, SUMPRODUCT(_xlpm.amount * _xlpm.hitCount))),0)</f>
        <v>0</v>
      </c>
      <c r="GG5" s="322"/>
      <c r="GH5" s="21">
        <f>LEN(配列情報!$D$53)-LEN(SUBSTITUTE(配列情報!$D$53,$D5,""))</f>
        <v>0</v>
      </c>
      <c r="GI5" s="21">
        <f t="shared" si="47"/>
        <v>0</v>
      </c>
      <c r="GJ5" s="162" cm="1">
        <f t="array" ref="GJ5">GI5-IFERROR(_xlfn.LET(_xlpm.k,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$GI$3:$GI$215),IF(_xlpm.top="対象無し", 0, SUMPRODUCT(_xlpm.amount * _xlpm.hitCount))),0)</f>
        <v>0</v>
      </c>
      <c r="GK5" s="322"/>
      <c r="GL5" s="21">
        <f>LEN(配列情報!$D$54)-LEN(SUBSTITUTE(配列情報!$D$54,$D5,""))</f>
        <v>0</v>
      </c>
      <c r="GM5" s="21">
        <f t="shared" si="48"/>
        <v>0</v>
      </c>
      <c r="GN5" s="162" cm="1">
        <f t="array" ref="GN5">GM5-IFERROR(_xlfn.LET(_xlpm.k,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$GM$3:$GM$215),IF(_xlpm.top="対象無し", 0, SUMPRODUCT(_xlpm.amount * _xlpm.hitCount))),0)</f>
        <v>0</v>
      </c>
      <c r="GO5" s="322"/>
      <c r="GP5" s="21">
        <f>LEN(配列情報!$D$55)-LEN(SUBSTITUTE(配列情報!$D$55,$D5,""))</f>
        <v>0</v>
      </c>
      <c r="GQ5" s="21">
        <f t="shared" si="49"/>
        <v>0</v>
      </c>
      <c r="GR5" s="162" cm="1">
        <f t="array" ref="GR5">GQ5-IFERROR(_xlfn.LET(_xlpm.k,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$GQ$3:$GQ$215),IF(_xlpm.top="対象無し", 0, SUMPRODUCT(_xlpm.amount * _xlpm.hitCount))),0)</f>
        <v>0</v>
      </c>
      <c r="GS5" s="322"/>
      <c r="GT5" s="21">
        <f>LEN(配列情報!$D$56)-LEN(SUBSTITUTE(配列情報!$D$56,$D5,""))</f>
        <v>0</v>
      </c>
      <c r="GU5" s="21">
        <f t="shared" si="50"/>
        <v>0</v>
      </c>
      <c r="GV5" s="162" cm="1">
        <f t="array" ref="GV5">GU5-IFERROR(_xlfn.LET(_xlpm.k,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$GU$3:$GU$215),IF(_xlpm.top="対象無し", 0, SUMPRODUCT(_xlpm.amount * _xlpm.hitCount))),0)</f>
        <v>0</v>
      </c>
      <c r="GW5" s="322"/>
      <c r="GX5" s="21">
        <f>LEN(配列情報!$D$57)-LEN(SUBSTITUTE(配列情報!$D$57,$D5,""))</f>
        <v>0</v>
      </c>
      <c r="GY5" s="21">
        <f t="shared" si="51"/>
        <v>0</v>
      </c>
      <c r="GZ5" s="162" cm="1">
        <f t="array" ref="GZ5">GY5-IFERROR(_xlfn.LET(_xlpm.k,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$GY$3:$GY$215),IF(_xlpm.top="対象無し", 0, SUMPRODUCT(_xlpm.amount * _xlpm.hitCount))),0)</f>
        <v>0</v>
      </c>
      <c r="HA5" s="322"/>
      <c r="HB5" s="21">
        <f>LEN(配列情報!$D$58)-LEN(SUBSTITUTE(配列情報!$D$58,$D5,""))</f>
        <v>0</v>
      </c>
      <c r="HC5" s="21">
        <f t="shared" si="52"/>
        <v>0</v>
      </c>
      <c r="HD5" s="162" cm="1">
        <f t="array" ref="HD5">HC5-IFERROR(_xlfn.LET(_xlpm.k,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$HC$3:$HC$215),IF(_xlpm.top="対象無し", 0, SUMPRODUCT(_xlpm.amount * _xlpm.hitCount))),0)</f>
        <v>0</v>
      </c>
      <c r="HE5" s="322"/>
      <c r="HF5" s="21">
        <f>LEN(配列情報!$D$59)-LEN(SUBSTITUTE(配列情報!$D$59,$D5,""))</f>
        <v>0</v>
      </c>
      <c r="HG5" s="21">
        <f t="shared" si="53"/>
        <v>0</v>
      </c>
      <c r="HH5" s="162" cm="1">
        <f t="array" ref="HH5">HG5-IFERROR(_xlfn.LET(_xlpm.k,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$HG$3:$HG$215),IF(_xlpm.top="対象無し", 0, SUMPRODUCT(_xlpm.amount * _xlpm.hitCount))),0)</f>
        <v>0</v>
      </c>
      <c r="HI5" s="322"/>
      <c r="HJ5" s="21">
        <f>LEN(配列情報!$D$60)-LEN(SUBSTITUTE(配列情報!$D$60,$D5,""))</f>
        <v>0</v>
      </c>
      <c r="HK5" s="21">
        <f t="shared" si="54"/>
        <v>0</v>
      </c>
      <c r="HL5" s="162" cm="1">
        <f t="array" ref="HL5">HK5-IFERROR(_xlfn.LET(_xlpm.k,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$HK$3:$HK$215),IF(_xlpm.top="対象無し", 0, SUMPRODUCT(_xlpm.amount * _xlpm.hitCount))),0)</f>
        <v>0</v>
      </c>
      <c r="HM5" s="322"/>
      <c r="HN5" s="21">
        <f>LEN(配列情報!$D$61)-LEN(SUBSTITUTE(配列情報!$D$61,$D5,""))</f>
        <v>0</v>
      </c>
      <c r="HO5" s="21">
        <f t="shared" si="55"/>
        <v>0</v>
      </c>
      <c r="HP5" s="162" cm="1">
        <f t="array" ref="HP5">HO5-IFERROR(_xlfn.LET(_xlpm.k,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$HO$3:$HO$215),IF(_xlpm.top="対象無し", 0, SUMPRODUCT(_xlpm.amount * _xlpm.hitCount))),0)</f>
        <v>0</v>
      </c>
      <c r="HQ5" s="322"/>
      <c r="HR5" s="21">
        <f>LEN(配列情報!$D$62)-LEN(SUBSTITUTE(配列情報!$D$62,$D5,""))</f>
        <v>0</v>
      </c>
      <c r="HS5" s="21">
        <f t="shared" si="56"/>
        <v>0</v>
      </c>
      <c r="HT5" s="162" cm="1">
        <f t="array" ref="HT5">HS5-IFERROR(_xlfn.LET(_xlpm.k,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$HS$3:$HS$215),IF(_xlpm.top="対象無し", 0, SUMPRODUCT(_xlpm.amount * _xlpm.hitCount))),0)</f>
        <v>0</v>
      </c>
      <c r="HU5" s="322"/>
      <c r="HV5" s="21">
        <f>LEN(配列情報!$D$63)-LEN(SUBSTITUTE(配列情報!$D$63,$D5,""))</f>
        <v>0</v>
      </c>
      <c r="HW5" s="21">
        <f t="shared" si="57"/>
        <v>0</v>
      </c>
      <c r="HX5" s="162" cm="1">
        <f t="array" ref="HX5">HW5-IFERROR(_xlfn.LET(_xlpm.k,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$HW$3:$HW$215),IF(_xlpm.top="対象無し", 0, SUMPRODUCT(_xlpm.amount * _xlpm.hitCount))),0)</f>
        <v>0</v>
      </c>
      <c r="HY5" s="322"/>
      <c r="HZ5" s="21">
        <f>LEN(配列情報!$D$64)-LEN(SUBSTITUTE(配列情報!$D$64,$D5,""))</f>
        <v>0</v>
      </c>
      <c r="IA5" s="21">
        <f t="shared" si="58"/>
        <v>0</v>
      </c>
      <c r="IB5" s="162" cm="1">
        <f t="array" ref="IB5">IA5-IFERROR(_xlfn.LET(_xlpm.k,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$IA$3:$IA$215),IF(_xlpm.top="対象無し", 0, SUMPRODUCT(_xlpm.amount * _xlpm.hitCount))),0)</f>
        <v>0</v>
      </c>
      <c r="IC5" s="322"/>
      <c r="ID5" s="21">
        <f>LEN(配列情報!$D$65)-LEN(SUBSTITUTE(配列情報!$D$65,$D5,""))</f>
        <v>0</v>
      </c>
      <c r="IE5" s="21">
        <f t="shared" si="59"/>
        <v>0</v>
      </c>
      <c r="IF5" s="162" cm="1">
        <f t="array" ref="IF5">IE5-IFERROR(_xlfn.LET(_xlpm.k,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$IE$3:$IE$215),IF(_xlpm.top="対象無し", 0, SUMPRODUCT(_xlpm.amount * _xlpm.hitCount))),0)</f>
        <v>0</v>
      </c>
      <c r="IG5" s="322"/>
      <c r="IH5" s="21">
        <f>LEN(配列情報!$D$66)-LEN(SUBSTITUTE(配列情報!$D$66,$D5,""))</f>
        <v>0</v>
      </c>
      <c r="II5" s="21">
        <f t="shared" si="60"/>
        <v>0</v>
      </c>
      <c r="IJ5" s="162" cm="1">
        <f t="array" ref="IJ5">II5-IFERROR(_xlfn.LET(_xlpm.k,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$II$3:$II$215),IF(_xlpm.top="対象無し", 0, SUMPRODUCT(_xlpm.amount * _xlpm.hitCount))),0)</f>
        <v>0</v>
      </c>
      <c r="IK5" s="322"/>
      <c r="IL5" s="21">
        <f>LEN(配列情報!$D$67)-LEN(SUBSTITUTE(配列情報!$D$67,$D5,""))</f>
        <v>0</v>
      </c>
      <c r="IM5" s="21">
        <f t="shared" si="61"/>
        <v>0</v>
      </c>
      <c r="IN5" s="162" cm="1">
        <f t="array" ref="IN5">IM5-IFERROR(_xlfn.LET(_xlpm.k,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$IM$3:$IM$215),IF(_xlpm.top="対象無し", 0, SUMPRODUCT(_xlpm.amount * _xlpm.hitCount))),0)</f>
        <v>0</v>
      </c>
      <c r="IO5" s="322"/>
      <c r="IP5" s="21">
        <f>LEN(配列情報!$D$68)-LEN(SUBSTITUTE(配列情報!$D$68,$D5,""))</f>
        <v>0</v>
      </c>
      <c r="IQ5" s="21">
        <f t="shared" si="62"/>
        <v>0</v>
      </c>
      <c r="IR5" s="162" cm="1">
        <f t="array" ref="IR5">IQ5-IFERROR(_xlfn.LET(_xlpm.k,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$IQ$3:$IQ$215),IF(_xlpm.top="対象無し", 0, SUMPRODUCT(_xlpm.amount * _xlpm.hitCount))),0)</f>
        <v>0</v>
      </c>
      <c r="IS5" s="322"/>
      <c r="IT5" s="21">
        <f>LEN(配列情報!$D$69)-LEN(SUBSTITUTE(配列情報!$D$69,$D5,""))</f>
        <v>0</v>
      </c>
      <c r="IU5" s="21">
        <f t="shared" si="63"/>
        <v>0</v>
      </c>
      <c r="IV5" s="162" cm="1">
        <f t="array" ref="IV5">IU5-IFERROR(_xlfn.LET(_xlpm.k,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$IU$3:$IU$215),IF(_xlpm.top="対象無し", 0, SUMPRODUCT(_xlpm.amount * _xlpm.hitCount))),0)</f>
        <v>0</v>
      </c>
      <c r="IW5" s="322"/>
      <c r="IX5" s="21">
        <f>LEN(配列情報!$D$70)-LEN(SUBSTITUTE(配列情報!$D$70,$D5,""))</f>
        <v>0</v>
      </c>
      <c r="IY5" s="21">
        <f t="shared" si="64"/>
        <v>0</v>
      </c>
      <c r="IZ5" s="162" cm="1">
        <f t="array" ref="IZ5">IY5-IFERROR(_xlfn.LET(_xlpm.k,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$IY$3:$IY$215),IF(_xlpm.top="対象無し", 0, SUMPRODUCT(_xlpm.amount * _xlpm.hitCount))),0)</f>
        <v>0</v>
      </c>
      <c r="JA5" s="322"/>
      <c r="JB5" s="21">
        <f>LEN(配列情報!$D$71)-LEN(SUBSTITUTE(配列情報!$D$71,$D5,""))</f>
        <v>0</v>
      </c>
      <c r="JC5" s="21">
        <f t="shared" si="65"/>
        <v>0</v>
      </c>
      <c r="JD5" s="162" cm="1">
        <f t="array" ref="JD5">JC5-IFERROR(_xlfn.LET(_xlpm.k,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$JC$3:$JC$215),IF(_xlpm.top="対象無し", 0, SUMPRODUCT(_xlpm.amount * _xlpm.hitCount))),0)</f>
        <v>0</v>
      </c>
      <c r="JE5" s="322"/>
      <c r="JF5" s="21">
        <f>LEN(配列情報!$D$72)-LEN(SUBSTITUTE(配列情報!$D$72,$D5,""))</f>
        <v>0</v>
      </c>
      <c r="JG5" s="21">
        <f t="shared" si="66"/>
        <v>0</v>
      </c>
      <c r="JH5" s="162" cm="1">
        <f t="array" ref="JH5">JG5-IFERROR(_xlfn.LET(_xlpm.k,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$JG$3:$JG$215),IF(_xlpm.top="対象無し", 0, SUMPRODUCT(_xlpm.amount * _xlpm.hitCount))),0)</f>
        <v>0</v>
      </c>
      <c r="JI5" s="322"/>
      <c r="JJ5" s="21">
        <f>LEN(配列情報!$D$73)-LEN(SUBSTITUTE(配列情報!$D$73,$D5,""))</f>
        <v>0</v>
      </c>
      <c r="JK5" s="21">
        <f t="shared" si="67"/>
        <v>0</v>
      </c>
      <c r="JL5" s="162" cm="1">
        <f t="array" ref="JL5">JK5-IFERROR(_xlfn.LET(_xlpm.k,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$JK$3:$JK$215),IF(_xlpm.top="対象無し", 0, SUMPRODUCT(_xlpm.amount * _xlpm.hitCount))),0)</f>
        <v>0</v>
      </c>
      <c r="JM5" s="322"/>
      <c r="JN5" s="21">
        <f>LEN(配列情報!$D$74)-LEN(SUBSTITUTE(配列情報!$D$74,$D5,""))</f>
        <v>0</v>
      </c>
      <c r="JO5" s="21">
        <f t="shared" si="68"/>
        <v>0</v>
      </c>
      <c r="JP5" s="162" cm="1">
        <f t="array" ref="JP5">JO5-IFERROR(_xlfn.LET(_xlpm.k,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$JO$3:$JO$215),IF(_xlpm.top="対象無し", 0, SUMPRODUCT(_xlpm.amount * _xlpm.hitCount))),0)</f>
        <v>0</v>
      </c>
      <c r="JQ5" s="322"/>
      <c r="JR5" s="21">
        <f>LEN(配列情報!$D$75)-LEN(SUBSTITUTE(配列情報!$D$75,$D5,""))</f>
        <v>0</v>
      </c>
      <c r="JS5" s="21">
        <f t="shared" si="69"/>
        <v>0</v>
      </c>
      <c r="JT5" s="162" cm="1">
        <f t="array" ref="JT5">JS5-IFERROR(_xlfn.LET(_xlpm.k,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$JS$3:$JS$215),IF(_xlpm.top="対象無し", 0, SUMPRODUCT(_xlpm.amount * _xlpm.hitCount))),0)</f>
        <v>0</v>
      </c>
      <c r="JU5" s="322"/>
      <c r="JV5" s="21">
        <f>LEN(配列情報!$D$76)-LEN(SUBSTITUTE(配列情報!$D$76,$D5,""))</f>
        <v>0</v>
      </c>
      <c r="JW5" s="21">
        <f t="shared" si="70"/>
        <v>0</v>
      </c>
      <c r="JX5" s="162" cm="1">
        <f t="array" ref="JX5">JW5-IFERROR(_xlfn.LET(_xlpm.k,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$JW$3:$JW$215),IF(_xlpm.top="対象無し", 0, SUMPRODUCT(_xlpm.amount * _xlpm.hitCount))),0)</f>
        <v>0</v>
      </c>
      <c r="JY5" s="322"/>
      <c r="JZ5" s="21">
        <f>LEN(配列情報!$D$77)-LEN(SUBSTITUTE(配列情報!$D$77,$D5,""))</f>
        <v>0</v>
      </c>
      <c r="KA5" s="21">
        <f t="shared" si="71"/>
        <v>0</v>
      </c>
      <c r="KB5" s="162" cm="1">
        <f t="array" ref="KB5">KA5-IFERROR(_xlfn.LET(_xlpm.k,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$KA$3:$KA$215),IF(_xlpm.top="対象無し", 0, SUMPRODUCT(_xlpm.amount * _xlpm.hitCount))),0)</f>
        <v>0</v>
      </c>
      <c r="KC5" s="322"/>
      <c r="KD5" s="21">
        <f>LEN(配列情報!$D$78)-LEN(SUBSTITUTE(配列情報!$D$78,$D5,""))</f>
        <v>0</v>
      </c>
      <c r="KE5" s="21">
        <f t="shared" si="72"/>
        <v>0</v>
      </c>
      <c r="KF5" s="162" cm="1">
        <f t="array" ref="KF5">KE5-IFERROR(_xlfn.LET(_xlpm.k,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$KE$3:$KE$215),IF(_xlpm.top="対象無し", 0, SUMPRODUCT(_xlpm.amount * _xlpm.hitCount))),0)</f>
        <v>0</v>
      </c>
      <c r="KG5" s="322"/>
      <c r="KH5" s="21">
        <f>LEN(配列情報!$D$79)-LEN(SUBSTITUTE(配列情報!$D$79,$D5,""))</f>
        <v>0</v>
      </c>
      <c r="KI5" s="21">
        <f t="shared" si="73"/>
        <v>0</v>
      </c>
      <c r="KJ5" s="162" cm="1">
        <f t="array" ref="KJ5">KI5-IFERROR(_xlfn.LET(_xlpm.k,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$KI$3:$KI$215),IF(_xlpm.top="対象無し", 0, SUMPRODUCT(_xlpm.amount * _xlpm.hitCount))),0)</f>
        <v>0</v>
      </c>
      <c r="KK5" s="322"/>
      <c r="KL5" s="21">
        <f>LEN(配列情報!$D$80)-LEN(SUBSTITUTE(配列情報!$D$80,$D5,""))</f>
        <v>0</v>
      </c>
      <c r="KM5" s="21">
        <f t="shared" si="74"/>
        <v>0</v>
      </c>
      <c r="KN5" s="162" cm="1">
        <f t="array" ref="KN5">KM5-IFERROR(_xlfn.LET(_xlpm.k,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$KM$3:$KM$215),IF(_xlpm.top="対象無し", 0, SUMPRODUCT(_xlpm.amount * _xlpm.hitCount))),0)</f>
        <v>0</v>
      </c>
      <c r="KO5" s="322"/>
      <c r="KP5" s="21">
        <f>LEN(配列情報!$D$81)-LEN(SUBSTITUTE(配列情報!$D$81,$D5,""))</f>
        <v>0</v>
      </c>
      <c r="KQ5" s="21">
        <f t="shared" si="75"/>
        <v>0</v>
      </c>
      <c r="KR5" s="162" cm="1">
        <f t="array" ref="KR5">KQ5-IFERROR(_xlfn.LET(_xlpm.k,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$KQ$3:$KQ$215),IF(_xlpm.top="対象無し", 0, SUMPRODUCT(_xlpm.amount * _xlpm.hitCount))),0)</f>
        <v>0</v>
      </c>
      <c r="KS5" s="322"/>
      <c r="KT5" s="21">
        <f>LEN(配列情報!$D$82)-LEN(SUBSTITUTE(配列情報!$D$82,$D5,""))</f>
        <v>0</v>
      </c>
      <c r="KU5" s="21">
        <f t="shared" si="76"/>
        <v>0</v>
      </c>
      <c r="KV5" s="162" cm="1">
        <f t="array" ref="KV5">KU5-IFERROR(_xlfn.LET(_xlpm.k,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$KU$3:$KU$215),IF(_xlpm.top="対象無し", 0, SUMPRODUCT(_xlpm.amount * _xlpm.hitCount))),0)</f>
        <v>0</v>
      </c>
      <c r="KW5" s="322"/>
      <c r="KX5" s="21">
        <f>LEN(配列情報!$D$83)-LEN(SUBSTITUTE(配列情報!$D$83,$D5,""))</f>
        <v>0</v>
      </c>
      <c r="KY5" s="21">
        <f t="shared" si="77"/>
        <v>0</v>
      </c>
      <c r="KZ5" s="162" cm="1">
        <f t="array" ref="KZ5">KY5-IFERROR(_xlfn.LET(_xlpm.k,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$KY$3:$KY$215),IF(_xlpm.top="対象無し", 0, SUMPRODUCT(_xlpm.amount * _xlpm.hitCount))),0)</f>
        <v>0</v>
      </c>
      <c r="LA5" s="322"/>
      <c r="LB5" s="21">
        <f>LEN(配列情報!$D$84)-LEN(SUBSTITUTE(配列情報!$D$84,$D5,""))</f>
        <v>0</v>
      </c>
      <c r="LC5" s="21">
        <f t="shared" si="78"/>
        <v>0</v>
      </c>
      <c r="LD5" s="162" cm="1">
        <f t="array" ref="LD5">LC5-IFERROR(_xlfn.LET(_xlpm.k,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$LC$3:$LC$215),IF(_xlpm.top="対象無し", 0, SUMPRODUCT(_xlpm.amount * _xlpm.hitCount))),0)</f>
        <v>0</v>
      </c>
      <c r="LE5" s="322"/>
      <c r="LF5" s="21">
        <f>LEN(配列情報!$D$85)-LEN(SUBSTITUTE(配列情報!$D$85,$D5,""))</f>
        <v>0</v>
      </c>
      <c r="LG5" s="21">
        <f t="shared" si="79"/>
        <v>0</v>
      </c>
      <c r="LH5" s="162" cm="1">
        <f t="array" ref="LH5">LG5-IFERROR(_xlfn.LET(_xlpm.k,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$LG$3:$LG$215),IF(_xlpm.top="対象無し", 0, SUMPRODUCT(_xlpm.amount * _xlpm.hitCount))),0)</f>
        <v>0</v>
      </c>
      <c r="LI5" s="322"/>
      <c r="LJ5" s="21">
        <f>LEN(配列情報!$D$86)-LEN(SUBSTITUTE(配列情報!$D$86,$D5,""))</f>
        <v>0</v>
      </c>
      <c r="LK5" s="21">
        <f t="shared" si="80"/>
        <v>0</v>
      </c>
      <c r="LL5" s="162" cm="1">
        <f t="array" ref="LL5">LK5-IFERROR(_xlfn.LET(_xlpm.k,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$LK$3:$LK$215),IF(_xlpm.top="対象無し", 0, SUMPRODUCT(_xlpm.amount * _xlpm.hitCount))),0)</f>
        <v>0</v>
      </c>
      <c r="LM5" s="322"/>
      <c r="LN5" s="21">
        <f>LEN(配列情報!$D$87)-LEN(SUBSTITUTE(配列情報!$D$87,$D5,""))</f>
        <v>0</v>
      </c>
      <c r="LO5" s="21">
        <f t="shared" si="81"/>
        <v>0</v>
      </c>
      <c r="LP5" s="162" cm="1">
        <f t="array" ref="LP5">LO5-IFERROR(_xlfn.LET(_xlpm.k,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$LO$3:$LO$215),IF(_xlpm.top="対象無し", 0, SUMPRODUCT(_xlpm.amount * _xlpm.hitCount))),0)</f>
        <v>0</v>
      </c>
      <c r="LQ5" s="322"/>
      <c r="LR5" s="21">
        <f>LEN(配列情報!$D$88)-LEN(SUBSTITUTE(配列情報!$D$88,$D5,""))</f>
        <v>0</v>
      </c>
      <c r="LS5" s="21">
        <f t="shared" si="82"/>
        <v>0</v>
      </c>
      <c r="LT5" s="162" cm="1">
        <f t="array" ref="LT5">LS5-IFERROR(_xlfn.LET(_xlpm.k,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$LS$3:$LS$215),IF(_xlpm.top="対象無し", 0, SUMPRODUCT(_xlpm.amount * _xlpm.hitCount))),0)</f>
        <v>0</v>
      </c>
      <c r="LU5" s="322"/>
      <c r="LV5" s="21">
        <f>LEN(配列情報!$D$89)-LEN(SUBSTITUTE(配列情報!$D$89,$D5,""))</f>
        <v>0</v>
      </c>
      <c r="LW5" s="21">
        <f t="shared" si="83"/>
        <v>0</v>
      </c>
      <c r="LX5" s="162" cm="1">
        <f t="array" ref="LX5">LW5-IFERROR(_xlfn.LET(_xlpm.k,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$LW$3:$LW$215),IF(_xlpm.top="対象無し", 0, SUMPRODUCT(_xlpm.amount * _xlpm.hitCount))),0)</f>
        <v>0</v>
      </c>
      <c r="LY5" s="322"/>
      <c r="LZ5" s="21">
        <f>LEN(配列情報!$D$90)-LEN(SUBSTITUTE(配列情報!$D$90,$D5,""))</f>
        <v>0</v>
      </c>
      <c r="MA5" s="21">
        <f t="shared" si="84"/>
        <v>0</v>
      </c>
      <c r="MB5" s="162" cm="1">
        <f t="array" ref="MB5">MA5-IFERROR(_xlfn.LET(_xlpm.k,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$MA$3:$MA$215),IF(_xlpm.top="対象無し", 0, SUMPRODUCT(_xlpm.amount * _xlpm.hitCount))),0)</f>
        <v>0</v>
      </c>
      <c r="MC5" s="322"/>
      <c r="MD5" s="21">
        <f>LEN(配列情報!$D$91)-LEN(SUBSTITUTE(配列情報!$D$91,$D5,""))</f>
        <v>0</v>
      </c>
      <c r="ME5" s="21">
        <f t="shared" si="85"/>
        <v>0</v>
      </c>
      <c r="MF5" s="162" cm="1">
        <f t="array" ref="MF5">ME5-IFERROR(_xlfn.LET(_xlpm.k,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$ME$3:$ME$215),IF(_xlpm.top="対象無し", 0, SUMPRODUCT(_xlpm.amount * _xlpm.hitCount))),0)</f>
        <v>0</v>
      </c>
      <c r="MG5" s="322"/>
      <c r="MH5" s="21">
        <f>LEN(配列情報!$D$92)-LEN(SUBSTITUTE(配列情報!$D$92,$D5,""))</f>
        <v>0</v>
      </c>
      <c r="MI5" s="21">
        <f t="shared" si="86"/>
        <v>0</v>
      </c>
      <c r="MJ5" s="162" cm="1">
        <f t="array" ref="MJ5">MI5-IFERROR(_xlfn.LET(_xlpm.k,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$MI$3:$MI$215),IF(_xlpm.top="対象無し", 0, SUMPRODUCT(_xlpm.amount * _xlpm.hitCount))),0)</f>
        <v>0</v>
      </c>
      <c r="MK5" s="322"/>
      <c r="ML5" s="21">
        <f>LEN(配列情報!$D$93)-LEN(SUBSTITUTE(配列情報!$D$93,$D5,""))</f>
        <v>0</v>
      </c>
      <c r="MM5" s="21">
        <f t="shared" si="87"/>
        <v>0</v>
      </c>
      <c r="MN5" s="162" cm="1">
        <f t="array" ref="MN5">MM5-IFERROR(_xlfn.LET(_xlpm.k,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$MM$3:$MM$215),IF(_xlpm.top="対象無し", 0, SUMPRODUCT(_xlpm.amount * _xlpm.hitCount))),0)</f>
        <v>0</v>
      </c>
      <c r="MO5" s="322"/>
      <c r="MP5" s="21">
        <f>LEN(配列情報!$D$94)-LEN(SUBSTITUTE(配列情報!$D$94,$D5,""))</f>
        <v>0</v>
      </c>
      <c r="MQ5" s="21">
        <f t="shared" si="88"/>
        <v>0</v>
      </c>
      <c r="MR5" s="162" cm="1">
        <f t="array" ref="MR5">MQ5-IFERROR(_xlfn.LET(_xlpm.k,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$MQ$3:$MQ$215),IF(_xlpm.top="対象無し", 0, SUMPRODUCT(_xlpm.amount * _xlpm.hitCount))),0)</f>
        <v>0</v>
      </c>
      <c r="MS5" s="322"/>
      <c r="MT5" s="21">
        <f>LEN(配列情報!$D$95)-LEN(SUBSTITUTE(配列情報!$D$95,$D5,""))</f>
        <v>0</v>
      </c>
      <c r="MU5" s="21">
        <f t="shared" si="89"/>
        <v>0</v>
      </c>
      <c r="MV5" s="162" cm="1">
        <f t="array" ref="MV5">MU5-IFERROR(_xlfn.LET(_xlpm.k,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$MU$3:$MU$215),IF(_xlpm.top="対象無し", 0, SUMPRODUCT(_xlpm.amount * _xlpm.hitCount))),0)</f>
        <v>0</v>
      </c>
      <c r="MW5" s="322"/>
      <c r="MX5" s="21">
        <f>LEN(配列情報!$D$96)-LEN(SUBSTITUTE(配列情報!$D$96,$D5,""))</f>
        <v>0</v>
      </c>
      <c r="MY5" s="21">
        <f t="shared" si="90"/>
        <v>0</v>
      </c>
      <c r="MZ5" s="162" cm="1">
        <f t="array" ref="MZ5">MY5-IFERROR(_xlfn.LET(_xlpm.k,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$MY$3:$MY$215),IF(_xlpm.top="対象無し", 0, SUMPRODUCT(_xlpm.amount * _xlpm.hitCount))),0)</f>
        <v>0</v>
      </c>
      <c r="NA5" s="322"/>
      <c r="NB5" s="21">
        <f>LEN(配列情報!$D$97)-LEN(SUBSTITUTE(配列情報!$D$97,$D5,""))</f>
        <v>0</v>
      </c>
      <c r="NC5" s="21">
        <f t="shared" si="91"/>
        <v>0</v>
      </c>
      <c r="ND5" s="162" cm="1">
        <f t="array" ref="ND5">NC5-IFERROR(_xlfn.LET(_xlpm.k,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$NC$3:$NC$215),IF(_xlpm.top="対象無し", 0, SUMPRODUCT(_xlpm.amount * _xlpm.hitCount))),0)</f>
        <v>0</v>
      </c>
      <c r="NE5" s="322"/>
      <c r="NF5" s="21">
        <f>LEN(配列情報!$D$98)-LEN(SUBSTITUTE(配列情報!$D$98,$D5,""))</f>
        <v>0</v>
      </c>
      <c r="NG5" s="21">
        <f t="shared" si="92"/>
        <v>0</v>
      </c>
      <c r="NH5" s="162" cm="1">
        <f t="array" ref="NH5">NG5-IFERROR(_xlfn.LET(_xlpm.k,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$NG$3:$NG$215),IF(_xlpm.top="対象無し", 0, SUMPRODUCT(_xlpm.amount * _xlpm.hitCount))),0)</f>
        <v>0</v>
      </c>
      <c r="NI5" s="322"/>
      <c r="NJ5" s="21">
        <f>LEN(配列情報!$D$99)-LEN(SUBSTITUTE(配列情報!$D$99,$D5,""))</f>
        <v>0</v>
      </c>
      <c r="NK5" s="21">
        <f t="shared" si="93"/>
        <v>0</v>
      </c>
      <c r="NL5" s="162" cm="1">
        <f t="array" ref="NL5">NK5-IFERROR(_xlfn.LET(_xlpm.k,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$NK$3:$NK$215),IF(_xlpm.top="対象無し", 0, SUMPRODUCT(_xlpm.amount * _xlpm.hitCount))),0)</f>
        <v>0</v>
      </c>
      <c r="NM5" s="322"/>
      <c r="NN5" s="21">
        <f>LEN(配列情報!$D$100)-LEN(SUBSTITUTE(配列情報!$D$100,$D5,""))</f>
        <v>0</v>
      </c>
      <c r="NO5" s="21">
        <f t="shared" si="94"/>
        <v>0</v>
      </c>
      <c r="NP5" s="162" cm="1">
        <f t="array" ref="NP5">NO5-IFERROR(_xlfn.LET(_xlpm.k,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$NO$3:$NO$215),IF(_xlpm.top="対象無し", 0, SUMPRODUCT(_xlpm.amount * _xlpm.hitCount))),0)</f>
        <v>0</v>
      </c>
      <c r="NQ5" s="322"/>
      <c r="NR5" s="21">
        <f>LEN(配列情報!$D$101)-LEN(SUBSTITUTE(配列情報!$D$101,$D5,""))</f>
        <v>0</v>
      </c>
      <c r="NS5" s="21">
        <f t="shared" si="95"/>
        <v>0</v>
      </c>
      <c r="NT5" s="162" cm="1">
        <f t="array" ref="NT5">NS5-IFERROR(_xlfn.LET(_xlpm.k,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$NS$3:$NS$215),IF(_xlpm.top="対象無し", 0, SUMPRODUCT(_xlpm.amount * _xlpm.hitCount))),0)</f>
        <v>0</v>
      </c>
      <c r="NU5" s="322"/>
      <c r="NV5" s="21">
        <f>LEN(配列情報!$D$102)-LEN(SUBSTITUTE(配列情報!$D$102,$D5,""))</f>
        <v>0</v>
      </c>
      <c r="NW5" s="21">
        <f t="shared" si="96"/>
        <v>0</v>
      </c>
      <c r="NX5" s="162" cm="1">
        <f t="array" ref="NX5">NW5-IFERROR(_xlfn.LET(_xlpm.k, _xlfn.XMATCH(TRUE, EXACT($OB$2:$RL$2, D5),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D5, ""))) / LEN(D5),_xlpm.amount, SUMIF($C$3:$C$215, _xlpm.arrCode, $NW$3:$NW$215),IF(_xlpm.top="対象無し", 0, SUMPRODUCT(_xlpm.amount * _xlpm.hitCount))),0)</f>
        <v>0</v>
      </c>
      <c r="NY5" s="322"/>
      <c r="OB5" t="str" cm="1">
        <f t="array" ref="OB5:OB17">_xlfn._xlws.FILTER($D$3:$D$129,((LEN($D$3:$D$129)-LEN(SUBSTITUTE($D$3:$D$129,OB2,"")))&gt;=LEN(OB2)) *($D$3:$D$129&lt;&gt;OB2),"対象無し")</f>
        <v>[2AmiA]</v>
      </c>
      <c r="OC5" t="str" cm="1">
        <f t="array" ref="OC5:OC10">_xlfn._xlws.FILTER($D$3:$D$129,((LEN($D$3:$D$129)-LEN(SUBSTITUTE($D$3:$D$129,OC2,"")))&gt;=LEN(OC2)) *($D$3:$D$129&lt;&gt;OC2),"対象無し")</f>
        <v>C(F)</v>
      </c>
      <c r="OD5" t="str" cm="1">
        <f t="array" ref="OD5:OD13">_xlfn._xlws.FILTER($D$3:$D$129,((LEN($D$3:$D$129)-LEN(SUBSTITUTE($D$3:$D$129,OD2,"")))&gt;=LEN(OD2)) *($D$3:$D$129&lt;&gt;OD2),"対象無し")</f>
        <v>G(m)</v>
      </c>
      <c r="OE5" t="str" cm="1">
        <f t="array" ref="OE5:OE9">_xlfn._xlws.FILTER($D$3:$D$129,((LEN($D$3:$D$129)-LEN(SUBSTITUTE($D$3:$D$129,OE2,"")))&gt;=LEN(OE2)) *($D$3:$D$129&lt;&gt;OE2),"対象無し")</f>
        <v>[pserU]</v>
      </c>
      <c r="OF5" t="str" cm="1">
        <f t="array" ref="OF5:OF20">_xlfn._xlws.FILTER($D$3:$D$129,((LEN($D$3:$D$129)-LEN(SUBSTITUTE($D$3:$D$129,OF2,"")))&gt;=LEN(OF2)) *($D$3:$D$129&lt;&gt;OF2),"対象無し")</f>
        <v>T(m)</v>
      </c>
      <c r="OG5" t="str" cm="1">
        <f t="array" ref="OG5">_xlfn._xlws.FILTER($D$3:$D$129,((LEN($D$3:$D$129)-LEN(SUBSTITUTE($D$3:$D$129,OG2,"")))&gt;=LEN(OG2)) *($D$3:$D$129&lt;&gt;OG2),"対象無し")</f>
        <v>[DIGdT]</v>
      </c>
      <c r="OH5" t="str" cm="1">
        <f t="array" ref="OH5">_xlfn._xlws.FILTER($D$3:$D$129,((LEN($D$3:$D$129)-LEN(SUBSTITUTE($D$3:$D$129,OH2,"")))&gt;=LEN(OH2)) *($D$3:$D$129&lt;&gt;OH2),"対象無し")</f>
        <v>対象無し</v>
      </c>
      <c r="OI5" t="str" cm="1">
        <f t="array" ref="OI5">_xlfn._xlws.FILTER($D$3:$D$129,((LEN($D$3:$D$129)-LEN(SUBSTITUTE($D$3:$D$129,OI2,"")))&gt;=LEN(OI2)) *($D$3:$D$129&lt;&gt;OI2),"対象無し")</f>
        <v>対象無し</v>
      </c>
      <c r="OJ5" t="str" cm="1">
        <f t="array" ref="OJ5:OJ10">_xlfn._xlws.FILTER($D$3:$D$129,((LEN($D$3:$D$129)-LEN(SUBSTITUTE($D$3:$D$129,OJ2,"")))&gt;=LEN(OJ2)) *($D$3:$D$129&lt;&gt;OJ2),"対象無し")</f>
        <v>a(L)</v>
      </c>
      <c r="OK5" t="str" cm="1">
        <f t="array" ref="OK5:OK6">_xlfn._xlws.FILTER($D$3:$D$129,((LEN($D$3:$D$129)-LEN(SUBSTITUTE($D$3:$D$129,OK2,"")))&gt;=LEN(OK2)) *($D$3:$D$129&lt;&gt;OK2),"対象無し")</f>
        <v>c(S)</v>
      </c>
      <c r="OL5" t="str" cm="1">
        <f t="array" ref="OL5:OL7">_xlfn._xlws.FILTER($D$3:$D$129,((LEN($D$3:$D$129)-LEN(SUBSTITUTE($D$3:$D$129,OL2,"")))&gt;=LEN(OL2)) *($D$3:$D$129&lt;&gt;OL2),"対象無し")</f>
        <v>g(L)</v>
      </c>
      <c r="OM5" t="str" cm="1">
        <f t="array" ref="OM5:OM7">_xlfn._xlws.FILTER($D$3:$D$129,((LEN($D$3:$D$129)-LEN(SUBSTITUTE($D$3:$D$129,OM2,"")))&gt;=LEN(OM2)) *($D$3:$D$129&lt;&gt;OM2),"対象無し")</f>
        <v>t(L)</v>
      </c>
      <c r="ON5" t="str" cm="1">
        <f t="array" ref="ON5">_xlfn._xlws.FILTER($D$3:$D$129,((LEN($D$3:$D$129)-LEN(SUBSTITUTE($D$3:$D$129,ON2,"")))&gt;=LEN(ON2)) *($D$3:$D$129&lt;&gt;ON2),"対象無し")</f>
        <v>[RevAb]</v>
      </c>
      <c r="OO5" t="str" cm="1">
        <f t="array" ref="OO5:OO24">_xlfn._xlws.FILTER($D$3:$D$129,((LEN($D$3:$D$129)-LEN(SUBSTITUTE($D$3:$D$129,OO2,"")))&gt;=LEN(OO2)) *($D$3:$D$129&lt;&gt;OO2),"対象無し")</f>
        <v>[GaldT]</v>
      </c>
      <c r="OP5" t="str" cm="1">
        <f t="array" ref="OP5">_xlfn._xlws.FILTER($D$3:$D$129,((LEN($D$3:$D$129)-LEN(SUBSTITUTE($D$3:$D$129,OP2,"")))&gt;=LEN(OP2)) *($D$3:$D$129&lt;&gt;OP2),"対象無し")</f>
        <v>[5hydC]</v>
      </c>
      <c r="OQ5" t="str" cm="1">
        <f t="array" ref="OQ5">_xlfn._xlws.FILTER($D$3:$D$129,((LEN($D$3:$D$129)-LEN(SUBSTITUTE($D$3:$D$129,OQ2,"")))&gt;=LEN(OQ2)) *($D$3:$D$129&lt;&gt;OQ2),"対象無し")</f>
        <v>[AlkydT]</v>
      </c>
      <c r="OR5" t="str" cm="1">
        <f t="array" ref="OR5:OR11">_xlfn._xlws.FILTER($D$3:$D$129,((LEN($D$3:$D$129)-LEN(SUBSTITUTE($D$3:$D$129,OR2,"")))&gt;=LEN(OR2)) *($D$3:$D$129&lt;&gt;OR2),"対象無し")</f>
        <v>[2AmiA]</v>
      </c>
      <c r="OS5" t="str" cm="1">
        <f t="array" ref="OS5">_xlfn._xlws.FILTER($D$3:$D$129,((LEN($D$3:$D$129)-LEN(SUBSTITUTE($D$3:$D$129,OS2,"")))&gt;=LEN(OS2)) *($D$3:$D$129&lt;&gt;OS2),"対象無し")</f>
        <v>[AmindT]</v>
      </c>
      <c r="OT5" t="str" cm="1">
        <f t="array" ref="OT5:OT8">_xlfn._xlws.FILTER($D$3:$D$129,((LEN($D$3:$D$129)-LEN(SUBSTITUTE($D$3:$D$129,OT2,"")))&gt;=LEN(OT2)) *($D$3:$D$129&lt;&gt;OT2),"対象無し")</f>
        <v>[pserU]</v>
      </c>
      <c r="OU5" t="str" cm="1">
        <f t="array" ref="OU5:OU6">_xlfn._xlws.FILTER($D$3:$D$129,((LEN($D$3:$D$129)-LEN(SUBSTITUTE($D$3:$D$129,OU2,"")))&gt;=LEN(OU2)) *($D$3:$D$129&lt;&gt;OU2),"対象無し")</f>
        <v>[pserU]</v>
      </c>
      <c r="OV5" t="str" cm="1">
        <f t="array" ref="OV5">_xlfn._xlws.FILTER($D$3:$D$129,((LEN($D$3:$D$129)-LEN(SUBSTITUTE($D$3:$D$129,OV2,"")))&gt;=LEN(OV2)) *($D$3:$D$129&lt;&gt;OV2),"対象無し")</f>
        <v>[RevAb]</v>
      </c>
      <c r="OW5" t="str" cm="1">
        <f t="array" ref="OW5">_xlfn._xlws.FILTER($D$3:$D$129,((LEN($D$3:$D$129)-LEN(SUBSTITUTE($D$3:$D$129,OW2,"")))&gt;=LEN(OW2)) *($D$3:$D$129&lt;&gt;OW2),"対象無し")</f>
        <v>対象無し</v>
      </c>
      <c r="OX5" t="str" cm="1">
        <f t="array" ref="OX5:OX7">_xlfn._xlws.FILTER($D$3:$D$129,((LEN($D$3:$D$129)-LEN(SUBSTITUTE($D$3:$D$129,OX2,"")))&gt;=LEN(OX2)) *($D$3:$D$129&lt;&gt;OX2),"対象無し")</f>
        <v>[GlydT]</v>
      </c>
      <c r="OY5" t="str" cm="1">
        <f t="array" ref="OY5">_xlfn._xlws.FILTER($D$3:$D$129,((LEN($D$3:$D$129)-LEN(SUBSTITUTE($D$3:$D$129,OY2,"")))&gt;=LEN(OY2)) *($D$3:$D$129&lt;&gt;OY2),"対象無し")</f>
        <v>[FludT]</v>
      </c>
      <c r="OZ5" t="str" cm="1">
        <f t="array" ref="OZ5:OZ9">_xlfn._xlws.FILTER($D$3:$D$129,((LEN($D$3:$D$129)-LEN(SUBSTITUTE($D$3:$D$129,OZ2,"")))&gt;=LEN(OZ2)) *($D$3:$D$129&lt;&gt;OZ2),"対象無し")</f>
        <v>[2AmiA]</v>
      </c>
      <c r="PA5" t="str" cm="1">
        <f t="array" ref="PA5">_xlfn._xlws.FILTER($D$3:$D$129,((LEN($D$3:$D$129)-LEN(SUBSTITUTE($D$3:$D$129,PA2,"")))&gt;=LEN(PA2)) *($D$3:$D$129&lt;&gt;PA2),"対象無し")</f>
        <v>対象無し</v>
      </c>
      <c r="PB5" t="str" cm="1">
        <f t="array" ref="PB5">_xlfn._xlws.FILTER($D$3:$D$129,((LEN($D$3:$D$129)-LEN(SUBSTITUTE($D$3:$D$129,PB2,"")))&gt;=LEN(PB2)) *($D$3:$D$129&lt;&gt;PB2),"対象無し")</f>
        <v>対象無し</v>
      </c>
      <c r="PC5" t="str" cm="1">
        <f t="array" ref="PC5">_xlfn._xlws.FILTER($D$3:$D$129,((LEN($D$3:$D$129)-LEN(SUBSTITUTE($D$3:$D$129,PC2,"")))&gt;=LEN(PC2)) *($D$3:$D$129&lt;&gt;PC2),"対象無し")</f>
        <v>対象無し</v>
      </c>
      <c r="PD5" t="str" cm="1">
        <f t="array" ref="PD5">_xlfn._xlws.FILTER($D$3:$D$129,((LEN($D$3:$D$129)-LEN(SUBSTITUTE($D$3:$D$129,PD2,"")))&gt;=LEN(PD2)) *($D$3:$D$129&lt;&gt;PD2),"対象無し")</f>
        <v>対象無し</v>
      </c>
      <c r="PE5" t="str" cm="1">
        <f t="array" ref="PE5">_xlfn._xlws.FILTER($D$3:$D$129,((LEN($D$3:$D$129)-LEN(SUBSTITUTE($D$3:$D$129,PE2,"")))&gt;=LEN(PE2)) *($D$3:$D$129&lt;&gt;PE2),"対象無し")</f>
        <v>対象無し</v>
      </c>
      <c r="PF5" t="str" cm="1">
        <f t="array" ref="PF5">_xlfn._xlws.FILTER($D$3:$D$129,((LEN($D$3:$D$129)-LEN(SUBSTITUTE($D$3:$D$129,PF2,"")))&gt;=LEN(PF2)) *($D$3:$D$129&lt;&gt;PF2),"対象無し")</f>
        <v>対象無し</v>
      </c>
      <c r="PG5" t="str" cm="1">
        <f t="array" ref="PG5">_xlfn._xlws.FILTER($D$3:$D$129,((LEN($D$3:$D$129)-LEN(SUBSTITUTE($D$3:$D$129,PG2,"")))&gt;=LEN(PG2)) *($D$3:$D$129&lt;&gt;PG2),"対象無し")</f>
        <v>対象無し</v>
      </c>
      <c r="PH5" t="str" cm="1">
        <f t="array" ref="PH5">_xlfn._xlws.FILTER($D$3:$D$129,((LEN($D$3:$D$129)-LEN(SUBSTITUTE($D$3:$D$129,PH2,"")))&gt;=LEN(PH2)) *($D$3:$D$129&lt;&gt;PH2),"対象無し")</f>
        <v>対象無し</v>
      </c>
      <c r="PI5" t="str" cm="1">
        <f t="array" ref="PI5">_xlfn._xlws.FILTER($D$3:$D$129,((LEN($D$3:$D$129)-LEN(SUBSTITUTE($D$3:$D$129,PI2,"")))&gt;=LEN(PI2)) *($D$3:$D$129&lt;&gt;PI2),"対象無し")</f>
        <v>対象無し</v>
      </c>
      <c r="PJ5" t="str" cm="1">
        <f t="array" ref="PJ5">_xlfn._xlws.FILTER($D$3:$D$129,((LEN($D$3:$D$129)-LEN(SUBSTITUTE($D$3:$D$129,PJ2,"")))&gt;=LEN(PJ2)) *($D$3:$D$129&lt;&gt;PJ2),"対象無し")</f>
        <v>対象無し</v>
      </c>
      <c r="PK5" t="str" cm="1">
        <f t="array" ref="PK5">_xlfn._xlws.FILTER($D$3:$D$129,((LEN($D$3:$D$129)-LEN(SUBSTITUTE($D$3:$D$129,PK2,"")))&gt;=LEN(PK2)) *($D$3:$D$129&lt;&gt;PK2),"対象無し")</f>
        <v>対象無し</v>
      </c>
      <c r="PL5" t="str" cm="1">
        <f t="array" ref="PL5">_xlfn._xlws.FILTER($D$3:$D$129,((LEN($D$3:$D$129)-LEN(SUBSTITUTE($D$3:$D$129,PL2,"")))&gt;=LEN(PL2)) *($D$3:$D$129&lt;&gt;PL2),"対象無し")</f>
        <v>対象無し</v>
      </c>
      <c r="PM5" t="str" cm="1">
        <f t="array" ref="PM5">_xlfn._xlws.FILTER($D$3:$D$129,((LEN($D$3:$D$129)-LEN(SUBSTITUTE($D$3:$D$129,PM2,"")))&gt;=LEN(PM2)) *($D$3:$D$129&lt;&gt;PM2),"対象無し")</f>
        <v>対象無し</v>
      </c>
      <c r="PN5" t="str" cm="1">
        <f t="array" ref="PN5">_xlfn._xlws.FILTER($D$3:$D$129,((LEN($D$3:$D$129)-LEN(SUBSTITUTE($D$3:$D$129,PN2,"")))&gt;=LEN(PN2)) *($D$3:$D$129&lt;&gt;PN2),"対象無し")</f>
        <v>対象無し</v>
      </c>
      <c r="PO5" t="str" cm="1">
        <f t="array" ref="PO5">_xlfn._xlws.FILTER($D$3:$D$129,((LEN($D$3:$D$129)-LEN(SUBSTITUTE($D$3:$D$129,PO2,"")))&gt;=LEN(PO2)) *($D$3:$D$129&lt;&gt;PO2),"対象無し")</f>
        <v>対象無し</v>
      </c>
      <c r="PP5" t="str" cm="1">
        <f t="array" ref="PP5">_xlfn._xlws.FILTER($D$3:$D$129,((LEN($D$3:$D$129)-LEN(SUBSTITUTE($D$3:$D$129,PP2,"")))&gt;=LEN(PP2)) *($D$3:$D$129&lt;&gt;PP2),"対象無し")</f>
        <v>対象無し</v>
      </c>
      <c r="PQ5" t="str" cm="1">
        <f t="array" ref="PQ5">_xlfn._xlws.FILTER($D$3:$D$129,((LEN($D$3:$D$129)-LEN(SUBSTITUTE($D$3:$D$129,PQ2,"")))&gt;=LEN(PQ2)) *($D$3:$D$129&lt;&gt;PQ2),"対象無し")</f>
        <v>対象無し</v>
      </c>
      <c r="PR5" t="str" cm="1">
        <f t="array" ref="PR5">_xlfn._xlws.FILTER($D$3:$D$129,((LEN($D$3:$D$129)-LEN(SUBSTITUTE($D$3:$D$129,PR2,"")))&gt;=LEN(PR2)) *($D$3:$D$129&lt;&gt;PR2),"対象無し")</f>
        <v>対象無し</v>
      </c>
      <c r="PS5" t="str" cm="1">
        <f t="array" ref="PS5">_xlfn._xlws.FILTER($D$3:$D$129,((LEN($D$3:$D$129)-LEN(SUBSTITUTE($D$3:$D$129,PS2,"")))&gt;=LEN(PS2)) *($D$3:$D$129&lt;&gt;PS2),"対象無し")</f>
        <v>対象無し</v>
      </c>
      <c r="PT5" t="str" cm="1">
        <f t="array" ref="PT5">_xlfn._xlws.FILTER($D$3:$D$129,((LEN($D$3:$D$129)-LEN(SUBSTITUTE($D$3:$D$129,PT2,"")))&gt;=LEN(PT2)) *($D$3:$D$129&lt;&gt;PT2),"対象無し")</f>
        <v>対象無し</v>
      </c>
      <c r="PU5" t="str" cm="1">
        <f t="array" ref="PU5">_xlfn._xlws.FILTER($D$3:$D$129,((LEN($D$3:$D$129)-LEN(SUBSTITUTE($D$3:$D$129,PU2,"")))&gt;=LEN(PU2)) *($D$3:$D$129&lt;&gt;PU2),"対象無し")</f>
        <v>対象無し</v>
      </c>
      <c r="PV5" t="str" cm="1">
        <f t="array" ref="PV5">_xlfn._xlws.FILTER($D$3:$D$129,((LEN($D$3:$D$129)-LEN(SUBSTITUTE($D$3:$D$129,PV2,"")))&gt;=LEN(PV2)) *($D$3:$D$129&lt;&gt;PV2),"対象無し")</f>
        <v>対象無し</v>
      </c>
      <c r="PW5" t="str" cm="1">
        <f t="array" ref="PW5">_xlfn._xlws.FILTER($D$3:$D$129,((LEN($D$3:$D$129)-LEN(SUBSTITUTE($D$3:$D$129,PW2,"")))&gt;=LEN(PW2)) *($D$3:$D$129&lt;&gt;PW2),"対象無し")</f>
        <v>対象無し</v>
      </c>
      <c r="PX5" t="str" cm="1">
        <f t="array" ref="PX5">_xlfn._xlws.FILTER($D$3:$D$129,((LEN($D$3:$D$129)-LEN(SUBSTITUTE($D$3:$D$129,PX2,"")))&gt;=LEN(PX2)) *($D$3:$D$129&lt;&gt;PX2),"対象無し")</f>
        <v>対象無し</v>
      </c>
      <c r="PY5" t="str" cm="1">
        <f t="array" ref="PY5">_xlfn._xlws.FILTER($D$3:$D$129,((LEN($D$3:$D$129)-LEN(SUBSTITUTE($D$3:$D$129,PY2,"")))&gt;=LEN(PY2)) *($D$3:$D$129&lt;&gt;PY2),"対象無し")</f>
        <v>対象無し</v>
      </c>
      <c r="PZ5" t="str" cm="1">
        <f t="array" ref="PZ5">_xlfn._xlws.FILTER($D$3:$D$129,((LEN($D$3:$D$129)-LEN(SUBSTITUTE($D$3:$D$129,PZ2,"")))&gt;=LEN(PZ2)) *($D$3:$D$129&lt;&gt;PZ2),"対象無し")</f>
        <v>対象無し</v>
      </c>
      <c r="QA5" t="str" cm="1">
        <f t="array" ref="QA5">_xlfn._xlws.FILTER($D$3:$D$129,((LEN($D$3:$D$129)-LEN(SUBSTITUTE($D$3:$D$129,QA2,"")))&gt;=LEN(QA2)) *($D$3:$D$129&lt;&gt;QA2),"対象無し")</f>
        <v>対象無し</v>
      </c>
      <c r="QB5" t="str" cm="1">
        <f t="array" ref="QB5">_xlfn._xlws.FILTER($D$3:$D$129,((LEN($D$3:$D$129)-LEN(SUBSTITUTE($D$3:$D$129,QB2,"")))&gt;=LEN(QB2)) *($D$3:$D$129&lt;&gt;QB2),"対象無し")</f>
        <v>対象無し</v>
      </c>
      <c r="QC5" t="str" cm="1">
        <f t="array" ref="QC5">_xlfn._xlws.FILTER($D$3:$D$129,((LEN($D$3:$D$129)-LEN(SUBSTITUTE($D$3:$D$129,QC2,"")))&gt;=LEN(QC2)) *($D$3:$D$129&lt;&gt;QC2),"対象無し")</f>
        <v>対象無し</v>
      </c>
      <c r="QD5" t="str" cm="1">
        <f t="array" ref="QD5">_xlfn._xlws.FILTER($D$3:$D$129,((LEN($D$3:$D$129)-LEN(SUBSTITUTE($D$3:$D$129,QD2,"")))&gt;=LEN(QD2)) *($D$3:$D$129&lt;&gt;QD2),"対象無し")</f>
        <v>対象無し</v>
      </c>
      <c r="QE5" t="str" cm="1">
        <f t="array" ref="QE5">_xlfn._xlws.FILTER($D$3:$D$129,((LEN($D$3:$D$129)-LEN(SUBSTITUTE($D$3:$D$129,QE2,"")))&gt;=LEN(QE2)) *($D$3:$D$129&lt;&gt;QE2),"対象無し")</f>
        <v>対象無し</v>
      </c>
      <c r="QF5" t="str" cm="1">
        <f t="array" ref="QF5">_xlfn._xlws.FILTER($D$3:$D$129,((LEN($D$3:$D$129)-LEN(SUBSTITUTE($D$3:$D$129,QF2,"")))&gt;=LEN(QF2)) *($D$3:$D$129&lt;&gt;QF2),"対象無し")</f>
        <v>対象無し</v>
      </c>
      <c r="QG5" t="str" cm="1">
        <f t="array" ref="QG5">_xlfn._xlws.FILTER($D$3:$D$129,((LEN($D$3:$D$129)-LEN(SUBSTITUTE($D$3:$D$129,QG2,"")))&gt;=LEN(QG2)) *($D$3:$D$129&lt;&gt;QG2),"対象無し")</f>
        <v>対象無し</v>
      </c>
      <c r="QH5" t="str" cm="1">
        <f t="array" ref="QH5">_xlfn._xlws.FILTER($D$3:$D$129,((LEN($D$3:$D$129)-LEN(SUBSTITUTE($D$3:$D$129,QH2,"")))&gt;=LEN(QH2)) *($D$3:$D$129&lt;&gt;QH2),"対象無し")</f>
        <v>対象無し</v>
      </c>
      <c r="QI5" t="str" cm="1">
        <f t="array" ref="QI5">_xlfn._xlws.FILTER($D$3:$D$129,((LEN($D$3:$D$129)-LEN(SUBSTITUTE($D$3:$D$129,QI2,"")))&gt;=LEN(QI2)) *($D$3:$D$129&lt;&gt;QI2),"対象無し")</f>
        <v>対象無し</v>
      </c>
      <c r="QJ5" t="str" cm="1">
        <f t="array" ref="QJ5">_xlfn._xlws.FILTER($D$3:$D$129,((LEN($D$3:$D$129)-LEN(SUBSTITUTE($D$3:$D$129,QJ2,"")))&gt;=LEN(QJ2)) *($D$3:$D$129&lt;&gt;QJ2),"対象無し")</f>
        <v>対象無し</v>
      </c>
      <c r="QK5" t="str" cm="1">
        <f t="array" ref="QK5">_xlfn._xlws.FILTER($D$3:$D$129,((LEN($D$3:$D$129)-LEN(SUBSTITUTE($D$3:$D$129,QK2,"")))&gt;=LEN(QK2)) *($D$3:$D$129&lt;&gt;QK2),"対象無し")</f>
        <v>対象無し</v>
      </c>
      <c r="QL5" t="str" cm="1">
        <f t="array" ref="QL5">_xlfn._xlws.FILTER($D$3:$D$129,((LEN($D$3:$D$129)-LEN(SUBSTITUTE($D$3:$D$129,QL2,"")))&gt;=LEN(QL2)) *($D$3:$D$129&lt;&gt;QL2),"対象無し")</f>
        <v>対象無し</v>
      </c>
      <c r="QM5" t="str" cm="1">
        <f t="array" ref="QM5">_xlfn._xlws.FILTER($D$3:$D$129,((LEN($D$3:$D$129)-LEN(SUBSTITUTE($D$3:$D$129,QM2,"")))&gt;=LEN(QM2)) *($D$3:$D$129&lt;&gt;QM2),"対象無し")</f>
        <v>対象無し</v>
      </c>
      <c r="QN5" t="str" cm="1">
        <f t="array" ref="QN5">_xlfn._xlws.FILTER($D$3:$D$129,((LEN($D$3:$D$129)-LEN(SUBSTITUTE($D$3:$D$129,QN2,"")))&gt;=LEN(QN2)) *($D$3:$D$129&lt;&gt;QN2),"対象無し")</f>
        <v>対象無し</v>
      </c>
      <c r="QO5" t="str" cm="1">
        <f t="array" ref="QO5">_xlfn._xlws.FILTER($D$3:$D$129,((LEN($D$3:$D$129)-LEN(SUBSTITUTE($D$3:$D$129,QO2,"")))&gt;=LEN(QO2)) *($D$3:$D$129&lt;&gt;QO2),"対象無し")</f>
        <v>対象無し</v>
      </c>
      <c r="QP5" t="str" cm="1">
        <f t="array" ref="QP5">_xlfn._xlws.FILTER($D$3:$D$129,((LEN($D$3:$D$129)-LEN(SUBSTITUTE($D$3:$D$129,QP2,"")))&gt;=LEN(QP2)) *($D$3:$D$129&lt;&gt;QP2),"対象無し")</f>
        <v>対象無し</v>
      </c>
      <c r="QQ5" t="str" cm="1">
        <f t="array" ref="QQ5">_xlfn._xlws.FILTER($D$3:$D$129,((LEN($D$3:$D$129)-LEN(SUBSTITUTE($D$3:$D$129,QQ2,"")))&gt;=LEN(QQ2)) *($D$3:$D$129&lt;&gt;QQ2),"対象無し")</f>
        <v>対象無し</v>
      </c>
      <c r="QR5" t="str" cm="1">
        <f t="array" ref="QR5">_xlfn._xlws.FILTER($D$3:$D$129,((LEN($D$3:$D$129)-LEN(SUBSTITUTE($D$3:$D$129,QR2,"")))&gt;=LEN(QR2)) *($D$3:$D$129&lt;&gt;QR2),"対象無し")</f>
        <v>対象無し</v>
      </c>
      <c r="QS5" t="str" cm="1">
        <f t="array" ref="QS5">_xlfn._xlws.FILTER($D$3:$D$129,((LEN($D$3:$D$129)-LEN(SUBSTITUTE($D$3:$D$129,QS2,"")))&gt;=LEN(QS2)) *($D$3:$D$129&lt;&gt;QS2),"対象無し")</f>
        <v>対象無し</v>
      </c>
      <c r="QT5" t="str" cm="1">
        <f t="array" ref="QT5">_xlfn._xlws.FILTER($D$3:$D$129,((LEN($D$3:$D$129)-LEN(SUBSTITUTE($D$3:$D$129,QT2,"")))&gt;=LEN(QT2)) *($D$3:$D$129&lt;&gt;QT2),"対象無し")</f>
        <v>対象無し</v>
      </c>
      <c r="QU5" t="str" cm="1">
        <f t="array" ref="QU5">_xlfn._xlws.FILTER($D$3:$D$129,((LEN($D$3:$D$129)-LEN(SUBSTITUTE($D$3:$D$129,QU2,"")))&gt;=LEN(QU2)) *($D$3:$D$129&lt;&gt;QU2),"対象無し")</f>
        <v>対象無し</v>
      </c>
      <c r="QV5" t="str" cm="1">
        <f t="array" ref="QV5">_xlfn._xlws.FILTER($D$3:$D$129,((LEN($D$3:$D$129)-LEN(SUBSTITUTE($D$3:$D$129,QV2,"")))&gt;=LEN(QV2)) *($D$3:$D$129&lt;&gt;QV2),"対象無し")</f>
        <v>対象無し</v>
      </c>
      <c r="QW5" t="str" cm="1">
        <f t="array" ref="QW5">_xlfn._xlws.FILTER($D$3:$D$129,((LEN($D$3:$D$129)-LEN(SUBSTITUTE($D$3:$D$129,QW2,"")))&gt;=LEN(QW2)) *($D$3:$D$129&lt;&gt;QW2),"対象無し")</f>
        <v>対象無し</v>
      </c>
      <c r="QX5" t="str" cm="1">
        <f t="array" ref="QX5">_xlfn._xlws.FILTER($D$3:$D$129,((LEN($D$3:$D$129)-LEN(SUBSTITUTE($D$3:$D$129,QX2,"")))&gt;=LEN(QX2)) *($D$3:$D$129&lt;&gt;QX2),"対象無し")</f>
        <v>対象無し</v>
      </c>
      <c r="QY5" t="str" cm="1">
        <f t="array" ref="QY5">_xlfn._xlws.FILTER($D$3:$D$129,((LEN($D$3:$D$129)-LEN(SUBSTITUTE($D$3:$D$129,QY2,"")))&gt;=LEN(QY2)) *($D$3:$D$129&lt;&gt;QY2),"対象無し")</f>
        <v>対象無し</v>
      </c>
      <c r="QZ5" t="str" cm="1">
        <f t="array" ref="QZ5">_xlfn._xlws.FILTER($D$3:$D$129,((LEN($D$3:$D$129)-LEN(SUBSTITUTE($D$3:$D$129,QZ2,"")))&gt;=LEN(QZ2)) *($D$3:$D$129&lt;&gt;QZ2),"対象無し")</f>
        <v>対象無し</v>
      </c>
      <c r="RA5" t="str" cm="1">
        <f t="array" ref="RA5">_xlfn._xlws.FILTER($D$3:$D$129,((LEN($D$3:$D$129)-LEN(SUBSTITUTE($D$3:$D$129,RA2,"")))&gt;=LEN(RA2)) *($D$3:$D$129&lt;&gt;RA2),"対象無し")</f>
        <v>対象無し</v>
      </c>
      <c r="RB5" t="str" cm="1">
        <f t="array" ref="RB5">_xlfn._xlws.FILTER($D$3:$D$129,((LEN($D$3:$D$129)-LEN(SUBSTITUTE($D$3:$D$129,RB2,"")))&gt;=LEN(RB2)) *($D$3:$D$129&lt;&gt;RB2),"対象無し")</f>
        <v>対象無し</v>
      </c>
      <c r="RC5" t="str" cm="1">
        <f t="array" ref="RC5">_xlfn._xlws.FILTER($D$3:$D$129,((LEN($D$3:$D$129)-LEN(SUBSTITUTE($D$3:$D$129,RC2,"")))&gt;=LEN(RC2)) *($D$3:$D$129&lt;&gt;RC2),"対象無し")</f>
        <v>対象無し</v>
      </c>
      <c r="RD5" t="str" cm="1">
        <f t="array" ref="RD5">_xlfn._xlws.FILTER($D$3:$D$129,((LEN($D$3:$D$129)-LEN(SUBSTITUTE($D$3:$D$129,RD2,"")))&gt;=LEN(RD2)) *($D$3:$D$129&lt;&gt;RD2),"対象無し")</f>
        <v>対象無し</v>
      </c>
      <c r="RE5" t="str" cm="1">
        <f t="array" ref="RE5">_xlfn._xlws.FILTER($D$3:$D$129,((LEN($D$3:$D$129)-LEN(SUBSTITUTE($D$3:$D$129,RE2,"")))&gt;=LEN(RE2)) *($D$3:$D$129&lt;&gt;RE2),"対象無し")</f>
        <v>対象無し</v>
      </c>
      <c r="RF5" t="str" cm="1">
        <f t="array" ref="RF5">_xlfn._xlws.FILTER($D$3:$D$129,((LEN($D$3:$D$129)-LEN(SUBSTITUTE($D$3:$D$129,RF2,"")))&gt;=LEN(RF2)) *($D$3:$D$129&lt;&gt;RF2),"対象無し")</f>
        <v>対象無し</v>
      </c>
      <c r="RG5" t="str" cm="1">
        <f t="array" ref="RG5">_xlfn._xlws.FILTER($D$3:$D$129,((LEN($D$3:$D$129)-LEN(SUBSTITUTE($D$3:$D$129,RG2,"")))&gt;=LEN(RG2)) *($D$3:$D$129&lt;&gt;RG2),"対象無し")</f>
        <v>対象無し</v>
      </c>
      <c r="RH5" t="str" cm="1">
        <f t="array" ref="RH5">_xlfn._xlws.FILTER($D$3:$D$129,((LEN($D$3:$D$129)-LEN(SUBSTITUTE($D$3:$D$129,RH2,"")))&gt;=LEN(RH2)) *($D$3:$D$129&lt;&gt;RH2),"対象無し")</f>
        <v>対象無し</v>
      </c>
      <c r="RI5" t="str" cm="1">
        <f t="array" ref="RI5">_xlfn._xlws.FILTER($D$3:$D$129,((LEN($D$3:$D$129)-LEN(SUBSTITUTE($D$3:$D$129,RI2,"")))&gt;=LEN(RI2)) *($D$3:$D$129&lt;&gt;RI2),"対象無し")</f>
        <v>対象無し</v>
      </c>
      <c r="RJ5" t="str" cm="1">
        <f t="array" ref="RJ5">_xlfn._xlws.FILTER($D$3:$D$129,((LEN($D$3:$D$129)-LEN(SUBSTITUTE($D$3:$D$129,RJ2,"")))&gt;=LEN(RJ2)) *($D$3:$D$129&lt;&gt;RJ2),"対象無し")</f>
        <v>対象無し</v>
      </c>
      <c r="RK5" t="str" cm="1">
        <f t="array" ref="RK5">_xlfn._xlws.FILTER($D$3:$D$129,((LEN($D$3:$D$129)-LEN(SUBSTITUTE($D$3:$D$129,RK2,"")))&gt;=LEN(RK2)) *($D$3:$D$129&lt;&gt;RK2),"対象無し")</f>
        <v>対象無し</v>
      </c>
      <c r="RL5" t="str" cm="1">
        <f t="array" ref="RL5">_xlfn._xlws.FILTER($D$3:$D$129,((LEN($D$3:$D$129)-LEN(SUBSTITUTE($D$3:$D$129,RL2,"")))&gt;=LEN(RL2)) *($D$3:$D$129&lt;&gt;RL2),"対象無し")</f>
        <v>対象無し</v>
      </c>
    </row>
    <row r="6" spans="1:480">
      <c r="A6" s="330"/>
      <c r="B6" s="161" t="s">
        <v>20</v>
      </c>
      <c r="C6" s="45">
        <v>4</v>
      </c>
      <c r="D6" s="22" t="str">
        <f>塩基・修飾表記の定義!D45</f>
        <v>U</v>
      </c>
      <c r="E6" s="160">
        <f t="shared" si="3"/>
        <v>1</v>
      </c>
      <c r="F6" s="21">
        <f>LEN(配列情報!$D$7)-LEN(SUBSTITUTE(配列情報!$D$7,$D6,""))</f>
        <v>0</v>
      </c>
      <c r="G6" s="21">
        <f t="shared" si="100"/>
        <v>0</v>
      </c>
      <c r="H6" s="162" cm="1">
        <f t="array" ref="H6">G6-IFERROR(_xlfn.LET(_xlpm.k,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$G$3:$G$215),IF(_xlpm.top="対象無し", 0, SUMPRODUCT(_xlpm.amount * _xlpm.hitCount))),0)</f>
        <v>0</v>
      </c>
      <c r="I6" s="323"/>
      <c r="J6" s="21">
        <f>LEN(配列情報!$D$8)-LEN(SUBSTITUTE(配列情報!$D$8,$D6,""))</f>
        <v>0</v>
      </c>
      <c r="K6" s="21">
        <f t="shared" si="101"/>
        <v>0</v>
      </c>
      <c r="L6" s="162" cm="1">
        <f t="array" ref="L6">K6-IFERROR(_xlfn.LET(_xlpm.k,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$K$3:$K$215),IF(_xlpm.top="対象無し", 0, SUMPRODUCT(_xlpm.amount * _xlpm.hitCount))),0)</f>
        <v>0</v>
      </c>
      <c r="M6" s="323"/>
      <c r="N6" s="21">
        <f>LEN(配列情報!$D$9)-LEN(SUBSTITUTE(配列情報!$D$9,$D6,""))</f>
        <v>0</v>
      </c>
      <c r="O6" s="21">
        <f t="shared" si="4"/>
        <v>0</v>
      </c>
      <c r="P6" s="162" cm="1">
        <f t="array" ref="P6">O6-IFERROR(_xlfn.LET(_xlpm.k,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$O$3:$O$215),IF(_xlpm.top="対象無し", 0, SUMPRODUCT(_xlpm.amount * _xlpm.hitCount))),0)</f>
        <v>0</v>
      </c>
      <c r="Q6" s="323"/>
      <c r="R6" s="21">
        <f>LEN(配列情報!$D$10)-LEN(SUBSTITUTE(配列情報!$D$10,$D6,""))</f>
        <v>0</v>
      </c>
      <c r="S6" s="21">
        <f t="shared" si="5"/>
        <v>0</v>
      </c>
      <c r="T6" s="162" cm="1">
        <f t="array" ref="T6">S6-IFERROR(_xlfn.LET(_xlpm.k,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$S$3:$S$215),IF(_xlpm.top="対象無し", 0, SUMPRODUCT(_xlpm.amount * _xlpm.hitCount))),0)</f>
        <v>0</v>
      </c>
      <c r="U6" s="323"/>
      <c r="V6" s="21">
        <f>LEN(配列情報!$D$11)-LEN(SUBSTITUTE(配列情報!$D$11,$D6,""))</f>
        <v>0</v>
      </c>
      <c r="W6" s="21">
        <f t="shared" si="6"/>
        <v>0</v>
      </c>
      <c r="X6" s="162" cm="1">
        <f t="array" ref="X6">W6-IFERROR(_xlfn.LET(_xlpm.k,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$W$3:$W$215),IF(_xlpm.top="対象無し", 0, SUMPRODUCT(_xlpm.amount * _xlpm.hitCount))),0)</f>
        <v>0</v>
      </c>
      <c r="Y6" s="323"/>
      <c r="Z6" s="21">
        <f>LEN(配列情報!$D$12)-LEN(SUBSTITUTE(配列情報!$D$12,$D6,""))</f>
        <v>0</v>
      </c>
      <c r="AA6" s="21">
        <f t="shared" si="7"/>
        <v>0</v>
      </c>
      <c r="AB6" s="162" cm="1">
        <f t="array" ref="AB6">AA6-IFERROR(_xlfn.LET(_xlpm.k,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$AA$3:$AA$215),IF(_xlpm.top="対象無し", 0, SUMPRODUCT(_xlpm.amount * _xlpm.hitCount))),0)</f>
        <v>0</v>
      </c>
      <c r="AC6" s="323"/>
      <c r="AD6" s="21">
        <f>LEN(配列情報!$D$13)-LEN(SUBSTITUTE(配列情報!$D$13,$D6,""))</f>
        <v>0</v>
      </c>
      <c r="AE6" s="21">
        <f t="shared" si="8"/>
        <v>0</v>
      </c>
      <c r="AF6" s="162" cm="1">
        <f t="array" ref="AF6">AE6-IFERROR(_xlfn.LET(_xlpm.k,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$AE$3:$AE$215),IF(_xlpm.top="対象無し", 0, SUMPRODUCT(_xlpm.amount * _xlpm.hitCount))),0)</f>
        <v>0</v>
      </c>
      <c r="AG6" s="323"/>
      <c r="AH6" s="21">
        <f>LEN(配列情報!$D$14)-LEN(SUBSTITUTE(配列情報!$D$14,$D6,""))</f>
        <v>0</v>
      </c>
      <c r="AI6" s="21">
        <f t="shared" si="9"/>
        <v>0</v>
      </c>
      <c r="AJ6" s="162" cm="1">
        <f t="array" ref="AJ6">AI6-IFERROR(_xlfn.LET(_xlpm.k,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$AI$3:$AI$215),IF(_xlpm.top="対象無し", 0, SUMPRODUCT(_xlpm.amount * _xlpm.hitCount))),0)</f>
        <v>0</v>
      </c>
      <c r="AK6" s="323"/>
      <c r="AL6" s="21">
        <f>LEN(配列情報!$D$15)-LEN(SUBSTITUTE(配列情報!$D$15,$D6,""))</f>
        <v>0</v>
      </c>
      <c r="AM6" s="21">
        <f t="shared" si="10"/>
        <v>0</v>
      </c>
      <c r="AN6" s="162" cm="1">
        <f t="array" ref="AN6">AM6-IFERROR(_xlfn.LET(_xlpm.k,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$AM$3:$AM$215),IF(_xlpm.top="対象無し", 0, SUMPRODUCT(_xlpm.amount * _xlpm.hitCount))),0)</f>
        <v>0</v>
      </c>
      <c r="AO6" s="323"/>
      <c r="AP6" s="21">
        <f>LEN(配列情報!$D$16)-LEN(SUBSTITUTE(配列情報!$D$16,$D6,""))</f>
        <v>0</v>
      </c>
      <c r="AQ6" s="21">
        <f t="shared" si="11"/>
        <v>0</v>
      </c>
      <c r="AR6" s="162" cm="1">
        <f t="array" ref="AR6">AQ6-IFERROR(_xlfn.LET(_xlpm.k,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$AQ$3:$AQ$215),IF(_xlpm.top="対象無し", 0, SUMPRODUCT(_xlpm.amount * _xlpm.hitCount))),0)</f>
        <v>0</v>
      </c>
      <c r="AS6" s="323"/>
      <c r="AT6" s="21">
        <f>LEN(配列情報!$D$17)-LEN(SUBSTITUTE(配列情報!$D$17,$D6,""))</f>
        <v>0</v>
      </c>
      <c r="AU6" s="21">
        <f t="shared" si="12"/>
        <v>0</v>
      </c>
      <c r="AV6" s="162" cm="1">
        <f t="array" ref="AV6">AU6-IFERROR(_xlfn.LET(_xlpm.k,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$AU$3:$AU$215),IF(_xlpm.top="対象無し", 0, SUMPRODUCT(_xlpm.amount * _xlpm.hitCount))),0)</f>
        <v>0</v>
      </c>
      <c r="AW6" s="323"/>
      <c r="AX6" s="21">
        <f>LEN(配列情報!$D$18)-LEN(SUBSTITUTE(配列情報!$D$18,$D6,""))</f>
        <v>0</v>
      </c>
      <c r="AY6" s="21">
        <f t="shared" si="13"/>
        <v>0</v>
      </c>
      <c r="AZ6" s="162" cm="1">
        <f t="array" ref="AZ6">AY6-IFERROR(_xlfn.LET(_xlpm.k,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$AY$3:$AY$215),IF(_xlpm.top="対象無し", 0, SUMPRODUCT(_xlpm.amount * _xlpm.hitCount))),0)</f>
        <v>0</v>
      </c>
      <c r="BA6" s="323"/>
      <c r="BB6" s="21">
        <f>LEN(配列情報!$D$19)-LEN(SUBSTITUTE(配列情報!$D$19,$D6,""))</f>
        <v>0</v>
      </c>
      <c r="BC6" s="21">
        <f t="shared" si="14"/>
        <v>0</v>
      </c>
      <c r="BD6" s="162" cm="1">
        <f t="array" ref="BD6">BC6-IFERROR(_xlfn.LET(_xlpm.k,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$BC$3:$BC$215),IF(_xlpm.top="対象無し", 0, SUMPRODUCT(_xlpm.amount * _xlpm.hitCount))),0)</f>
        <v>0</v>
      </c>
      <c r="BE6" s="323"/>
      <c r="BF6" s="21">
        <f>LEN(配列情報!$D$20)-LEN(SUBSTITUTE(配列情報!$D$20,$D6,""))</f>
        <v>0</v>
      </c>
      <c r="BG6" s="21">
        <f t="shared" si="102"/>
        <v>0</v>
      </c>
      <c r="BH6" s="162" cm="1">
        <f t="array" ref="BH6">BG6-IFERROR(_xlfn.LET(_xlpm.k,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$BG$3:$BG$215),IF(_xlpm.top="対象無し", 0, SUMPRODUCT(_xlpm.amount * _xlpm.hitCount))),0)</f>
        <v>0</v>
      </c>
      <c r="BI6" s="323"/>
      <c r="BJ6" s="21">
        <f>LEN(配列情報!$D$21)-LEN(SUBSTITUTE(配列情報!$D$21,$D6,""))</f>
        <v>0</v>
      </c>
      <c r="BK6" s="21">
        <f t="shared" si="15"/>
        <v>0</v>
      </c>
      <c r="BL6" s="162" cm="1">
        <f t="array" ref="BL6">BK6-IFERROR(_xlfn.LET(_xlpm.k,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$BK$3:$BK$215),IF(_xlpm.top="対象無し", 0, SUMPRODUCT(_xlpm.amount * _xlpm.hitCount))),0)</f>
        <v>0</v>
      </c>
      <c r="BM6" s="323"/>
      <c r="BN6" s="21">
        <f>LEN(配列情報!$D$22)-LEN(SUBSTITUTE(配列情報!$D$22,$D6,""))</f>
        <v>0</v>
      </c>
      <c r="BO6" s="21">
        <f t="shared" si="16"/>
        <v>0</v>
      </c>
      <c r="BP6" s="162" cm="1">
        <f t="array" ref="BP6">BO6-IFERROR(_xlfn.LET(_xlpm.k,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$BO$3:$BO$215),IF(_xlpm.top="対象無し", 0, SUMPRODUCT(_xlpm.amount * _xlpm.hitCount))),0)</f>
        <v>0</v>
      </c>
      <c r="BQ6" s="323"/>
      <c r="BR6" s="21">
        <f>LEN(配列情報!$D$23)-LEN(SUBSTITUTE(配列情報!$D$23,$D6,""))</f>
        <v>0</v>
      </c>
      <c r="BS6" s="21">
        <f t="shared" si="17"/>
        <v>0</v>
      </c>
      <c r="BT6" s="162" cm="1">
        <f t="array" ref="BT6">BS6-IFERROR(_xlfn.LET(_xlpm.k,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$BS$3:$BS$215),IF(_xlpm.top="対象無し", 0, SUMPRODUCT(_xlpm.amount * _xlpm.hitCount))),0)</f>
        <v>0</v>
      </c>
      <c r="BU6" s="323"/>
      <c r="BV6" s="21">
        <f>LEN(配列情報!$D$24)-LEN(SUBSTITUTE(配列情報!$D$24,$D6,""))</f>
        <v>0</v>
      </c>
      <c r="BW6" s="21">
        <f t="shared" si="18"/>
        <v>0</v>
      </c>
      <c r="BX6" s="162" cm="1">
        <f t="array" ref="BX6">BW6-IFERROR(_xlfn.LET(_xlpm.k,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$BW$3:$BW$215),IF(_xlpm.top="対象無し", 0, SUMPRODUCT(_xlpm.amount * _xlpm.hitCount))),0)</f>
        <v>0</v>
      </c>
      <c r="BY6" s="323"/>
      <c r="BZ6" s="21">
        <f>LEN(配列情報!$D$25)-LEN(SUBSTITUTE(配列情報!$D$25,$D6,""))</f>
        <v>0</v>
      </c>
      <c r="CA6" s="21">
        <f t="shared" si="19"/>
        <v>0</v>
      </c>
      <c r="CB6" s="162" cm="1">
        <f t="array" ref="CB6">CA6-IFERROR(_xlfn.LET(_xlpm.k,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$CA$3:$CA$215),IF(_xlpm.top="対象無し", 0, SUMPRODUCT(_xlpm.amount * _xlpm.hitCount))),0)</f>
        <v>0</v>
      </c>
      <c r="CC6" s="323"/>
      <c r="CD6" s="21">
        <f>LEN(配列情報!$D$26)-LEN(SUBSTITUTE(配列情報!$D$26,$D6,""))</f>
        <v>0</v>
      </c>
      <c r="CE6" s="21">
        <f t="shared" si="20"/>
        <v>0</v>
      </c>
      <c r="CF6" s="162" cm="1">
        <f t="array" ref="CF6">CE6-IFERROR(_xlfn.LET(_xlpm.k,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$CE$3:$CE$215),IF(_xlpm.top="対象無し", 0, SUMPRODUCT(_xlpm.amount * _xlpm.hitCount))),0)</f>
        <v>0</v>
      </c>
      <c r="CG6" s="323"/>
      <c r="CH6" s="21">
        <f>LEN(配列情報!$D$27)-LEN(SUBSTITUTE(配列情報!$D$27,$D6,""))</f>
        <v>0</v>
      </c>
      <c r="CI6" s="21">
        <f t="shared" si="21"/>
        <v>0</v>
      </c>
      <c r="CJ6" s="162" cm="1">
        <f t="array" ref="CJ6">CI6-IFERROR(_xlfn.LET(_xlpm.k,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$CI$3:$CI$215),IF(_xlpm.top="対象無し", 0, SUMPRODUCT(_xlpm.amount * _xlpm.hitCount))),0)</f>
        <v>0</v>
      </c>
      <c r="CK6" s="323"/>
      <c r="CL6" s="21">
        <f>LEN(配列情報!$D$28)-LEN(SUBSTITUTE(配列情報!$D$28,$D6,""))</f>
        <v>0</v>
      </c>
      <c r="CM6" s="21">
        <f t="shared" si="22"/>
        <v>0</v>
      </c>
      <c r="CN6" s="162" cm="1">
        <f t="array" ref="CN6">CM6-IFERROR(_xlfn.LET(_xlpm.k,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$CM$3:$CM$215),IF(_xlpm.top="対象無し", 0, SUMPRODUCT(_xlpm.amount * _xlpm.hitCount))),0)</f>
        <v>0</v>
      </c>
      <c r="CO6" s="323"/>
      <c r="CP6" s="21">
        <f>LEN(配列情報!$D$29)-LEN(SUBSTITUTE(配列情報!$D$29,$D6,""))</f>
        <v>0</v>
      </c>
      <c r="CQ6" s="21">
        <f t="shared" si="23"/>
        <v>0</v>
      </c>
      <c r="CR6" s="162" cm="1">
        <f t="array" ref="CR6">CQ6-IFERROR(_xlfn.LET(_xlpm.k,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$CQ$3:$CQ$215),IF(_xlpm.top="対象無し", 0, SUMPRODUCT(_xlpm.amount * _xlpm.hitCount))),0)</f>
        <v>0</v>
      </c>
      <c r="CS6" s="323"/>
      <c r="CT6" s="21">
        <f>LEN(配列情報!$D$30)-LEN(SUBSTITUTE(配列情報!$D$30,$D6,""))</f>
        <v>0</v>
      </c>
      <c r="CU6" s="21">
        <f t="shared" si="24"/>
        <v>0</v>
      </c>
      <c r="CV6" s="162" cm="1">
        <f t="array" ref="CV6">CU6-IFERROR(_xlfn.LET(_xlpm.k,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$CU$3:$CU$215),IF(_xlpm.top="対象無し", 0, SUMPRODUCT(_xlpm.amount * _xlpm.hitCount))),0)</f>
        <v>0</v>
      </c>
      <c r="CW6" s="323"/>
      <c r="CX6" s="21">
        <f>LEN(配列情報!$D$31)-LEN(SUBSTITUTE(配列情報!$D$31,$D6,""))</f>
        <v>0</v>
      </c>
      <c r="CY6" s="21">
        <f t="shared" si="25"/>
        <v>0</v>
      </c>
      <c r="CZ6" s="162" cm="1">
        <f t="array" ref="CZ6">CY6-IFERROR(_xlfn.LET(_xlpm.k,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$CY$3:$CY$215),IF(_xlpm.top="対象無し", 0, SUMPRODUCT(_xlpm.amount * _xlpm.hitCount))),0)</f>
        <v>0</v>
      </c>
      <c r="DA6" s="323"/>
      <c r="DB6" s="21">
        <f>LEN(配列情報!$D$32)-LEN(SUBSTITUTE(配列情報!$D$32,$D6,""))</f>
        <v>0</v>
      </c>
      <c r="DC6" s="21">
        <f t="shared" si="26"/>
        <v>0</v>
      </c>
      <c r="DD6" s="162" cm="1">
        <f t="array" ref="DD6">DC6-IFERROR(_xlfn.LET(_xlpm.k,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$DC$3:$DC$215),IF(_xlpm.top="対象無し", 0, SUMPRODUCT(_xlpm.amount * _xlpm.hitCount))),0)</f>
        <v>0</v>
      </c>
      <c r="DE6" s="323"/>
      <c r="DF6" s="21">
        <f>LEN(配列情報!$D$33)-LEN(SUBSTITUTE(配列情報!$D$33,$D6,""))</f>
        <v>0</v>
      </c>
      <c r="DG6" s="21">
        <f t="shared" si="27"/>
        <v>0</v>
      </c>
      <c r="DH6" s="162" cm="1">
        <f t="array" ref="DH6">DG6-IFERROR(_xlfn.LET(_xlpm.k,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$DG$3:$DG$215),IF(_xlpm.top="対象無し", 0, SUMPRODUCT(_xlpm.amount * _xlpm.hitCount))),0)</f>
        <v>0</v>
      </c>
      <c r="DI6" s="323"/>
      <c r="DJ6" s="21">
        <f>LEN(配列情報!$D$34)-LEN(SUBSTITUTE(配列情報!$D$34,$D6,""))</f>
        <v>0</v>
      </c>
      <c r="DK6" s="21">
        <f t="shared" si="28"/>
        <v>0</v>
      </c>
      <c r="DL6" s="162" cm="1">
        <f t="array" ref="DL6">DK6-IFERROR(_xlfn.LET(_xlpm.k,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$DK$3:$DK$215),IF(_xlpm.top="対象無し", 0, SUMPRODUCT(_xlpm.amount * _xlpm.hitCount))),0)</f>
        <v>0</v>
      </c>
      <c r="DM6" s="323"/>
      <c r="DN6" s="21">
        <f>LEN(配列情報!$D$35)-LEN(SUBSTITUTE(配列情報!$D$35,$D6,""))</f>
        <v>0</v>
      </c>
      <c r="DO6" s="21">
        <f t="shared" si="29"/>
        <v>0</v>
      </c>
      <c r="DP6" s="162" cm="1">
        <f t="array" ref="DP6">DO6-IFERROR(_xlfn.LET(_xlpm.k,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$DO$3:$DO$215),IF(_xlpm.top="対象無し", 0, SUMPRODUCT(_xlpm.amount * _xlpm.hitCount))),0)</f>
        <v>0</v>
      </c>
      <c r="DQ6" s="323"/>
      <c r="DR6" s="21">
        <f>LEN(配列情報!$D$36)-LEN(SUBSTITUTE(配列情報!$D$36,$D6,""))</f>
        <v>0</v>
      </c>
      <c r="DS6" s="21">
        <f t="shared" si="30"/>
        <v>0</v>
      </c>
      <c r="DT6" s="162" cm="1">
        <f t="array" ref="DT6">DS6-IFERROR(_xlfn.LET(_xlpm.k,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$DS$3:$DS$215),IF(_xlpm.top="対象無し", 0, SUMPRODUCT(_xlpm.amount * _xlpm.hitCount))),0)</f>
        <v>0</v>
      </c>
      <c r="DU6" s="323"/>
      <c r="DV6" s="21">
        <f>LEN(配列情報!$D$37)-LEN(SUBSTITUTE(配列情報!$D$37,$D6,""))</f>
        <v>0</v>
      </c>
      <c r="DW6" s="21">
        <f t="shared" si="31"/>
        <v>0</v>
      </c>
      <c r="DX6" s="162" cm="1">
        <f t="array" ref="DX6">DW6-IFERROR(_xlfn.LET(_xlpm.k,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$DW$3:$DW$215),IF(_xlpm.top="対象無し", 0, SUMPRODUCT(_xlpm.amount * _xlpm.hitCount))),0)</f>
        <v>0</v>
      </c>
      <c r="DY6" s="323"/>
      <c r="DZ6" s="21">
        <f>LEN(配列情報!$D$38)-LEN(SUBSTITUTE(配列情報!$D$38,$D6,""))</f>
        <v>0</v>
      </c>
      <c r="EA6" s="21">
        <f t="shared" si="32"/>
        <v>0</v>
      </c>
      <c r="EB6" s="162" cm="1">
        <f t="array" ref="EB6">EA6-IFERROR(_xlfn.LET(_xlpm.k,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$EA$3:$EA$215),IF(_xlpm.top="対象無し", 0, SUMPRODUCT(_xlpm.amount * _xlpm.hitCount))),0)</f>
        <v>0</v>
      </c>
      <c r="EC6" s="323"/>
      <c r="ED6" s="21">
        <f>LEN(配列情報!$D$39)-LEN(SUBSTITUTE(配列情報!$D$39,$D6,""))</f>
        <v>0</v>
      </c>
      <c r="EE6" s="21">
        <f t="shared" si="33"/>
        <v>0</v>
      </c>
      <c r="EF6" s="162" cm="1">
        <f t="array" ref="EF6">EE6-IFERROR(_xlfn.LET(_xlpm.k,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$EE$3:$EE$215),IF(_xlpm.top="対象無し", 0, SUMPRODUCT(_xlpm.amount * _xlpm.hitCount))),0)</f>
        <v>0</v>
      </c>
      <c r="EG6" s="323"/>
      <c r="EH6" s="21">
        <f>LEN(配列情報!$D$40)-LEN(SUBSTITUTE(配列情報!$D$40,$D6,""))</f>
        <v>0</v>
      </c>
      <c r="EI6" s="21">
        <f t="shared" si="34"/>
        <v>0</v>
      </c>
      <c r="EJ6" s="162" cm="1">
        <f t="array" ref="EJ6">EI6-IFERROR(_xlfn.LET(_xlpm.k,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$EI$3:$EI$215),IF(_xlpm.top="対象無し", 0, SUMPRODUCT(_xlpm.amount * _xlpm.hitCount))),0)</f>
        <v>0</v>
      </c>
      <c r="EK6" s="323"/>
      <c r="EL6" s="21">
        <f>LEN(配列情報!$D$41)-LEN(SUBSTITUTE(配列情報!$D$41,$D6,""))</f>
        <v>0</v>
      </c>
      <c r="EM6" s="21">
        <f t="shared" si="35"/>
        <v>0</v>
      </c>
      <c r="EN6" s="162" cm="1">
        <f t="array" ref="EN6">EM6-IFERROR(_xlfn.LET(_xlpm.k,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$EM$3:$EM$215),IF(_xlpm.top="対象無し", 0, SUMPRODUCT(_xlpm.amount * _xlpm.hitCount))),0)</f>
        <v>0</v>
      </c>
      <c r="EO6" s="323"/>
      <c r="EP6" s="21">
        <f>LEN(配列情報!$D$42)-LEN(SUBSTITUTE(配列情報!$D$42,$D6,""))</f>
        <v>0</v>
      </c>
      <c r="EQ6" s="21">
        <f t="shared" si="36"/>
        <v>0</v>
      </c>
      <c r="ER6" s="162" cm="1">
        <f t="array" ref="ER6">EQ6-IFERROR(_xlfn.LET(_xlpm.k,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$EQ$3:$EQ$215),IF(_xlpm.top="対象無し", 0, SUMPRODUCT(_xlpm.amount * _xlpm.hitCount))),0)</f>
        <v>0</v>
      </c>
      <c r="ES6" s="323"/>
      <c r="ET6" s="21">
        <f>LEN(配列情報!$D$43)-LEN(SUBSTITUTE(配列情報!$D$43,$D6,""))</f>
        <v>0</v>
      </c>
      <c r="EU6" s="21">
        <f t="shared" si="37"/>
        <v>0</v>
      </c>
      <c r="EV6" s="162" cm="1">
        <f t="array" ref="EV6">EU6-IFERROR(_xlfn.LET(_xlpm.k,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$EU$3:$EU$215),IF(_xlpm.top="対象無し", 0, SUMPRODUCT(_xlpm.amount * _xlpm.hitCount))),0)</f>
        <v>0</v>
      </c>
      <c r="EW6" s="323"/>
      <c r="EX6" s="21">
        <f>LEN(配列情報!$D$44)-LEN(SUBSTITUTE(配列情報!$D$44,$D6,""))</f>
        <v>0</v>
      </c>
      <c r="EY6" s="21">
        <f t="shared" si="38"/>
        <v>0</v>
      </c>
      <c r="EZ6" s="162" cm="1">
        <f t="array" ref="EZ6">EY6-IFERROR(_xlfn.LET(_xlpm.k,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$EY$3:$EY$215),IF(_xlpm.top="対象無し", 0, SUMPRODUCT(_xlpm.amount * _xlpm.hitCount))),0)</f>
        <v>0</v>
      </c>
      <c r="FA6" s="323"/>
      <c r="FB6" s="21">
        <f>LEN(配列情報!$D$45)-LEN(SUBSTITUTE(配列情報!$D$45,$D6,""))</f>
        <v>0</v>
      </c>
      <c r="FC6" s="21">
        <f t="shared" si="39"/>
        <v>0</v>
      </c>
      <c r="FD6" s="162" cm="1">
        <f t="array" ref="FD6">FC6-IFERROR(_xlfn.LET(_xlpm.k,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$FC$3:$FC$215),IF(_xlpm.top="対象無し", 0, SUMPRODUCT(_xlpm.amount * _xlpm.hitCount))),0)</f>
        <v>0</v>
      </c>
      <c r="FE6" s="323"/>
      <c r="FF6" s="21">
        <f>LEN(配列情報!$D$46)-LEN(SUBSTITUTE(配列情報!$D$46,$D6,""))</f>
        <v>0</v>
      </c>
      <c r="FG6" s="21">
        <f t="shared" si="40"/>
        <v>0</v>
      </c>
      <c r="FH6" s="162" cm="1">
        <f t="array" ref="FH6">FG6-IFERROR(_xlfn.LET(_xlpm.k,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$FG$3:$FG$215),IF(_xlpm.top="対象無し", 0, SUMPRODUCT(_xlpm.amount * _xlpm.hitCount))),0)</f>
        <v>0</v>
      </c>
      <c r="FI6" s="323"/>
      <c r="FJ6" s="21">
        <f>LEN(配列情報!$D$47)-LEN(SUBSTITUTE(配列情報!$D$47,$D6,""))</f>
        <v>0</v>
      </c>
      <c r="FK6" s="21">
        <f t="shared" si="41"/>
        <v>0</v>
      </c>
      <c r="FL6" s="162" cm="1">
        <f t="array" ref="FL6">FK6-IFERROR(_xlfn.LET(_xlpm.k,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$FK$3:$FK$215),IF(_xlpm.top="対象無し", 0, SUMPRODUCT(_xlpm.amount * _xlpm.hitCount))),0)</f>
        <v>0</v>
      </c>
      <c r="FM6" s="323"/>
      <c r="FN6" s="21">
        <f>LEN(配列情報!$D$48)-LEN(SUBSTITUTE(配列情報!$D$48,$D6,""))</f>
        <v>0</v>
      </c>
      <c r="FO6" s="21">
        <f t="shared" si="42"/>
        <v>0</v>
      </c>
      <c r="FP6" s="162" cm="1">
        <f t="array" ref="FP6">FO6-IFERROR(_xlfn.LET(_xlpm.k,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$FO$3:$FO$215),IF(_xlpm.top="対象無し", 0, SUMPRODUCT(_xlpm.amount * _xlpm.hitCount))),0)</f>
        <v>0</v>
      </c>
      <c r="FQ6" s="323"/>
      <c r="FR6" s="21">
        <f>LEN(配列情報!$D$49)-LEN(SUBSTITUTE(配列情報!$D$49,$D6,""))</f>
        <v>0</v>
      </c>
      <c r="FS6" s="21">
        <f t="shared" si="43"/>
        <v>0</v>
      </c>
      <c r="FT6" s="162" cm="1">
        <f t="array" ref="FT6">FS6-IFERROR(_xlfn.LET(_xlpm.k,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$FS$3:$FS$215),IF(_xlpm.top="対象無し", 0, SUMPRODUCT(_xlpm.amount * _xlpm.hitCount))),0)</f>
        <v>0</v>
      </c>
      <c r="FU6" s="323"/>
      <c r="FV6" s="21">
        <f>LEN(配列情報!$D$50)-LEN(SUBSTITUTE(配列情報!$D$50,$D6,""))</f>
        <v>0</v>
      </c>
      <c r="FW6" s="21">
        <f t="shared" si="44"/>
        <v>0</v>
      </c>
      <c r="FX6" s="162" cm="1">
        <f t="array" ref="FX6">FW6-IFERROR(_xlfn.LET(_xlpm.k,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$FW$3:$FW$215),IF(_xlpm.top="対象無し", 0, SUMPRODUCT(_xlpm.amount * _xlpm.hitCount))),0)</f>
        <v>0</v>
      </c>
      <c r="FY6" s="323"/>
      <c r="FZ6" s="21">
        <f>LEN(配列情報!$D$51)-LEN(SUBSTITUTE(配列情報!$D$51,$D6,""))</f>
        <v>0</v>
      </c>
      <c r="GA6" s="21">
        <f t="shared" si="45"/>
        <v>0</v>
      </c>
      <c r="GB6" s="162" cm="1">
        <f t="array" ref="GB6">GA6-IFERROR(_xlfn.LET(_xlpm.k,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$GA$3:$GA$215),IF(_xlpm.top="対象無し", 0, SUMPRODUCT(_xlpm.amount * _xlpm.hitCount))),0)</f>
        <v>0</v>
      </c>
      <c r="GC6" s="323"/>
      <c r="GD6" s="21">
        <f>LEN(配列情報!$D$52)-LEN(SUBSTITUTE(配列情報!$D$52,$D6,""))</f>
        <v>0</v>
      </c>
      <c r="GE6" s="21">
        <f t="shared" si="46"/>
        <v>0</v>
      </c>
      <c r="GF6" s="162" cm="1">
        <f t="array" ref="GF6">GE6-IFERROR(_xlfn.LET(_xlpm.k,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$GE$3:$GE$215),IF(_xlpm.top="対象無し", 0, SUMPRODUCT(_xlpm.amount * _xlpm.hitCount))),0)</f>
        <v>0</v>
      </c>
      <c r="GG6" s="323"/>
      <c r="GH6" s="21">
        <f>LEN(配列情報!$D$53)-LEN(SUBSTITUTE(配列情報!$D$53,$D6,""))</f>
        <v>0</v>
      </c>
      <c r="GI6" s="21">
        <f t="shared" si="47"/>
        <v>0</v>
      </c>
      <c r="GJ6" s="162" cm="1">
        <f t="array" ref="GJ6">GI6-IFERROR(_xlfn.LET(_xlpm.k,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$GI$3:$GI$215),IF(_xlpm.top="対象無し", 0, SUMPRODUCT(_xlpm.amount * _xlpm.hitCount))),0)</f>
        <v>0</v>
      </c>
      <c r="GK6" s="323"/>
      <c r="GL6" s="21">
        <f>LEN(配列情報!$D$54)-LEN(SUBSTITUTE(配列情報!$D$54,$D6,""))</f>
        <v>0</v>
      </c>
      <c r="GM6" s="21">
        <f t="shared" si="48"/>
        <v>0</v>
      </c>
      <c r="GN6" s="162" cm="1">
        <f t="array" ref="GN6">GM6-IFERROR(_xlfn.LET(_xlpm.k,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$GM$3:$GM$215),IF(_xlpm.top="対象無し", 0, SUMPRODUCT(_xlpm.amount * _xlpm.hitCount))),0)</f>
        <v>0</v>
      </c>
      <c r="GO6" s="323"/>
      <c r="GP6" s="21">
        <f>LEN(配列情報!$D$55)-LEN(SUBSTITUTE(配列情報!$D$55,$D6,""))</f>
        <v>0</v>
      </c>
      <c r="GQ6" s="21">
        <f t="shared" si="49"/>
        <v>0</v>
      </c>
      <c r="GR6" s="162" cm="1">
        <f t="array" ref="GR6">GQ6-IFERROR(_xlfn.LET(_xlpm.k,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$GQ$3:$GQ$215),IF(_xlpm.top="対象無し", 0, SUMPRODUCT(_xlpm.amount * _xlpm.hitCount))),0)</f>
        <v>0</v>
      </c>
      <c r="GS6" s="323"/>
      <c r="GT6" s="21">
        <f>LEN(配列情報!$D$56)-LEN(SUBSTITUTE(配列情報!$D$56,$D6,""))</f>
        <v>0</v>
      </c>
      <c r="GU6" s="21">
        <f t="shared" si="50"/>
        <v>0</v>
      </c>
      <c r="GV6" s="162" cm="1">
        <f t="array" ref="GV6">GU6-IFERROR(_xlfn.LET(_xlpm.k,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$GU$3:$GU$215),IF(_xlpm.top="対象無し", 0, SUMPRODUCT(_xlpm.amount * _xlpm.hitCount))),0)</f>
        <v>0</v>
      </c>
      <c r="GW6" s="323"/>
      <c r="GX6" s="21">
        <f>LEN(配列情報!$D$57)-LEN(SUBSTITUTE(配列情報!$D$57,$D6,""))</f>
        <v>0</v>
      </c>
      <c r="GY6" s="21">
        <f t="shared" si="51"/>
        <v>0</v>
      </c>
      <c r="GZ6" s="162" cm="1">
        <f t="array" ref="GZ6">GY6-IFERROR(_xlfn.LET(_xlpm.k,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$GY$3:$GY$215),IF(_xlpm.top="対象無し", 0, SUMPRODUCT(_xlpm.amount * _xlpm.hitCount))),0)</f>
        <v>0</v>
      </c>
      <c r="HA6" s="323"/>
      <c r="HB6" s="21">
        <f>LEN(配列情報!$D$58)-LEN(SUBSTITUTE(配列情報!$D$58,$D6,""))</f>
        <v>0</v>
      </c>
      <c r="HC6" s="21">
        <f t="shared" si="52"/>
        <v>0</v>
      </c>
      <c r="HD6" s="162" cm="1">
        <f t="array" ref="HD6">HC6-IFERROR(_xlfn.LET(_xlpm.k,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$HC$3:$HC$215),IF(_xlpm.top="対象無し", 0, SUMPRODUCT(_xlpm.amount * _xlpm.hitCount))),0)</f>
        <v>0</v>
      </c>
      <c r="HE6" s="323"/>
      <c r="HF6" s="21">
        <f>LEN(配列情報!$D$59)-LEN(SUBSTITUTE(配列情報!$D$59,$D6,""))</f>
        <v>0</v>
      </c>
      <c r="HG6" s="21">
        <f t="shared" si="53"/>
        <v>0</v>
      </c>
      <c r="HH6" s="162" cm="1">
        <f t="array" ref="HH6">HG6-IFERROR(_xlfn.LET(_xlpm.k,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$HG$3:$HG$215),IF(_xlpm.top="対象無し", 0, SUMPRODUCT(_xlpm.amount * _xlpm.hitCount))),0)</f>
        <v>0</v>
      </c>
      <c r="HI6" s="323"/>
      <c r="HJ6" s="21">
        <f>LEN(配列情報!$D$60)-LEN(SUBSTITUTE(配列情報!$D$60,$D6,""))</f>
        <v>0</v>
      </c>
      <c r="HK6" s="21">
        <f t="shared" si="54"/>
        <v>0</v>
      </c>
      <c r="HL6" s="162" cm="1">
        <f t="array" ref="HL6">HK6-IFERROR(_xlfn.LET(_xlpm.k,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$HK$3:$HK$215),IF(_xlpm.top="対象無し", 0, SUMPRODUCT(_xlpm.amount * _xlpm.hitCount))),0)</f>
        <v>0</v>
      </c>
      <c r="HM6" s="323"/>
      <c r="HN6" s="21">
        <f>LEN(配列情報!$D$61)-LEN(SUBSTITUTE(配列情報!$D$61,$D6,""))</f>
        <v>0</v>
      </c>
      <c r="HO6" s="21">
        <f t="shared" si="55"/>
        <v>0</v>
      </c>
      <c r="HP6" s="162" cm="1">
        <f t="array" ref="HP6">HO6-IFERROR(_xlfn.LET(_xlpm.k,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$HO$3:$HO$215),IF(_xlpm.top="対象無し", 0, SUMPRODUCT(_xlpm.amount * _xlpm.hitCount))),0)</f>
        <v>0</v>
      </c>
      <c r="HQ6" s="323"/>
      <c r="HR6" s="21">
        <f>LEN(配列情報!$D$62)-LEN(SUBSTITUTE(配列情報!$D$62,$D6,""))</f>
        <v>0</v>
      </c>
      <c r="HS6" s="21">
        <f t="shared" si="56"/>
        <v>0</v>
      </c>
      <c r="HT6" s="162" cm="1">
        <f t="array" ref="HT6">HS6-IFERROR(_xlfn.LET(_xlpm.k,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$HS$3:$HS$215),IF(_xlpm.top="対象無し", 0, SUMPRODUCT(_xlpm.amount * _xlpm.hitCount))),0)</f>
        <v>0</v>
      </c>
      <c r="HU6" s="323"/>
      <c r="HV6" s="21">
        <f>LEN(配列情報!$D$63)-LEN(SUBSTITUTE(配列情報!$D$63,$D6,""))</f>
        <v>0</v>
      </c>
      <c r="HW6" s="21">
        <f t="shared" si="57"/>
        <v>0</v>
      </c>
      <c r="HX6" s="162" cm="1">
        <f t="array" ref="HX6">HW6-IFERROR(_xlfn.LET(_xlpm.k,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$HW$3:$HW$215),IF(_xlpm.top="対象無し", 0, SUMPRODUCT(_xlpm.amount * _xlpm.hitCount))),0)</f>
        <v>0</v>
      </c>
      <c r="HY6" s="323"/>
      <c r="HZ6" s="21">
        <f>LEN(配列情報!$D$64)-LEN(SUBSTITUTE(配列情報!$D$64,$D6,""))</f>
        <v>0</v>
      </c>
      <c r="IA6" s="21">
        <f t="shared" si="58"/>
        <v>0</v>
      </c>
      <c r="IB6" s="162" cm="1">
        <f t="array" ref="IB6">IA6-IFERROR(_xlfn.LET(_xlpm.k,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$IA$3:$IA$215),IF(_xlpm.top="対象無し", 0, SUMPRODUCT(_xlpm.amount * _xlpm.hitCount))),0)</f>
        <v>0</v>
      </c>
      <c r="IC6" s="323"/>
      <c r="ID6" s="21">
        <f>LEN(配列情報!$D$65)-LEN(SUBSTITUTE(配列情報!$D$65,$D6,""))</f>
        <v>0</v>
      </c>
      <c r="IE6" s="21">
        <f t="shared" si="59"/>
        <v>0</v>
      </c>
      <c r="IF6" s="162" cm="1">
        <f t="array" ref="IF6">IE6-IFERROR(_xlfn.LET(_xlpm.k,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$IE$3:$IE$215),IF(_xlpm.top="対象無し", 0, SUMPRODUCT(_xlpm.amount * _xlpm.hitCount))),0)</f>
        <v>0</v>
      </c>
      <c r="IG6" s="323"/>
      <c r="IH6" s="21">
        <f>LEN(配列情報!$D$66)-LEN(SUBSTITUTE(配列情報!$D$66,$D6,""))</f>
        <v>0</v>
      </c>
      <c r="II6" s="21">
        <f t="shared" si="60"/>
        <v>0</v>
      </c>
      <c r="IJ6" s="162" cm="1">
        <f t="array" ref="IJ6">II6-IFERROR(_xlfn.LET(_xlpm.k,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$II$3:$II$215),IF(_xlpm.top="対象無し", 0, SUMPRODUCT(_xlpm.amount * _xlpm.hitCount))),0)</f>
        <v>0</v>
      </c>
      <c r="IK6" s="323"/>
      <c r="IL6" s="21">
        <f>LEN(配列情報!$D$67)-LEN(SUBSTITUTE(配列情報!$D$67,$D6,""))</f>
        <v>0</v>
      </c>
      <c r="IM6" s="21">
        <f t="shared" si="61"/>
        <v>0</v>
      </c>
      <c r="IN6" s="162" cm="1">
        <f t="array" ref="IN6">IM6-IFERROR(_xlfn.LET(_xlpm.k,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$IM$3:$IM$215),IF(_xlpm.top="対象無し", 0, SUMPRODUCT(_xlpm.amount * _xlpm.hitCount))),0)</f>
        <v>0</v>
      </c>
      <c r="IO6" s="323"/>
      <c r="IP6" s="21">
        <f>LEN(配列情報!$D$68)-LEN(SUBSTITUTE(配列情報!$D$68,$D6,""))</f>
        <v>0</v>
      </c>
      <c r="IQ6" s="21">
        <f t="shared" si="62"/>
        <v>0</v>
      </c>
      <c r="IR6" s="162" cm="1">
        <f t="array" ref="IR6">IQ6-IFERROR(_xlfn.LET(_xlpm.k,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$IQ$3:$IQ$215),IF(_xlpm.top="対象無し", 0, SUMPRODUCT(_xlpm.amount * _xlpm.hitCount))),0)</f>
        <v>0</v>
      </c>
      <c r="IS6" s="323"/>
      <c r="IT6" s="21">
        <f>LEN(配列情報!$D$69)-LEN(SUBSTITUTE(配列情報!$D$69,$D6,""))</f>
        <v>0</v>
      </c>
      <c r="IU6" s="21">
        <f t="shared" si="63"/>
        <v>0</v>
      </c>
      <c r="IV6" s="162" cm="1">
        <f t="array" ref="IV6">IU6-IFERROR(_xlfn.LET(_xlpm.k,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$IU$3:$IU$215),IF(_xlpm.top="対象無し", 0, SUMPRODUCT(_xlpm.amount * _xlpm.hitCount))),0)</f>
        <v>0</v>
      </c>
      <c r="IW6" s="323"/>
      <c r="IX6" s="21">
        <f>LEN(配列情報!$D$70)-LEN(SUBSTITUTE(配列情報!$D$70,$D6,""))</f>
        <v>0</v>
      </c>
      <c r="IY6" s="21">
        <f t="shared" si="64"/>
        <v>0</v>
      </c>
      <c r="IZ6" s="162" cm="1">
        <f t="array" ref="IZ6">IY6-IFERROR(_xlfn.LET(_xlpm.k,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$IY$3:$IY$215),IF(_xlpm.top="対象無し", 0, SUMPRODUCT(_xlpm.amount * _xlpm.hitCount))),0)</f>
        <v>0</v>
      </c>
      <c r="JA6" s="323"/>
      <c r="JB6" s="21">
        <f>LEN(配列情報!$D$71)-LEN(SUBSTITUTE(配列情報!$D$71,$D6,""))</f>
        <v>0</v>
      </c>
      <c r="JC6" s="21">
        <f t="shared" si="65"/>
        <v>0</v>
      </c>
      <c r="JD6" s="162" cm="1">
        <f t="array" ref="JD6">JC6-IFERROR(_xlfn.LET(_xlpm.k,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$JC$3:$JC$215),IF(_xlpm.top="対象無し", 0, SUMPRODUCT(_xlpm.amount * _xlpm.hitCount))),0)</f>
        <v>0</v>
      </c>
      <c r="JE6" s="323"/>
      <c r="JF6" s="21">
        <f>LEN(配列情報!$D$72)-LEN(SUBSTITUTE(配列情報!$D$72,$D6,""))</f>
        <v>0</v>
      </c>
      <c r="JG6" s="21">
        <f t="shared" si="66"/>
        <v>0</v>
      </c>
      <c r="JH6" s="162" cm="1">
        <f t="array" ref="JH6">JG6-IFERROR(_xlfn.LET(_xlpm.k,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$JG$3:$JG$215),IF(_xlpm.top="対象無し", 0, SUMPRODUCT(_xlpm.amount * _xlpm.hitCount))),0)</f>
        <v>0</v>
      </c>
      <c r="JI6" s="323"/>
      <c r="JJ6" s="21">
        <f>LEN(配列情報!$D$73)-LEN(SUBSTITUTE(配列情報!$D$73,$D6,""))</f>
        <v>0</v>
      </c>
      <c r="JK6" s="21">
        <f t="shared" si="67"/>
        <v>0</v>
      </c>
      <c r="JL6" s="162" cm="1">
        <f t="array" ref="JL6">JK6-IFERROR(_xlfn.LET(_xlpm.k,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$JK$3:$JK$215),IF(_xlpm.top="対象無し", 0, SUMPRODUCT(_xlpm.amount * _xlpm.hitCount))),0)</f>
        <v>0</v>
      </c>
      <c r="JM6" s="323"/>
      <c r="JN6" s="21">
        <f>LEN(配列情報!$D$74)-LEN(SUBSTITUTE(配列情報!$D$74,$D6,""))</f>
        <v>0</v>
      </c>
      <c r="JO6" s="21">
        <f t="shared" si="68"/>
        <v>0</v>
      </c>
      <c r="JP6" s="162" cm="1">
        <f t="array" ref="JP6">JO6-IFERROR(_xlfn.LET(_xlpm.k,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$JO$3:$JO$215),IF(_xlpm.top="対象無し", 0, SUMPRODUCT(_xlpm.amount * _xlpm.hitCount))),0)</f>
        <v>0</v>
      </c>
      <c r="JQ6" s="323"/>
      <c r="JR6" s="21">
        <f>LEN(配列情報!$D$75)-LEN(SUBSTITUTE(配列情報!$D$75,$D6,""))</f>
        <v>0</v>
      </c>
      <c r="JS6" s="21">
        <f t="shared" si="69"/>
        <v>0</v>
      </c>
      <c r="JT6" s="162" cm="1">
        <f t="array" ref="JT6">JS6-IFERROR(_xlfn.LET(_xlpm.k,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$JS$3:$JS$215),IF(_xlpm.top="対象無し", 0, SUMPRODUCT(_xlpm.amount * _xlpm.hitCount))),0)</f>
        <v>0</v>
      </c>
      <c r="JU6" s="323"/>
      <c r="JV6" s="21">
        <f>LEN(配列情報!$D$76)-LEN(SUBSTITUTE(配列情報!$D$76,$D6,""))</f>
        <v>0</v>
      </c>
      <c r="JW6" s="21">
        <f t="shared" si="70"/>
        <v>0</v>
      </c>
      <c r="JX6" s="162" cm="1">
        <f t="array" ref="JX6">JW6-IFERROR(_xlfn.LET(_xlpm.k,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$JW$3:$JW$215),IF(_xlpm.top="対象無し", 0, SUMPRODUCT(_xlpm.amount * _xlpm.hitCount))),0)</f>
        <v>0</v>
      </c>
      <c r="JY6" s="323"/>
      <c r="JZ6" s="21">
        <f>LEN(配列情報!$D$77)-LEN(SUBSTITUTE(配列情報!$D$77,$D6,""))</f>
        <v>0</v>
      </c>
      <c r="KA6" s="21">
        <f t="shared" si="71"/>
        <v>0</v>
      </c>
      <c r="KB6" s="162" cm="1">
        <f t="array" ref="KB6">KA6-IFERROR(_xlfn.LET(_xlpm.k,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$KA$3:$KA$215),IF(_xlpm.top="対象無し", 0, SUMPRODUCT(_xlpm.amount * _xlpm.hitCount))),0)</f>
        <v>0</v>
      </c>
      <c r="KC6" s="323"/>
      <c r="KD6" s="21">
        <f>LEN(配列情報!$D$78)-LEN(SUBSTITUTE(配列情報!$D$78,$D6,""))</f>
        <v>0</v>
      </c>
      <c r="KE6" s="21">
        <f t="shared" si="72"/>
        <v>0</v>
      </c>
      <c r="KF6" s="162" cm="1">
        <f t="array" ref="KF6">KE6-IFERROR(_xlfn.LET(_xlpm.k,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$KE$3:$KE$215),IF(_xlpm.top="対象無し", 0, SUMPRODUCT(_xlpm.amount * _xlpm.hitCount))),0)</f>
        <v>0</v>
      </c>
      <c r="KG6" s="323"/>
      <c r="KH6" s="21">
        <f>LEN(配列情報!$D$79)-LEN(SUBSTITUTE(配列情報!$D$79,$D6,""))</f>
        <v>0</v>
      </c>
      <c r="KI6" s="21">
        <f t="shared" si="73"/>
        <v>0</v>
      </c>
      <c r="KJ6" s="162" cm="1">
        <f t="array" ref="KJ6">KI6-IFERROR(_xlfn.LET(_xlpm.k,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$KI$3:$KI$215),IF(_xlpm.top="対象無し", 0, SUMPRODUCT(_xlpm.amount * _xlpm.hitCount))),0)</f>
        <v>0</v>
      </c>
      <c r="KK6" s="323"/>
      <c r="KL6" s="21">
        <f>LEN(配列情報!$D$80)-LEN(SUBSTITUTE(配列情報!$D$80,$D6,""))</f>
        <v>0</v>
      </c>
      <c r="KM6" s="21">
        <f t="shared" si="74"/>
        <v>0</v>
      </c>
      <c r="KN6" s="162" cm="1">
        <f t="array" ref="KN6">KM6-IFERROR(_xlfn.LET(_xlpm.k,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$KM$3:$KM$215),IF(_xlpm.top="対象無し", 0, SUMPRODUCT(_xlpm.amount * _xlpm.hitCount))),0)</f>
        <v>0</v>
      </c>
      <c r="KO6" s="323"/>
      <c r="KP6" s="21">
        <f>LEN(配列情報!$D$81)-LEN(SUBSTITUTE(配列情報!$D$81,$D6,""))</f>
        <v>0</v>
      </c>
      <c r="KQ6" s="21">
        <f t="shared" si="75"/>
        <v>0</v>
      </c>
      <c r="KR6" s="162" cm="1">
        <f t="array" ref="KR6">KQ6-IFERROR(_xlfn.LET(_xlpm.k,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$KQ$3:$KQ$215),IF(_xlpm.top="対象無し", 0, SUMPRODUCT(_xlpm.amount * _xlpm.hitCount))),0)</f>
        <v>0</v>
      </c>
      <c r="KS6" s="323"/>
      <c r="KT6" s="21">
        <f>LEN(配列情報!$D$82)-LEN(SUBSTITUTE(配列情報!$D$82,$D6,""))</f>
        <v>0</v>
      </c>
      <c r="KU6" s="21">
        <f t="shared" si="76"/>
        <v>0</v>
      </c>
      <c r="KV6" s="162" cm="1">
        <f t="array" ref="KV6">KU6-IFERROR(_xlfn.LET(_xlpm.k,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$KU$3:$KU$215),IF(_xlpm.top="対象無し", 0, SUMPRODUCT(_xlpm.amount * _xlpm.hitCount))),0)</f>
        <v>0</v>
      </c>
      <c r="KW6" s="323"/>
      <c r="KX6" s="21">
        <f>LEN(配列情報!$D$83)-LEN(SUBSTITUTE(配列情報!$D$83,$D6,""))</f>
        <v>0</v>
      </c>
      <c r="KY6" s="21">
        <f t="shared" si="77"/>
        <v>0</v>
      </c>
      <c r="KZ6" s="162" cm="1">
        <f t="array" ref="KZ6">KY6-IFERROR(_xlfn.LET(_xlpm.k,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$KY$3:$KY$215),IF(_xlpm.top="対象無し", 0, SUMPRODUCT(_xlpm.amount * _xlpm.hitCount))),0)</f>
        <v>0</v>
      </c>
      <c r="LA6" s="323"/>
      <c r="LB6" s="21">
        <f>LEN(配列情報!$D$84)-LEN(SUBSTITUTE(配列情報!$D$84,$D6,""))</f>
        <v>0</v>
      </c>
      <c r="LC6" s="21">
        <f t="shared" si="78"/>
        <v>0</v>
      </c>
      <c r="LD6" s="162" cm="1">
        <f t="array" ref="LD6">LC6-IFERROR(_xlfn.LET(_xlpm.k,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$LC$3:$LC$215),IF(_xlpm.top="対象無し", 0, SUMPRODUCT(_xlpm.amount * _xlpm.hitCount))),0)</f>
        <v>0</v>
      </c>
      <c r="LE6" s="323"/>
      <c r="LF6" s="21">
        <f>LEN(配列情報!$D$85)-LEN(SUBSTITUTE(配列情報!$D$85,$D6,""))</f>
        <v>0</v>
      </c>
      <c r="LG6" s="21">
        <f t="shared" si="79"/>
        <v>0</v>
      </c>
      <c r="LH6" s="162" cm="1">
        <f t="array" ref="LH6">LG6-IFERROR(_xlfn.LET(_xlpm.k,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$LG$3:$LG$215),IF(_xlpm.top="対象無し", 0, SUMPRODUCT(_xlpm.amount * _xlpm.hitCount))),0)</f>
        <v>0</v>
      </c>
      <c r="LI6" s="323"/>
      <c r="LJ6" s="21">
        <f>LEN(配列情報!$D$86)-LEN(SUBSTITUTE(配列情報!$D$86,$D6,""))</f>
        <v>0</v>
      </c>
      <c r="LK6" s="21">
        <f t="shared" si="80"/>
        <v>0</v>
      </c>
      <c r="LL6" s="162" cm="1">
        <f t="array" ref="LL6">LK6-IFERROR(_xlfn.LET(_xlpm.k,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$LK$3:$LK$215),IF(_xlpm.top="対象無し", 0, SUMPRODUCT(_xlpm.amount * _xlpm.hitCount))),0)</f>
        <v>0</v>
      </c>
      <c r="LM6" s="323"/>
      <c r="LN6" s="21">
        <f>LEN(配列情報!$D$87)-LEN(SUBSTITUTE(配列情報!$D$87,$D6,""))</f>
        <v>0</v>
      </c>
      <c r="LO6" s="21">
        <f t="shared" si="81"/>
        <v>0</v>
      </c>
      <c r="LP6" s="162" cm="1">
        <f t="array" ref="LP6">LO6-IFERROR(_xlfn.LET(_xlpm.k,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$LO$3:$LO$215),IF(_xlpm.top="対象無し", 0, SUMPRODUCT(_xlpm.amount * _xlpm.hitCount))),0)</f>
        <v>0</v>
      </c>
      <c r="LQ6" s="323"/>
      <c r="LR6" s="21">
        <f>LEN(配列情報!$D$88)-LEN(SUBSTITUTE(配列情報!$D$88,$D6,""))</f>
        <v>0</v>
      </c>
      <c r="LS6" s="21">
        <f t="shared" si="82"/>
        <v>0</v>
      </c>
      <c r="LT6" s="162" cm="1">
        <f t="array" ref="LT6">LS6-IFERROR(_xlfn.LET(_xlpm.k,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$LS$3:$LS$215),IF(_xlpm.top="対象無し", 0, SUMPRODUCT(_xlpm.amount * _xlpm.hitCount))),0)</f>
        <v>0</v>
      </c>
      <c r="LU6" s="323"/>
      <c r="LV6" s="21">
        <f>LEN(配列情報!$D$89)-LEN(SUBSTITUTE(配列情報!$D$89,$D6,""))</f>
        <v>0</v>
      </c>
      <c r="LW6" s="21">
        <f t="shared" si="83"/>
        <v>0</v>
      </c>
      <c r="LX6" s="162" cm="1">
        <f t="array" ref="LX6">LW6-IFERROR(_xlfn.LET(_xlpm.k,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$LW$3:$LW$215),IF(_xlpm.top="対象無し", 0, SUMPRODUCT(_xlpm.amount * _xlpm.hitCount))),0)</f>
        <v>0</v>
      </c>
      <c r="LY6" s="323"/>
      <c r="LZ6" s="21">
        <f>LEN(配列情報!$D$90)-LEN(SUBSTITUTE(配列情報!$D$90,$D6,""))</f>
        <v>0</v>
      </c>
      <c r="MA6" s="21">
        <f t="shared" si="84"/>
        <v>0</v>
      </c>
      <c r="MB6" s="162" cm="1">
        <f t="array" ref="MB6">MA6-IFERROR(_xlfn.LET(_xlpm.k,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$MA$3:$MA$215),IF(_xlpm.top="対象無し", 0, SUMPRODUCT(_xlpm.amount * _xlpm.hitCount))),0)</f>
        <v>0</v>
      </c>
      <c r="MC6" s="323"/>
      <c r="MD6" s="21">
        <f>LEN(配列情報!$D$91)-LEN(SUBSTITUTE(配列情報!$D$91,$D6,""))</f>
        <v>0</v>
      </c>
      <c r="ME6" s="21">
        <f t="shared" si="85"/>
        <v>0</v>
      </c>
      <c r="MF6" s="162" cm="1">
        <f t="array" ref="MF6">ME6-IFERROR(_xlfn.LET(_xlpm.k,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$ME$3:$ME$215),IF(_xlpm.top="対象無し", 0, SUMPRODUCT(_xlpm.amount * _xlpm.hitCount))),0)</f>
        <v>0</v>
      </c>
      <c r="MG6" s="323"/>
      <c r="MH6" s="21">
        <f>LEN(配列情報!$D$92)-LEN(SUBSTITUTE(配列情報!$D$92,$D6,""))</f>
        <v>0</v>
      </c>
      <c r="MI6" s="21">
        <f t="shared" si="86"/>
        <v>0</v>
      </c>
      <c r="MJ6" s="162" cm="1">
        <f t="array" ref="MJ6">MI6-IFERROR(_xlfn.LET(_xlpm.k,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$MI$3:$MI$215),IF(_xlpm.top="対象無し", 0, SUMPRODUCT(_xlpm.amount * _xlpm.hitCount))),0)</f>
        <v>0</v>
      </c>
      <c r="MK6" s="323"/>
      <c r="ML6" s="21">
        <f>LEN(配列情報!$D$93)-LEN(SUBSTITUTE(配列情報!$D$93,$D6,""))</f>
        <v>0</v>
      </c>
      <c r="MM6" s="21">
        <f t="shared" si="87"/>
        <v>0</v>
      </c>
      <c r="MN6" s="162" cm="1">
        <f t="array" ref="MN6">MM6-IFERROR(_xlfn.LET(_xlpm.k,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$MM$3:$MM$215),IF(_xlpm.top="対象無し", 0, SUMPRODUCT(_xlpm.amount * _xlpm.hitCount))),0)</f>
        <v>0</v>
      </c>
      <c r="MO6" s="323"/>
      <c r="MP6" s="21">
        <f>LEN(配列情報!$D$94)-LEN(SUBSTITUTE(配列情報!$D$94,$D6,""))</f>
        <v>0</v>
      </c>
      <c r="MQ6" s="21">
        <f t="shared" si="88"/>
        <v>0</v>
      </c>
      <c r="MR6" s="162" cm="1">
        <f t="array" ref="MR6">MQ6-IFERROR(_xlfn.LET(_xlpm.k,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$MQ$3:$MQ$215),IF(_xlpm.top="対象無し", 0, SUMPRODUCT(_xlpm.amount * _xlpm.hitCount))),0)</f>
        <v>0</v>
      </c>
      <c r="MS6" s="323"/>
      <c r="MT6" s="21">
        <f>LEN(配列情報!$D$95)-LEN(SUBSTITUTE(配列情報!$D$95,$D6,""))</f>
        <v>0</v>
      </c>
      <c r="MU6" s="21">
        <f t="shared" si="89"/>
        <v>0</v>
      </c>
      <c r="MV6" s="162" cm="1">
        <f t="array" ref="MV6">MU6-IFERROR(_xlfn.LET(_xlpm.k,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$MU$3:$MU$215),IF(_xlpm.top="対象無し", 0, SUMPRODUCT(_xlpm.amount * _xlpm.hitCount))),0)</f>
        <v>0</v>
      </c>
      <c r="MW6" s="323"/>
      <c r="MX6" s="21">
        <f>LEN(配列情報!$D$96)-LEN(SUBSTITUTE(配列情報!$D$96,$D6,""))</f>
        <v>0</v>
      </c>
      <c r="MY6" s="21">
        <f t="shared" si="90"/>
        <v>0</v>
      </c>
      <c r="MZ6" s="162" cm="1">
        <f t="array" ref="MZ6">MY6-IFERROR(_xlfn.LET(_xlpm.k,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$MY$3:$MY$215),IF(_xlpm.top="対象無し", 0, SUMPRODUCT(_xlpm.amount * _xlpm.hitCount))),0)</f>
        <v>0</v>
      </c>
      <c r="NA6" s="323"/>
      <c r="NB6" s="21">
        <f>LEN(配列情報!$D$97)-LEN(SUBSTITUTE(配列情報!$D$97,$D6,""))</f>
        <v>0</v>
      </c>
      <c r="NC6" s="21">
        <f t="shared" si="91"/>
        <v>0</v>
      </c>
      <c r="ND6" s="162" cm="1">
        <f t="array" ref="ND6">NC6-IFERROR(_xlfn.LET(_xlpm.k,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$NC$3:$NC$215),IF(_xlpm.top="対象無し", 0, SUMPRODUCT(_xlpm.amount * _xlpm.hitCount))),0)</f>
        <v>0</v>
      </c>
      <c r="NE6" s="323"/>
      <c r="NF6" s="21">
        <f>LEN(配列情報!$D$98)-LEN(SUBSTITUTE(配列情報!$D$98,$D6,""))</f>
        <v>0</v>
      </c>
      <c r="NG6" s="21">
        <f t="shared" si="92"/>
        <v>0</v>
      </c>
      <c r="NH6" s="162" cm="1">
        <f t="array" ref="NH6">NG6-IFERROR(_xlfn.LET(_xlpm.k,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$NG$3:$NG$215),IF(_xlpm.top="対象無し", 0, SUMPRODUCT(_xlpm.amount * _xlpm.hitCount))),0)</f>
        <v>0</v>
      </c>
      <c r="NI6" s="323"/>
      <c r="NJ6" s="21">
        <f>LEN(配列情報!$D$99)-LEN(SUBSTITUTE(配列情報!$D$99,$D6,""))</f>
        <v>0</v>
      </c>
      <c r="NK6" s="21">
        <f t="shared" si="93"/>
        <v>0</v>
      </c>
      <c r="NL6" s="162" cm="1">
        <f t="array" ref="NL6">NK6-IFERROR(_xlfn.LET(_xlpm.k,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$NK$3:$NK$215),IF(_xlpm.top="対象無し", 0, SUMPRODUCT(_xlpm.amount * _xlpm.hitCount))),0)</f>
        <v>0</v>
      </c>
      <c r="NM6" s="323"/>
      <c r="NN6" s="21">
        <f>LEN(配列情報!$D$100)-LEN(SUBSTITUTE(配列情報!$D$100,$D6,""))</f>
        <v>0</v>
      </c>
      <c r="NO6" s="21">
        <f t="shared" si="94"/>
        <v>0</v>
      </c>
      <c r="NP6" s="162" cm="1">
        <f t="array" ref="NP6">NO6-IFERROR(_xlfn.LET(_xlpm.k,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$NO$3:$NO$215),IF(_xlpm.top="対象無し", 0, SUMPRODUCT(_xlpm.amount * _xlpm.hitCount))),0)</f>
        <v>0</v>
      </c>
      <c r="NQ6" s="323"/>
      <c r="NR6" s="21">
        <f>LEN(配列情報!$D$101)-LEN(SUBSTITUTE(配列情報!$D$101,$D6,""))</f>
        <v>0</v>
      </c>
      <c r="NS6" s="21">
        <f t="shared" si="95"/>
        <v>0</v>
      </c>
      <c r="NT6" s="162" cm="1">
        <f t="array" ref="NT6">NS6-IFERROR(_xlfn.LET(_xlpm.k,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$NS$3:$NS$215),IF(_xlpm.top="対象無し", 0, SUMPRODUCT(_xlpm.amount * _xlpm.hitCount))),0)</f>
        <v>0</v>
      </c>
      <c r="NU6" s="323"/>
      <c r="NV6" s="21">
        <f>LEN(配列情報!$D$102)-LEN(SUBSTITUTE(配列情報!$D$102,$D6,""))</f>
        <v>0</v>
      </c>
      <c r="NW6" s="21">
        <f t="shared" si="96"/>
        <v>0</v>
      </c>
      <c r="NX6" s="162" cm="1">
        <f t="array" ref="NX6">NW6-IFERROR(_xlfn.LET(_xlpm.k, _xlfn.XMATCH(TRUE, EXACT($OB$2:$RL$2, D6),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D6, ""))) / LEN(D6),_xlpm.amount, SUMIF($C$3:$C$215, _xlpm.arrCode, $NW$3:$NW$215),IF(_xlpm.top="対象無し", 0, SUMPRODUCT(_xlpm.amount * _xlpm.hitCount))),0)</f>
        <v>0</v>
      </c>
      <c r="NY6" s="323"/>
      <c r="OB6" t="str">
        <v>A(m)</v>
      </c>
      <c r="OC6" t="str">
        <v>C(M)</v>
      </c>
      <c r="OD6" t="str">
        <v>G(F)</v>
      </c>
      <c r="OE6" t="str">
        <v>U(F)</v>
      </c>
      <c r="OF6" t="str">
        <v>T(M)</v>
      </c>
      <c r="OJ6" t="str">
        <v>a(S)</v>
      </c>
      <c r="OK6" t="str">
        <v>c(T)</v>
      </c>
      <c r="OL6" t="str">
        <v>g(S)</v>
      </c>
      <c r="OM6" t="str">
        <v>t(S)</v>
      </c>
      <c r="OO6" t="str">
        <v>[GlydT]</v>
      </c>
      <c r="OR6" t="str">
        <v>A(m)</v>
      </c>
      <c r="OT6" t="str">
        <v>[5BrdU]</v>
      </c>
      <c r="OU6" t="str">
        <v>[psedU]</v>
      </c>
      <c r="OX6" t="str">
        <v>[AlkydT]</v>
      </c>
      <c r="OZ6" t="str">
        <v>[BiodT]</v>
      </c>
    </row>
    <row r="7" spans="1:480">
      <c r="A7" s="181" t="s">
        <v>224</v>
      </c>
      <c r="B7" s="161" t="s">
        <v>45</v>
      </c>
      <c r="C7" s="45">
        <v>5</v>
      </c>
      <c r="D7" s="22" t="str">
        <f>塩基・修飾表記の定義!D46</f>
        <v>T</v>
      </c>
      <c r="E7" s="160">
        <f t="shared" si="3"/>
        <v>1</v>
      </c>
      <c r="F7" s="21">
        <f>LEN(配列情報!$D$7)-LEN(SUBSTITUTE(配列情報!$D$7,$D7,""))</f>
        <v>0</v>
      </c>
      <c r="G7" s="21">
        <f t="shared" si="100"/>
        <v>0</v>
      </c>
      <c r="H7" s="162" cm="1">
        <f t="array" ref="H7">G7-IFERROR(_xlfn.LET(_xlpm.k,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$G$3:$G$215),IF(_xlpm.top="対象無し", 0, SUMPRODUCT(_xlpm.amount * _xlpm.hitCount))),0)</f>
        <v>0</v>
      </c>
      <c r="I7" s="157">
        <f t="shared" ref="I7:I26" si="103">H7</f>
        <v>0</v>
      </c>
      <c r="J7" s="21">
        <f>LEN(配列情報!$D$8)-LEN(SUBSTITUTE(配列情報!$D$8,$D7,""))</f>
        <v>0</v>
      </c>
      <c r="K7" s="21">
        <f t="shared" si="101"/>
        <v>0</v>
      </c>
      <c r="L7" s="162" cm="1">
        <f t="array" ref="L7">K7-IFERROR(_xlfn.LET(_xlpm.k,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$K$3:$K$215),IF(_xlpm.top="対象無し", 0, SUMPRODUCT(_xlpm.amount * _xlpm.hitCount))),0)</f>
        <v>0</v>
      </c>
      <c r="M7" s="157">
        <f>L7</f>
        <v>0</v>
      </c>
      <c r="N7" s="21">
        <f>LEN(配列情報!$D$9)-LEN(SUBSTITUTE(配列情報!$D$9,$D7,""))</f>
        <v>0</v>
      </c>
      <c r="O7" s="21">
        <f t="shared" si="4"/>
        <v>0</v>
      </c>
      <c r="P7" s="162" cm="1">
        <f t="array" ref="P7">O7-IFERROR(_xlfn.LET(_xlpm.k,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$O$3:$O$215),IF(_xlpm.top="対象無し", 0, SUMPRODUCT(_xlpm.amount * _xlpm.hitCount))),0)</f>
        <v>0</v>
      </c>
      <c r="Q7" s="157">
        <f t="shared" ref="Q7:Q26" si="104">P7</f>
        <v>0</v>
      </c>
      <c r="R7" s="21">
        <f>LEN(配列情報!$D$10)-LEN(SUBSTITUTE(配列情報!$D$10,$D7,""))</f>
        <v>0</v>
      </c>
      <c r="S7" s="21">
        <f t="shared" si="5"/>
        <v>0</v>
      </c>
      <c r="T7" s="162" cm="1">
        <f t="array" ref="T7">S7-IFERROR(_xlfn.LET(_xlpm.k,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$S$3:$S$215),IF(_xlpm.top="対象無し", 0, SUMPRODUCT(_xlpm.amount * _xlpm.hitCount))),0)</f>
        <v>0</v>
      </c>
      <c r="U7" s="157">
        <f t="shared" ref="U7:U26" si="105">T7</f>
        <v>0</v>
      </c>
      <c r="V7" s="21">
        <f>LEN(配列情報!$D$11)-LEN(SUBSTITUTE(配列情報!$D$11,$D7,""))</f>
        <v>0</v>
      </c>
      <c r="W7" s="21">
        <f t="shared" si="6"/>
        <v>0</v>
      </c>
      <c r="X7" s="162" cm="1">
        <f t="array" ref="X7">W7-IFERROR(_xlfn.LET(_xlpm.k,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$W$3:$W$215),IF(_xlpm.top="対象無し", 0, SUMPRODUCT(_xlpm.amount * _xlpm.hitCount))),0)</f>
        <v>0</v>
      </c>
      <c r="Y7" s="157">
        <f t="shared" ref="Y7:Y26" si="106">X7</f>
        <v>0</v>
      </c>
      <c r="Z7" s="21">
        <f>LEN(配列情報!$D$12)-LEN(SUBSTITUTE(配列情報!$D$12,$D7,""))</f>
        <v>0</v>
      </c>
      <c r="AA7" s="21">
        <f t="shared" si="7"/>
        <v>0</v>
      </c>
      <c r="AB7" s="162" cm="1">
        <f t="array" ref="AB7">AA7-IFERROR(_xlfn.LET(_xlpm.k,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$AA$3:$AA$215),IF(_xlpm.top="対象無し", 0, SUMPRODUCT(_xlpm.amount * _xlpm.hitCount))),0)</f>
        <v>0</v>
      </c>
      <c r="AC7" s="157">
        <f t="shared" ref="AC7:AC26" si="107">AB7</f>
        <v>0</v>
      </c>
      <c r="AD7" s="21">
        <f>LEN(配列情報!$D$13)-LEN(SUBSTITUTE(配列情報!$D$13,$D7,""))</f>
        <v>0</v>
      </c>
      <c r="AE7" s="21">
        <f t="shared" si="8"/>
        <v>0</v>
      </c>
      <c r="AF7" s="162" cm="1">
        <f t="array" ref="AF7">AE7-IFERROR(_xlfn.LET(_xlpm.k,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$AE$3:$AE$215),IF(_xlpm.top="対象無し", 0, SUMPRODUCT(_xlpm.amount * _xlpm.hitCount))),0)</f>
        <v>0</v>
      </c>
      <c r="AG7" s="157">
        <f t="shared" ref="AG7:AG26" si="108">AF7</f>
        <v>0</v>
      </c>
      <c r="AH7" s="21">
        <f>LEN(配列情報!$D$14)-LEN(SUBSTITUTE(配列情報!$D$14,$D7,""))</f>
        <v>0</v>
      </c>
      <c r="AI7" s="21">
        <f t="shared" si="9"/>
        <v>0</v>
      </c>
      <c r="AJ7" s="162" cm="1">
        <f t="array" ref="AJ7">AI7-IFERROR(_xlfn.LET(_xlpm.k,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$AI$3:$AI$215),IF(_xlpm.top="対象無し", 0, SUMPRODUCT(_xlpm.amount * _xlpm.hitCount))),0)</f>
        <v>0</v>
      </c>
      <c r="AK7" s="157">
        <f t="shared" ref="AK7:AK26" si="109">AJ7</f>
        <v>0</v>
      </c>
      <c r="AL7" s="21">
        <f>LEN(配列情報!$D$15)-LEN(SUBSTITUTE(配列情報!$D$15,$D7,""))</f>
        <v>0</v>
      </c>
      <c r="AM7" s="21">
        <f t="shared" si="10"/>
        <v>0</v>
      </c>
      <c r="AN7" s="162" cm="1">
        <f t="array" ref="AN7">AM7-IFERROR(_xlfn.LET(_xlpm.k,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$AM$3:$AM$215),IF(_xlpm.top="対象無し", 0, SUMPRODUCT(_xlpm.amount * _xlpm.hitCount))),0)</f>
        <v>0</v>
      </c>
      <c r="AO7" s="157">
        <f t="shared" ref="AO7:AO26" si="110">AN7</f>
        <v>0</v>
      </c>
      <c r="AP7" s="21">
        <f>LEN(配列情報!$D$16)-LEN(SUBSTITUTE(配列情報!$D$16,$D7,""))</f>
        <v>0</v>
      </c>
      <c r="AQ7" s="21">
        <f t="shared" si="11"/>
        <v>0</v>
      </c>
      <c r="AR7" s="162" cm="1">
        <f t="array" ref="AR7">AQ7-IFERROR(_xlfn.LET(_xlpm.k,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$AQ$3:$AQ$215),IF(_xlpm.top="対象無し", 0, SUMPRODUCT(_xlpm.amount * _xlpm.hitCount))),0)</f>
        <v>0</v>
      </c>
      <c r="AS7" s="157">
        <f t="shared" ref="AS7:AS26" si="111">AR7</f>
        <v>0</v>
      </c>
      <c r="AT7" s="21">
        <f>LEN(配列情報!$D$17)-LEN(SUBSTITUTE(配列情報!$D$17,$D7,""))</f>
        <v>0</v>
      </c>
      <c r="AU7" s="21">
        <f t="shared" si="12"/>
        <v>0</v>
      </c>
      <c r="AV7" s="162" cm="1">
        <f t="array" ref="AV7">AU7-IFERROR(_xlfn.LET(_xlpm.k,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$AU$3:$AU$215),IF(_xlpm.top="対象無し", 0, SUMPRODUCT(_xlpm.amount * _xlpm.hitCount))),0)</f>
        <v>0</v>
      </c>
      <c r="AW7" s="157">
        <f t="shared" ref="AW7:AW26" si="112">AV7</f>
        <v>0</v>
      </c>
      <c r="AX7" s="21">
        <f>LEN(配列情報!$D$18)-LEN(SUBSTITUTE(配列情報!$D$18,$D7,""))</f>
        <v>0</v>
      </c>
      <c r="AY7" s="21">
        <f t="shared" si="13"/>
        <v>0</v>
      </c>
      <c r="AZ7" s="162" cm="1">
        <f t="array" ref="AZ7">AY7-IFERROR(_xlfn.LET(_xlpm.k,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$AY$3:$AY$215),IF(_xlpm.top="対象無し", 0, SUMPRODUCT(_xlpm.amount * _xlpm.hitCount))),0)</f>
        <v>0</v>
      </c>
      <c r="BA7" s="157">
        <f t="shared" ref="BA7:BA26" si="113">AZ7</f>
        <v>0</v>
      </c>
      <c r="BB7" s="21">
        <f>LEN(配列情報!$D$19)-LEN(SUBSTITUTE(配列情報!$D$19,$D7,""))</f>
        <v>0</v>
      </c>
      <c r="BC7" s="21">
        <f t="shared" si="14"/>
        <v>0</v>
      </c>
      <c r="BD7" s="162" cm="1">
        <f t="array" ref="BD7">BC7-IFERROR(_xlfn.LET(_xlpm.k,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$BC$3:$BC$215),IF(_xlpm.top="対象無し", 0, SUMPRODUCT(_xlpm.amount * _xlpm.hitCount))),0)</f>
        <v>0</v>
      </c>
      <c r="BE7" s="157">
        <f t="shared" ref="BE7:BE26" si="114">BD7</f>
        <v>0</v>
      </c>
      <c r="BF7" s="21">
        <f>LEN(配列情報!$D$20)-LEN(SUBSTITUTE(配列情報!$D$20,$D7,""))</f>
        <v>0</v>
      </c>
      <c r="BG7" s="21">
        <f t="shared" si="102"/>
        <v>0</v>
      </c>
      <c r="BH7" s="162" cm="1">
        <f t="array" ref="BH7">BG7-IFERROR(_xlfn.LET(_xlpm.k,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$BG$3:$BG$215),IF(_xlpm.top="対象無し", 0, SUMPRODUCT(_xlpm.amount * _xlpm.hitCount))),0)</f>
        <v>0</v>
      </c>
      <c r="BI7" s="157">
        <f t="shared" ref="BI7:BI26" si="115">BH7</f>
        <v>0</v>
      </c>
      <c r="BJ7" s="21">
        <f>LEN(配列情報!$D$21)-LEN(SUBSTITUTE(配列情報!$D$21,$D7,""))</f>
        <v>0</v>
      </c>
      <c r="BK7" s="21">
        <f t="shared" si="15"/>
        <v>0</v>
      </c>
      <c r="BL7" s="162" cm="1">
        <f t="array" ref="BL7">BK7-IFERROR(_xlfn.LET(_xlpm.k,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$BK$3:$BK$215),IF(_xlpm.top="対象無し", 0, SUMPRODUCT(_xlpm.amount * _xlpm.hitCount))),0)</f>
        <v>0</v>
      </c>
      <c r="BM7" s="157">
        <f t="shared" ref="BM7:BM26" si="116">BL7</f>
        <v>0</v>
      </c>
      <c r="BN7" s="21">
        <f>LEN(配列情報!$D$22)-LEN(SUBSTITUTE(配列情報!$D$22,$D7,""))</f>
        <v>0</v>
      </c>
      <c r="BO7" s="21">
        <f t="shared" si="16"/>
        <v>0</v>
      </c>
      <c r="BP7" s="162" cm="1">
        <f t="array" ref="BP7">BO7-IFERROR(_xlfn.LET(_xlpm.k,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$BO$3:$BO$215),IF(_xlpm.top="対象無し", 0, SUMPRODUCT(_xlpm.amount * _xlpm.hitCount))),0)</f>
        <v>0</v>
      </c>
      <c r="BQ7" s="157">
        <f t="shared" ref="BQ7:BQ26" si="117">BP7</f>
        <v>0</v>
      </c>
      <c r="BR7" s="21">
        <f>LEN(配列情報!$D$23)-LEN(SUBSTITUTE(配列情報!$D$23,$D7,""))</f>
        <v>0</v>
      </c>
      <c r="BS7" s="21">
        <f t="shared" si="17"/>
        <v>0</v>
      </c>
      <c r="BT7" s="162" cm="1">
        <f t="array" ref="BT7">BS7-IFERROR(_xlfn.LET(_xlpm.k,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$BS$3:$BS$215),IF(_xlpm.top="対象無し", 0, SUMPRODUCT(_xlpm.amount * _xlpm.hitCount))),0)</f>
        <v>0</v>
      </c>
      <c r="BU7" s="157">
        <f t="shared" ref="BU7:BU26" si="118">BT7</f>
        <v>0</v>
      </c>
      <c r="BV7" s="21">
        <f>LEN(配列情報!$D$24)-LEN(SUBSTITUTE(配列情報!$D$24,$D7,""))</f>
        <v>0</v>
      </c>
      <c r="BW7" s="21">
        <f t="shared" si="18"/>
        <v>0</v>
      </c>
      <c r="BX7" s="162" cm="1">
        <f t="array" ref="BX7">BW7-IFERROR(_xlfn.LET(_xlpm.k,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$BW$3:$BW$215),IF(_xlpm.top="対象無し", 0, SUMPRODUCT(_xlpm.amount * _xlpm.hitCount))),0)</f>
        <v>0</v>
      </c>
      <c r="BY7" s="157">
        <f t="shared" ref="BY7:BY26" si="119">BX7</f>
        <v>0</v>
      </c>
      <c r="BZ7" s="21">
        <f>LEN(配列情報!$D$25)-LEN(SUBSTITUTE(配列情報!$D$25,$D7,""))</f>
        <v>0</v>
      </c>
      <c r="CA7" s="21">
        <f t="shared" si="19"/>
        <v>0</v>
      </c>
      <c r="CB7" s="162" cm="1">
        <f t="array" ref="CB7">CA7-IFERROR(_xlfn.LET(_xlpm.k,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$CA$3:$CA$215),IF(_xlpm.top="対象無し", 0, SUMPRODUCT(_xlpm.amount * _xlpm.hitCount))),0)</f>
        <v>0</v>
      </c>
      <c r="CC7" s="157">
        <f t="shared" ref="CC7:CC26" si="120">CB7</f>
        <v>0</v>
      </c>
      <c r="CD7" s="21">
        <f>LEN(配列情報!$D$26)-LEN(SUBSTITUTE(配列情報!$D$26,$D7,""))</f>
        <v>0</v>
      </c>
      <c r="CE7" s="21">
        <f t="shared" si="20"/>
        <v>0</v>
      </c>
      <c r="CF7" s="162" cm="1">
        <f t="array" ref="CF7">CE7-IFERROR(_xlfn.LET(_xlpm.k,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$CE$3:$CE$215),IF(_xlpm.top="対象無し", 0, SUMPRODUCT(_xlpm.amount * _xlpm.hitCount))),0)</f>
        <v>0</v>
      </c>
      <c r="CG7" s="157">
        <f t="shared" ref="CG7:CG26" si="121">CF7</f>
        <v>0</v>
      </c>
      <c r="CH7" s="21">
        <f>LEN(配列情報!$D$27)-LEN(SUBSTITUTE(配列情報!$D$27,$D7,""))</f>
        <v>0</v>
      </c>
      <c r="CI7" s="21">
        <f t="shared" si="21"/>
        <v>0</v>
      </c>
      <c r="CJ7" s="162" cm="1">
        <f t="array" ref="CJ7">CI7-IFERROR(_xlfn.LET(_xlpm.k,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$CI$3:$CI$215),IF(_xlpm.top="対象無し", 0, SUMPRODUCT(_xlpm.amount * _xlpm.hitCount))),0)</f>
        <v>0</v>
      </c>
      <c r="CK7" s="157">
        <f t="shared" ref="CK7:CK26" si="122">CJ7</f>
        <v>0</v>
      </c>
      <c r="CL7" s="21">
        <f>LEN(配列情報!$D$28)-LEN(SUBSTITUTE(配列情報!$D$28,$D7,""))</f>
        <v>0</v>
      </c>
      <c r="CM7" s="21">
        <f t="shared" si="22"/>
        <v>0</v>
      </c>
      <c r="CN7" s="162" cm="1">
        <f t="array" ref="CN7">CM7-IFERROR(_xlfn.LET(_xlpm.k,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$CM$3:$CM$215),IF(_xlpm.top="対象無し", 0, SUMPRODUCT(_xlpm.amount * _xlpm.hitCount))),0)</f>
        <v>0</v>
      </c>
      <c r="CO7" s="157">
        <f t="shared" ref="CO7:CO26" si="123">CN7</f>
        <v>0</v>
      </c>
      <c r="CP7" s="21">
        <f>LEN(配列情報!$D$29)-LEN(SUBSTITUTE(配列情報!$D$29,$D7,""))</f>
        <v>0</v>
      </c>
      <c r="CQ7" s="21">
        <f t="shared" si="23"/>
        <v>0</v>
      </c>
      <c r="CR7" s="162" cm="1">
        <f t="array" ref="CR7">CQ7-IFERROR(_xlfn.LET(_xlpm.k,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$CQ$3:$CQ$215),IF(_xlpm.top="対象無し", 0, SUMPRODUCT(_xlpm.amount * _xlpm.hitCount))),0)</f>
        <v>0</v>
      </c>
      <c r="CS7" s="157">
        <f t="shared" ref="CS7:CS26" si="124">CR7</f>
        <v>0</v>
      </c>
      <c r="CT7" s="21">
        <f>LEN(配列情報!$D$30)-LEN(SUBSTITUTE(配列情報!$D$30,$D7,""))</f>
        <v>0</v>
      </c>
      <c r="CU7" s="21">
        <f t="shared" si="24"/>
        <v>0</v>
      </c>
      <c r="CV7" s="162" cm="1">
        <f t="array" ref="CV7">CU7-IFERROR(_xlfn.LET(_xlpm.k,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$CU$3:$CU$215),IF(_xlpm.top="対象無し", 0, SUMPRODUCT(_xlpm.amount * _xlpm.hitCount))),0)</f>
        <v>0</v>
      </c>
      <c r="CW7" s="157">
        <f t="shared" ref="CW7:CW26" si="125">CV7</f>
        <v>0</v>
      </c>
      <c r="CX7" s="21">
        <f>LEN(配列情報!$D$31)-LEN(SUBSTITUTE(配列情報!$D$31,$D7,""))</f>
        <v>0</v>
      </c>
      <c r="CY7" s="21">
        <f t="shared" si="25"/>
        <v>0</v>
      </c>
      <c r="CZ7" s="162" cm="1">
        <f t="array" ref="CZ7">CY7-IFERROR(_xlfn.LET(_xlpm.k,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$CY$3:$CY$215),IF(_xlpm.top="対象無し", 0, SUMPRODUCT(_xlpm.amount * _xlpm.hitCount))),0)</f>
        <v>0</v>
      </c>
      <c r="DA7" s="157">
        <f t="shared" ref="DA7:DA26" si="126">CZ7</f>
        <v>0</v>
      </c>
      <c r="DB7" s="21">
        <f>LEN(配列情報!$D$32)-LEN(SUBSTITUTE(配列情報!$D$32,$D7,""))</f>
        <v>0</v>
      </c>
      <c r="DC7" s="21">
        <f t="shared" si="26"/>
        <v>0</v>
      </c>
      <c r="DD7" s="162" cm="1">
        <f t="array" ref="DD7">DC7-IFERROR(_xlfn.LET(_xlpm.k,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$DC$3:$DC$215),IF(_xlpm.top="対象無し", 0, SUMPRODUCT(_xlpm.amount * _xlpm.hitCount))),0)</f>
        <v>0</v>
      </c>
      <c r="DE7" s="157">
        <f t="shared" ref="DE7:DE26" si="127">DD7</f>
        <v>0</v>
      </c>
      <c r="DF7" s="21">
        <f>LEN(配列情報!$D$33)-LEN(SUBSTITUTE(配列情報!$D$33,$D7,""))</f>
        <v>0</v>
      </c>
      <c r="DG7" s="21">
        <f t="shared" si="27"/>
        <v>0</v>
      </c>
      <c r="DH7" s="162" cm="1">
        <f t="array" ref="DH7">DG7-IFERROR(_xlfn.LET(_xlpm.k,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$DG$3:$DG$215),IF(_xlpm.top="対象無し", 0, SUMPRODUCT(_xlpm.amount * _xlpm.hitCount))),0)</f>
        <v>0</v>
      </c>
      <c r="DI7" s="157">
        <f t="shared" ref="DI7:DI26" si="128">DH7</f>
        <v>0</v>
      </c>
      <c r="DJ7" s="21">
        <f>LEN(配列情報!$D$34)-LEN(SUBSTITUTE(配列情報!$D$34,$D7,""))</f>
        <v>0</v>
      </c>
      <c r="DK7" s="21">
        <f t="shared" si="28"/>
        <v>0</v>
      </c>
      <c r="DL7" s="162" cm="1">
        <f t="array" ref="DL7">DK7-IFERROR(_xlfn.LET(_xlpm.k,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$DK$3:$DK$215),IF(_xlpm.top="対象無し", 0, SUMPRODUCT(_xlpm.amount * _xlpm.hitCount))),0)</f>
        <v>0</v>
      </c>
      <c r="DM7" s="157">
        <f t="shared" ref="DM7:DM26" si="129">DL7</f>
        <v>0</v>
      </c>
      <c r="DN7" s="21">
        <f>LEN(配列情報!$D$35)-LEN(SUBSTITUTE(配列情報!$D$35,$D7,""))</f>
        <v>0</v>
      </c>
      <c r="DO7" s="21">
        <f t="shared" si="29"/>
        <v>0</v>
      </c>
      <c r="DP7" s="162" cm="1">
        <f t="array" ref="DP7">DO7-IFERROR(_xlfn.LET(_xlpm.k,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$DO$3:$DO$215),IF(_xlpm.top="対象無し", 0, SUMPRODUCT(_xlpm.amount * _xlpm.hitCount))),0)</f>
        <v>0</v>
      </c>
      <c r="DQ7" s="157">
        <f t="shared" ref="DQ7:DQ26" si="130">DP7</f>
        <v>0</v>
      </c>
      <c r="DR7" s="21">
        <f>LEN(配列情報!$D$36)-LEN(SUBSTITUTE(配列情報!$D$36,$D7,""))</f>
        <v>0</v>
      </c>
      <c r="DS7" s="21">
        <f t="shared" si="30"/>
        <v>0</v>
      </c>
      <c r="DT7" s="162" cm="1">
        <f t="array" ref="DT7">DS7-IFERROR(_xlfn.LET(_xlpm.k,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$DS$3:$DS$215),IF(_xlpm.top="対象無し", 0, SUMPRODUCT(_xlpm.amount * _xlpm.hitCount))),0)</f>
        <v>0</v>
      </c>
      <c r="DU7" s="157">
        <f t="shared" ref="DU7:DU26" si="131">DT7</f>
        <v>0</v>
      </c>
      <c r="DV7" s="21">
        <f>LEN(配列情報!$D$37)-LEN(SUBSTITUTE(配列情報!$D$37,$D7,""))</f>
        <v>0</v>
      </c>
      <c r="DW7" s="21">
        <f t="shared" si="31"/>
        <v>0</v>
      </c>
      <c r="DX7" s="162" cm="1">
        <f t="array" ref="DX7">DW7-IFERROR(_xlfn.LET(_xlpm.k,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$DW$3:$DW$215),IF(_xlpm.top="対象無し", 0, SUMPRODUCT(_xlpm.amount * _xlpm.hitCount))),0)</f>
        <v>0</v>
      </c>
      <c r="DY7" s="157">
        <f t="shared" ref="DY7:DY26" si="132">DX7</f>
        <v>0</v>
      </c>
      <c r="DZ7" s="21">
        <f>LEN(配列情報!$D$38)-LEN(SUBSTITUTE(配列情報!$D$38,$D7,""))</f>
        <v>0</v>
      </c>
      <c r="EA7" s="21">
        <f t="shared" si="32"/>
        <v>0</v>
      </c>
      <c r="EB7" s="162" cm="1">
        <f t="array" ref="EB7">EA7-IFERROR(_xlfn.LET(_xlpm.k,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$EA$3:$EA$215),IF(_xlpm.top="対象無し", 0, SUMPRODUCT(_xlpm.amount * _xlpm.hitCount))),0)</f>
        <v>0</v>
      </c>
      <c r="EC7" s="157">
        <f t="shared" ref="EC7:EC26" si="133">EB7</f>
        <v>0</v>
      </c>
      <c r="ED7" s="21">
        <f>LEN(配列情報!$D$39)-LEN(SUBSTITUTE(配列情報!$D$39,$D7,""))</f>
        <v>0</v>
      </c>
      <c r="EE7" s="21">
        <f t="shared" si="33"/>
        <v>0</v>
      </c>
      <c r="EF7" s="162" cm="1">
        <f t="array" ref="EF7">EE7-IFERROR(_xlfn.LET(_xlpm.k,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$EE$3:$EE$215),IF(_xlpm.top="対象無し", 0, SUMPRODUCT(_xlpm.amount * _xlpm.hitCount))),0)</f>
        <v>0</v>
      </c>
      <c r="EG7" s="157">
        <f t="shared" ref="EG7:EG26" si="134">EF7</f>
        <v>0</v>
      </c>
      <c r="EH7" s="21">
        <f>LEN(配列情報!$D$40)-LEN(SUBSTITUTE(配列情報!$D$40,$D7,""))</f>
        <v>0</v>
      </c>
      <c r="EI7" s="21">
        <f t="shared" si="34"/>
        <v>0</v>
      </c>
      <c r="EJ7" s="162" cm="1">
        <f t="array" ref="EJ7">EI7-IFERROR(_xlfn.LET(_xlpm.k,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$EI$3:$EI$215),IF(_xlpm.top="対象無し", 0, SUMPRODUCT(_xlpm.amount * _xlpm.hitCount))),0)</f>
        <v>0</v>
      </c>
      <c r="EK7" s="157">
        <f t="shared" ref="EK7:EK26" si="135">EJ7</f>
        <v>0</v>
      </c>
      <c r="EL7" s="21">
        <f>LEN(配列情報!$D$41)-LEN(SUBSTITUTE(配列情報!$D$41,$D7,""))</f>
        <v>0</v>
      </c>
      <c r="EM7" s="21">
        <f t="shared" si="35"/>
        <v>0</v>
      </c>
      <c r="EN7" s="162" cm="1">
        <f t="array" ref="EN7">EM7-IFERROR(_xlfn.LET(_xlpm.k,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$EM$3:$EM$215),IF(_xlpm.top="対象無し", 0, SUMPRODUCT(_xlpm.amount * _xlpm.hitCount))),0)</f>
        <v>0</v>
      </c>
      <c r="EO7" s="157">
        <f t="shared" ref="EO7:EO26" si="136">EN7</f>
        <v>0</v>
      </c>
      <c r="EP7" s="21">
        <f>LEN(配列情報!$D$42)-LEN(SUBSTITUTE(配列情報!$D$42,$D7,""))</f>
        <v>0</v>
      </c>
      <c r="EQ7" s="21">
        <f t="shared" si="36"/>
        <v>0</v>
      </c>
      <c r="ER7" s="162" cm="1">
        <f t="array" ref="ER7">EQ7-IFERROR(_xlfn.LET(_xlpm.k,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$EQ$3:$EQ$215),IF(_xlpm.top="対象無し", 0, SUMPRODUCT(_xlpm.amount * _xlpm.hitCount))),0)</f>
        <v>0</v>
      </c>
      <c r="ES7" s="157">
        <f t="shared" ref="ES7:ES26" si="137">ER7</f>
        <v>0</v>
      </c>
      <c r="ET7" s="21">
        <f>LEN(配列情報!$D$43)-LEN(SUBSTITUTE(配列情報!$D$43,$D7,""))</f>
        <v>0</v>
      </c>
      <c r="EU7" s="21">
        <f t="shared" si="37"/>
        <v>0</v>
      </c>
      <c r="EV7" s="162" cm="1">
        <f t="array" ref="EV7">EU7-IFERROR(_xlfn.LET(_xlpm.k,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$EU$3:$EU$215),IF(_xlpm.top="対象無し", 0, SUMPRODUCT(_xlpm.amount * _xlpm.hitCount))),0)</f>
        <v>0</v>
      </c>
      <c r="EW7" s="157">
        <f t="shared" ref="EW7:EW26" si="138">EV7</f>
        <v>0</v>
      </c>
      <c r="EX7" s="21">
        <f>LEN(配列情報!$D$44)-LEN(SUBSTITUTE(配列情報!$D$44,$D7,""))</f>
        <v>0</v>
      </c>
      <c r="EY7" s="21">
        <f t="shared" si="38"/>
        <v>0</v>
      </c>
      <c r="EZ7" s="162" cm="1">
        <f t="array" ref="EZ7">EY7-IFERROR(_xlfn.LET(_xlpm.k,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$EY$3:$EY$215),IF(_xlpm.top="対象無し", 0, SUMPRODUCT(_xlpm.amount * _xlpm.hitCount))),0)</f>
        <v>0</v>
      </c>
      <c r="FA7" s="157">
        <f t="shared" ref="FA7:FA26" si="139">EZ7</f>
        <v>0</v>
      </c>
      <c r="FB7" s="21">
        <f>LEN(配列情報!$D$45)-LEN(SUBSTITUTE(配列情報!$D$45,$D7,""))</f>
        <v>0</v>
      </c>
      <c r="FC7" s="21">
        <f t="shared" si="39"/>
        <v>0</v>
      </c>
      <c r="FD7" s="162" cm="1">
        <f t="array" ref="FD7">FC7-IFERROR(_xlfn.LET(_xlpm.k,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$FC$3:$FC$215),IF(_xlpm.top="対象無し", 0, SUMPRODUCT(_xlpm.amount * _xlpm.hitCount))),0)</f>
        <v>0</v>
      </c>
      <c r="FE7" s="157">
        <f t="shared" ref="FE7:FE26" si="140">FD7</f>
        <v>0</v>
      </c>
      <c r="FF7" s="21">
        <f>LEN(配列情報!$D$46)-LEN(SUBSTITUTE(配列情報!$D$46,$D7,""))</f>
        <v>0</v>
      </c>
      <c r="FG7" s="21">
        <f t="shared" si="40"/>
        <v>0</v>
      </c>
      <c r="FH7" s="162" cm="1">
        <f t="array" ref="FH7">FG7-IFERROR(_xlfn.LET(_xlpm.k,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$FG$3:$FG$215),IF(_xlpm.top="対象無し", 0, SUMPRODUCT(_xlpm.amount * _xlpm.hitCount))),0)</f>
        <v>0</v>
      </c>
      <c r="FI7" s="157">
        <f t="shared" ref="FI7:FI26" si="141">FH7</f>
        <v>0</v>
      </c>
      <c r="FJ7" s="21">
        <f>LEN(配列情報!$D$47)-LEN(SUBSTITUTE(配列情報!$D$47,$D7,""))</f>
        <v>0</v>
      </c>
      <c r="FK7" s="21">
        <f t="shared" si="41"/>
        <v>0</v>
      </c>
      <c r="FL7" s="162" cm="1">
        <f t="array" ref="FL7">FK7-IFERROR(_xlfn.LET(_xlpm.k,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$FK$3:$FK$215),IF(_xlpm.top="対象無し", 0, SUMPRODUCT(_xlpm.amount * _xlpm.hitCount))),0)</f>
        <v>0</v>
      </c>
      <c r="FM7" s="157">
        <f t="shared" ref="FM7:FM26" si="142">FL7</f>
        <v>0</v>
      </c>
      <c r="FN7" s="21">
        <f>LEN(配列情報!$D$48)-LEN(SUBSTITUTE(配列情報!$D$48,$D7,""))</f>
        <v>0</v>
      </c>
      <c r="FO7" s="21">
        <f t="shared" si="42"/>
        <v>0</v>
      </c>
      <c r="FP7" s="162" cm="1">
        <f t="array" ref="FP7">FO7-IFERROR(_xlfn.LET(_xlpm.k,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$FO$3:$FO$215),IF(_xlpm.top="対象無し", 0, SUMPRODUCT(_xlpm.amount * _xlpm.hitCount))),0)</f>
        <v>0</v>
      </c>
      <c r="FQ7" s="157">
        <f t="shared" ref="FQ7:FQ26" si="143">FP7</f>
        <v>0</v>
      </c>
      <c r="FR7" s="21">
        <f>LEN(配列情報!$D$49)-LEN(SUBSTITUTE(配列情報!$D$49,$D7,""))</f>
        <v>0</v>
      </c>
      <c r="FS7" s="21">
        <f t="shared" si="43"/>
        <v>0</v>
      </c>
      <c r="FT7" s="162" cm="1">
        <f t="array" ref="FT7">FS7-IFERROR(_xlfn.LET(_xlpm.k,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$FS$3:$FS$215),IF(_xlpm.top="対象無し", 0, SUMPRODUCT(_xlpm.amount * _xlpm.hitCount))),0)</f>
        <v>0</v>
      </c>
      <c r="FU7" s="157">
        <f t="shared" ref="FU7:FU26" si="144">FT7</f>
        <v>0</v>
      </c>
      <c r="FV7" s="21">
        <f>LEN(配列情報!$D$50)-LEN(SUBSTITUTE(配列情報!$D$50,$D7,""))</f>
        <v>0</v>
      </c>
      <c r="FW7" s="21">
        <f t="shared" si="44"/>
        <v>0</v>
      </c>
      <c r="FX7" s="162" cm="1">
        <f t="array" ref="FX7">FW7-IFERROR(_xlfn.LET(_xlpm.k,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$FW$3:$FW$215),IF(_xlpm.top="対象無し", 0, SUMPRODUCT(_xlpm.amount * _xlpm.hitCount))),0)</f>
        <v>0</v>
      </c>
      <c r="FY7" s="157">
        <f t="shared" ref="FY7:FY26" si="145">FX7</f>
        <v>0</v>
      </c>
      <c r="FZ7" s="21">
        <f>LEN(配列情報!$D$51)-LEN(SUBSTITUTE(配列情報!$D$51,$D7,""))</f>
        <v>0</v>
      </c>
      <c r="GA7" s="21">
        <f t="shared" si="45"/>
        <v>0</v>
      </c>
      <c r="GB7" s="162" cm="1">
        <f t="array" ref="GB7">GA7-IFERROR(_xlfn.LET(_xlpm.k,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$GA$3:$GA$215),IF(_xlpm.top="対象無し", 0, SUMPRODUCT(_xlpm.amount * _xlpm.hitCount))),0)</f>
        <v>0</v>
      </c>
      <c r="GC7" s="157">
        <f t="shared" ref="GC7:GC26" si="146">GB7</f>
        <v>0</v>
      </c>
      <c r="GD7" s="21">
        <f>LEN(配列情報!$D$52)-LEN(SUBSTITUTE(配列情報!$D$52,$D7,""))</f>
        <v>0</v>
      </c>
      <c r="GE7" s="21">
        <f t="shared" si="46"/>
        <v>0</v>
      </c>
      <c r="GF7" s="162" cm="1">
        <f t="array" ref="GF7">GE7-IFERROR(_xlfn.LET(_xlpm.k,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$GE$3:$GE$215),IF(_xlpm.top="対象無し", 0, SUMPRODUCT(_xlpm.amount * _xlpm.hitCount))),0)</f>
        <v>0</v>
      </c>
      <c r="GG7" s="157">
        <f t="shared" ref="GG7:GG26" si="147">GF7</f>
        <v>0</v>
      </c>
      <c r="GH7" s="21">
        <f>LEN(配列情報!$D$53)-LEN(SUBSTITUTE(配列情報!$D$53,$D7,""))</f>
        <v>0</v>
      </c>
      <c r="GI7" s="21">
        <f t="shared" si="47"/>
        <v>0</v>
      </c>
      <c r="GJ7" s="162" cm="1">
        <f t="array" ref="GJ7">GI7-IFERROR(_xlfn.LET(_xlpm.k,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$GI$3:$GI$215),IF(_xlpm.top="対象無し", 0, SUMPRODUCT(_xlpm.amount * _xlpm.hitCount))),0)</f>
        <v>0</v>
      </c>
      <c r="GK7" s="157">
        <f t="shared" ref="GK7:GK26" si="148">GJ7</f>
        <v>0</v>
      </c>
      <c r="GL7" s="21">
        <f>LEN(配列情報!$D$54)-LEN(SUBSTITUTE(配列情報!$D$54,$D7,""))</f>
        <v>0</v>
      </c>
      <c r="GM7" s="21">
        <f t="shared" si="48"/>
        <v>0</v>
      </c>
      <c r="GN7" s="162" cm="1">
        <f t="array" ref="GN7">GM7-IFERROR(_xlfn.LET(_xlpm.k,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$GM$3:$GM$215),IF(_xlpm.top="対象無し", 0, SUMPRODUCT(_xlpm.amount * _xlpm.hitCount))),0)</f>
        <v>0</v>
      </c>
      <c r="GO7" s="157">
        <f t="shared" ref="GO7:GO26" si="149">GN7</f>
        <v>0</v>
      </c>
      <c r="GP7" s="21">
        <f>LEN(配列情報!$D$55)-LEN(SUBSTITUTE(配列情報!$D$55,$D7,""))</f>
        <v>0</v>
      </c>
      <c r="GQ7" s="21">
        <f t="shared" si="49"/>
        <v>0</v>
      </c>
      <c r="GR7" s="162" cm="1">
        <f t="array" ref="GR7">GQ7-IFERROR(_xlfn.LET(_xlpm.k,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$GQ$3:$GQ$215),IF(_xlpm.top="対象無し", 0, SUMPRODUCT(_xlpm.amount * _xlpm.hitCount))),0)</f>
        <v>0</v>
      </c>
      <c r="GS7" s="157">
        <f t="shared" ref="GS7:GS26" si="150">GR7</f>
        <v>0</v>
      </c>
      <c r="GT7" s="21">
        <f>LEN(配列情報!$D$56)-LEN(SUBSTITUTE(配列情報!$D$56,$D7,""))</f>
        <v>0</v>
      </c>
      <c r="GU7" s="21">
        <f t="shared" si="50"/>
        <v>0</v>
      </c>
      <c r="GV7" s="162" cm="1">
        <f t="array" ref="GV7">GU7-IFERROR(_xlfn.LET(_xlpm.k,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$GU$3:$GU$215),IF(_xlpm.top="対象無し", 0, SUMPRODUCT(_xlpm.amount * _xlpm.hitCount))),0)</f>
        <v>0</v>
      </c>
      <c r="GW7" s="157">
        <f t="shared" ref="GW7:GW26" si="151">GV7</f>
        <v>0</v>
      </c>
      <c r="GX7" s="21">
        <f>LEN(配列情報!$D$57)-LEN(SUBSTITUTE(配列情報!$D$57,$D7,""))</f>
        <v>0</v>
      </c>
      <c r="GY7" s="21">
        <f t="shared" si="51"/>
        <v>0</v>
      </c>
      <c r="GZ7" s="162" cm="1">
        <f t="array" ref="GZ7">GY7-IFERROR(_xlfn.LET(_xlpm.k,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$GY$3:$GY$215),IF(_xlpm.top="対象無し", 0, SUMPRODUCT(_xlpm.amount * _xlpm.hitCount))),0)</f>
        <v>0</v>
      </c>
      <c r="HA7" s="157">
        <f t="shared" ref="HA7:HA26" si="152">GZ7</f>
        <v>0</v>
      </c>
      <c r="HB7" s="21">
        <f>LEN(配列情報!$D$58)-LEN(SUBSTITUTE(配列情報!$D$58,$D7,""))</f>
        <v>0</v>
      </c>
      <c r="HC7" s="21">
        <f t="shared" si="52"/>
        <v>0</v>
      </c>
      <c r="HD7" s="162" cm="1">
        <f t="array" ref="HD7">HC7-IFERROR(_xlfn.LET(_xlpm.k,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$HC$3:$HC$215),IF(_xlpm.top="対象無し", 0, SUMPRODUCT(_xlpm.amount * _xlpm.hitCount))),0)</f>
        <v>0</v>
      </c>
      <c r="HE7" s="157">
        <f t="shared" ref="HE7:HE26" si="153">HD7</f>
        <v>0</v>
      </c>
      <c r="HF7" s="21">
        <f>LEN(配列情報!$D$59)-LEN(SUBSTITUTE(配列情報!$D$59,$D7,""))</f>
        <v>0</v>
      </c>
      <c r="HG7" s="21">
        <f t="shared" si="53"/>
        <v>0</v>
      </c>
      <c r="HH7" s="162" cm="1">
        <f t="array" ref="HH7">HG7-IFERROR(_xlfn.LET(_xlpm.k,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$HG$3:$HG$215),IF(_xlpm.top="対象無し", 0, SUMPRODUCT(_xlpm.amount * _xlpm.hitCount))),0)</f>
        <v>0</v>
      </c>
      <c r="HI7" s="157">
        <f t="shared" ref="HI7:HI26" si="154">HH7</f>
        <v>0</v>
      </c>
      <c r="HJ7" s="21">
        <f>LEN(配列情報!$D$60)-LEN(SUBSTITUTE(配列情報!$D$60,$D7,""))</f>
        <v>0</v>
      </c>
      <c r="HK7" s="21">
        <f t="shared" si="54"/>
        <v>0</v>
      </c>
      <c r="HL7" s="162" cm="1">
        <f t="array" ref="HL7">HK7-IFERROR(_xlfn.LET(_xlpm.k,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$HK$3:$HK$215),IF(_xlpm.top="対象無し", 0, SUMPRODUCT(_xlpm.amount * _xlpm.hitCount))),0)</f>
        <v>0</v>
      </c>
      <c r="HM7" s="157">
        <f t="shared" ref="HM7:HM26" si="155">HL7</f>
        <v>0</v>
      </c>
      <c r="HN7" s="21">
        <f>LEN(配列情報!$D$61)-LEN(SUBSTITUTE(配列情報!$D$61,$D7,""))</f>
        <v>0</v>
      </c>
      <c r="HO7" s="21">
        <f t="shared" si="55"/>
        <v>0</v>
      </c>
      <c r="HP7" s="162" cm="1">
        <f t="array" ref="HP7">HO7-IFERROR(_xlfn.LET(_xlpm.k,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$HO$3:$HO$215),IF(_xlpm.top="対象無し", 0, SUMPRODUCT(_xlpm.amount * _xlpm.hitCount))),0)</f>
        <v>0</v>
      </c>
      <c r="HQ7" s="157">
        <f t="shared" ref="HQ7:HQ26" si="156">HP7</f>
        <v>0</v>
      </c>
      <c r="HR7" s="21">
        <f>LEN(配列情報!$D$62)-LEN(SUBSTITUTE(配列情報!$D$62,$D7,""))</f>
        <v>0</v>
      </c>
      <c r="HS7" s="21">
        <f t="shared" si="56"/>
        <v>0</v>
      </c>
      <c r="HT7" s="162" cm="1">
        <f t="array" ref="HT7">HS7-IFERROR(_xlfn.LET(_xlpm.k,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$HS$3:$HS$215),IF(_xlpm.top="対象無し", 0, SUMPRODUCT(_xlpm.amount * _xlpm.hitCount))),0)</f>
        <v>0</v>
      </c>
      <c r="HU7" s="157">
        <f t="shared" ref="HU7:HU26" si="157">HT7</f>
        <v>0</v>
      </c>
      <c r="HV7" s="21">
        <f>LEN(配列情報!$D$63)-LEN(SUBSTITUTE(配列情報!$D$63,$D7,""))</f>
        <v>0</v>
      </c>
      <c r="HW7" s="21">
        <f t="shared" si="57"/>
        <v>0</v>
      </c>
      <c r="HX7" s="162" cm="1">
        <f t="array" ref="HX7">HW7-IFERROR(_xlfn.LET(_xlpm.k,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$HW$3:$HW$215),IF(_xlpm.top="対象無し", 0, SUMPRODUCT(_xlpm.amount * _xlpm.hitCount))),0)</f>
        <v>0</v>
      </c>
      <c r="HY7" s="157">
        <f t="shared" ref="HY7:HY26" si="158">HX7</f>
        <v>0</v>
      </c>
      <c r="HZ7" s="21">
        <f>LEN(配列情報!$D$64)-LEN(SUBSTITUTE(配列情報!$D$64,$D7,""))</f>
        <v>0</v>
      </c>
      <c r="IA7" s="21">
        <f t="shared" si="58"/>
        <v>0</v>
      </c>
      <c r="IB7" s="162" cm="1">
        <f t="array" ref="IB7">IA7-IFERROR(_xlfn.LET(_xlpm.k,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$IA$3:$IA$215),IF(_xlpm.top="対象無し", 0, SUMPRODUCT(_xlpm.amount * _xlpm.hitCount))),0)</f>
        <v>0</v>
      </c>
      <c r="IC7" s="157">
        <f t="shared" ref="IC7:IC26" si="159">IB7</f>
        <v>0</v>
      </c>
      <c r="ID7" s="21">
        <f>LEN(配列情報!$D$65)-LEN(SUBSTITUTE(配列情報!$D$65,$D7,""))</f>
        <v>0</v>
      </c>
      <c r="IE7" s="21">
        <f t="shared" si="59"/>
        <v>0</v>
      </c>
      <c r="IF7" s="162" cm="1">
        <f t="array" ref="IF7">IE7-IFERROR(_xlfn.LET(_xlpm.k,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$IE$3:$IE$215),IF(_xlpm.top="対象無し", 0, SUMPRODUCT(_xlpm.amount * _xlpm.hitCount))),0)</f>
        <v>0</v>
      </c>
      <c r="IG7" s="157">
        <f t="shared" ref="IG7:IG26" si="160">IF7</f>
        <v>0</v>
      </c>
      <c r="IH7" s="21">
        <f>LEN(配列情報!$D$66)-LEN(SUBSTITUTE(配列情報!$D$66,$D7,""))</f>
        <v>0</v>
      </c>
      <c r="II7" s="21">
        <f t="shared" si="60"/>
        <v>0</v>
      </c>
      <c r="IJ7" s="162" cm="1">
        <f t="array" ref="IJ7">II7-IFERROR(_xlfn.LET(_xlpm.k,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$II$3:$II$215),IF(_xlpm.top="対象無し", 0, SUMPRODUCT(_xlpm.amount * _xlpm.hitCount))),0)</f>
        <v>0</v>
      </c>
      <c r="IK7" s="157">
        <f t="shared" ref="IK7:IK26" si="161">IJ7</f>
        <v>0</v>
      </c>
      <c r="IL7" s="21">
        <f>LEN(配列情報!$D$67)-LEN(SUBSTITUTE(配列情報!$D$67,$D7,""))</f>
        <v>0</v>
      </c>
      <c r="IM7" s="21">
        <f t="shared" si="61"/>
        <v>0</v>
      </c>
      <c r="IN7" s="162" cm="1">
        <f t="array" ref="IN7">IM7-IFERROR(_xlfn.LET(_xlpm.k,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$IM$3:$IM$215),IF(_xlpm.top="対象無し", 0, SUMPRODUCT(_xlpm.amount * _xlpm.hitCount))),0)</f>
        <v>0</v>
      </c>
      <c r="IO7" s="157">
        <f t="shared" ref="IO7:IO26" si="162">IN7</f>
        <v>0</v>
      </c>
      <c r="IP7" s="21">
        <f>LEN(配列情報!$D$68)-LEN(SUBSTITUTE(配列情報!$D$68,$D7,""))</f>
        <v>0</v>
      </c>
      <c r="IQ7" s="21">
        <f t="shared" si="62"/>
        <v>0</v>
      </c>
      <c r="IR7" s="162" cm="1">
        <f t="array" ref="IR7">IQ7-IFERROR(_xlfn.LET(_xlpm.k,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$IQ$3:$IQ$215),IF(_xlpm.top="対象無し", 0, SUMPRODUCT(_xlpm.amount * _xlpm.hitCount))),0)</f>
        <v>0</v>
      </c>
      <c r="IS7" s="157">
        <f t="shared" ref="IS7:IS26" si="163">IR7</f>
        <v>0</v>
      </c>
      <c r="IT7" s="21">
        <f>LEN(配列情報!$D$69)-LEN(SUBSTITUTE(配列情報!$D$69,$D7,""))</f>
        <v>0</v>
      </c>
      <c r="IU7" s="21">
        <f t="shared" si="63"/>
        <v>0</v>
      </c>
      <c r="IV7" s="162" cm="1">
        <f t="array" ref="IV7">IU7-IFERROR(_xlfn.LET(_xlpm.k,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$IU$3:$IU$215),IF(_xlpm.top="対象無し", 0, SUMPRODUCT(_xlpm.amount * _xlpm.hitCount))),0)</f>
        <v>0</v>
      </c>
      <c r="IW7" s="157">
        <f t="shared" ref="IW7:IW26" si="164">IV7</f>
        <v>0</v>
      </c>
      <c r="IX7" s="21">
        <f>LEN(配列情報!$D$70)-LEN(SUBSTITUTE(配列情報!$D$70,$D7,""))</f>
        <v>0</v>
      </c>
      <c r="IY7" s="21">
        <f t="shared" si="64"/>
        <v>0</v>
      </c>
      <c r="IZ7" s="162" cm="1">
        <f t="array" ref="IZ7">IY7-IFERROR(_xlfn.LET(_xlpm.k,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$IY$3:$IY$215),IF(_xlpm.top="対象無し", 0, SUMPRODUCT(_xlpm.amount * _xlpm.hitCount))),0)</f>
        <v>0</v>
      </c>
      <c r="JA7" s="157">
        <f t="shared" ref="JA7:JA26" si="165">IZ7</f>
        <v>0</v>
      </c>
      <c r="JB7" s="21">
        <f>LEN(配列情報!$D$71)-LEN(SUBSTITUTE(配列情報!$D$71,$D7,""))</f>
        <v>0</v>
      </c>
      <c r="JC7" s="21">
        <f t="shared" si="65"/>
        <v>0</v>
      </c>
      <c r="JD7" s="162" cm="1">
        <f t="array" ref="JD7">JC7-IFERROR(_xlfn.LET(_xlpm.k,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$JC$3:$JC$215),IF(_xlpm.top="対象無し", 0, SUMPRODUCT(_xlpm.amount * _xlpm.hitCount))),0)</f>
        <v>0</v>
      </c>
      <c r="JE7" s="157">
        <f t="shared" ref="JE7:JE26" si="166">JD7</f>
        <v>0</v>
      </c>
      <c r="JF7" s="21">
        <f>LEN(配列情報!$D$72)-LEN(SUBSTITUTE(配列情報!$D$72,$D7,""))</f>
        <v>0</v>
      </c>
      <c r="JG7" s="21">
        <f t="shared" si="66"/>
        <v>0</v>
      </c>
      <c r="JH7" s="162" cm="1">
        <f t="array" ref="JH7">JG7-IFERROR(_xlfn.LET(_xlpm.k,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$JG$3:$JG$215),IF(_xlpm.top="対象無し", 0, SUMPRODUCT(_xlpm.amount * _xlpm.hitCount))),0)</f>
        <v>0</v>
      </c>
      <c r="JI7" s="157">
        <f t="shared" ref="JI7:JI26" si="167">JH7</f>
        <v>0</v>
      </c>
      <c r="JJ7" s="21">
        <f>LEN(配列情報!$D$73)-LEN(SUBSTITUTE(配列情報!$D$73,$D7,""))</f>
        <v>0</v>
      </c>
      <c r="JK7" s="21">
        <f t="shared" si="67"/>
        <v>0</v>
      </c>
      <c r="JL7" s="162" cm="1">
        <f t="array" ref="JL7">JK7-IFERROR(_xlfn.LET(_xlpm.k,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$JK$3:$JK$215),IF(_xlpm.top="対象無し", 0, SUMPRODUCT(_xlpm.amount * _xlpm.hitCount))),0)</f>
        <v>0</v>
      </c>
      <c r="JM7" s="157">
        <f t="shared" ref="JM7:JM26" si="168">JL7</f>
        <v>0</v>
      </c>
      <c r="JN7" s="21">
        <f>LEN(配列情報!$D$74)-LEN(SUBSTITUTE(配列情報!$D$74,$D7,""))</f>
        <v>0</v>
      </c>
      <c r="JO7" s="21">
        <f t="shared" si="68"/>
        <v>0</v>
      </c>
      <c r="JP7" s="162" cm="1">
        <f t="array" ref="JP7">JO7-IFERROR(_xlfn.LET(_xlpm.k,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$JO$3:$JO$215),IF(_xlpm.top="対象無し", 0, SUMPRODUCT(_xlpm.amount * _xlpm.hitCount))),0)</f>
        <v>0</v>
      </c>
      <c r="JQ7" s="157">
        <f t="shared" ref="JQ7:JQ26" si="169">JP7</f>
        <v>0</v>
      </c>
      <c r="JR7" s="21">
        <f>LEN(配列情報!$D$75)-LEN(SUBSTITUTE(配列情報!$D$75,$D7,""))</f>
        <v>0</v>
      </c>
      <c r="JS7" s="21">
        <f t="shared" si="69"/>
        <v>0</v>
      </c>
      <c r="JT7" s="162" cm="1">
        <f t="array" ref="JT7">JS7-IFERROR(_xlfn.LET(_xlpm.k,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$JS$3:$JS$215),IF(_xlpm.top="対象無し", 0, SUMPRODUCT(_xlpm.amount * _xlpm.hitCount))),0)</f>
        <v>0</v>
      </c>
      <c r="JU7" s="157">
        <f t="shared" ref="JU7:JU26" si="170">JT7</f>
        <v>0</v>
      </c>
      <c r="JV7" s="21">
        <f>LEN(配列情報!$D$76)-LEN(SUBSTITUTE(配列情報!$D$76,$D7,""))</f>
        <v>0</v>
      </c>
      <c r="JW7" s="21">
        <f t="shared" si="70"/>
        <v>0</v>
      </c>
      <c r="JX7" s="162" cm="1">
        <f t="array" ref="JX7">JW7-IFERROR(_xlfn.LET(_xlpm.k,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$JW$3:$JW$215),IF(_xlpm.top="対象無し", 0, SUMPRODUCT(_xlpm.amount * _xlpm.hitCount))),0)</f>
        <v>0</v>
      </c>
      <c r="JY7" s="157">
        <f t="shared" ref="JY7:JY26" si="171">JX7</f>
        <v>0</v>
      </c>
      <c r="JZ7" s="21">
        <f>LEN(配列情報!$D$77)-LEN(SUBSTITUTE(配列情報!$D$77,$D7,""))</f>
        <v>0</v>
      </c>
      <c r="KA7" s="21">
        <f t="shared" si="71"/>
        <v>0</v>
      </c>
      <c r="KB7" s="162" cm="1">
        <f t="array" ref="KB7">KA7-IFERROR(_xlfn.LET(_xlpm.k,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$KA$3:$KA$215),IF(_xlpm.top="対象無し", 0, SUMPRODUCT(_xlpm.amount * _xlpm.hitCount))),0)</f>
        <v>0</v>
      </c>
      <c r="KC7" s="157">
        <f t="shared" ref="KC7:KC26" si="172">KB7</f>
        <v>0</v>
      </c>
      <c r="KD7" s="21">
        <f>LEN(配列情報!$D$78)-LEN(SUBSTITUTE(配列情報!$D$78,$D7,""))</f>
        <v>0</v>
      </c>
      <c r="KE7" s="21">
        <f t="shared" si="72"/>
        <v>0</v>
      </c>
      <c r="KF7" s="162" cm="1">
        <f t="array" ref="KF7">KE7-IFERROR(_xlfn.LET(_xlpm.k,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$KE$3:$KE$215),IF(_xlpm.top="対象無し", 0, SUMPRODUCT(_xlpm.amount * _xlpm.hitCount))),0)</f>
        <v>0</v>
      </c>
      <c r="KG7" s="157">
        <f t="shared" ref="KG7:KG26" si="173">KF7</f>
        <v>0</v>
      </c>
      <c r="KH7" s="21">
        <f>LEN(配列情報!$D$79)-LEN(SUBSTITUTE(配列情報!$D$79,$D7,""))</f>
        <v>0</v>
      </c>
      <c r="KI7" s="21">
        <f t="shared" si="73"/>
        <v>0</v>
      </c>
      <c r="KJ7" s="162" cm="1">
        <f t="array" ref="KJ7">KI7-IFERROR(_xlfn.LET(_xlpm.k,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$KI$3:$KI$215),IF(_xlpm.top="対象無し", 0, SUMPRODUCT(_xlpm.amount * _xlpm.hitCount))),0)</f>
        <v>0</v>
      </c>
      <c r="KK7" s="157">
        <f t="shared" ref="KK7:KK26" si="174">KJ7</f>
        <v>0</v>
      </c>
      <c r="KL7" s="21">
        <f>LEN(配列情報!$D$80)-LEN(SUBSTITUTE(配列情報!$D$80,$D7,""))</f>
        <v>0</v>
      </c>
      <c r="KM7" s="21">
        <f t="shared" si="74"/>
        <v>0</v>
      </c>
      <c r="KN7" s="162" cm="1">
        <f t="array" ref="KN7">KM7-IFERROR(_xlfn.LET(_xlpm.k,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$KM$3:$KM$215),IF(_xlpm.top="対象無し", 0, SUMPRODUCT(_xlpm.amount * _xlpm.hitCount))),0)</f>
        <v>0</v>
      </c>
      <c r="KO7" s="157">
        <f t="shared" ref="KO7:KO26" si="175">KN7</f>
        <v>0</v>
      </c>
      <c r="KP7" s="21">
        <f>LEN(配列情報!$D$81)-LEN(SUBSTITUTE(配列情報!$D$81,$D7,""))</f>
        <v>0</v>
      </c>
      <c r="KQ7" s="21">
        <f t="shared" si="75"/>
        <v>0</v>
      </c>
      <c r="KR7" s="162" cm="1">
        <f t="array" ref="KR7">KQ7-IFERROR(_xlfn.LET(_xlpm.k,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$KQ$3:$KQ$215),IF(_xlpm.top="対象無し", 0, SUMPRODUCT(_xlpm.amount * _xlpm.hitCount))),0)</f>
        <v>0</v>
      </c>
      <c r="KS7" s="157">
        <f t="shared" ref="KS7:KS26" si="176">KR7</f>
        <v>0</v>
      </c>
      <c r="KT7" s="21">
        <f>LEN(配列情報!$D$82)-LEN(SUBSTITUTE(配列情報!$D$82,$D7,""))</f>
        <v>0</v>
      </c>
      <c r="KU7" s="21">
        <f t="shared" si="76"/>
        <v>0</v>
      </c>
      <c r="KV7" s="162" cm="1">
        <f t="array" ref="KV7">KU7-IFERROR(_xlfn.LET(_xlpm.k,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$KU$3:$KU$215),IF(_xlpm.top="対象無し", 0, SUMPRODUCT(_xlpm.amount * _xlpm.hitCount))),0)</f>
        <v>0</v>
      </c>
      <c r="KW7" s="157">
        <f t="shared" ref="KW7:KW26" si="177">KV7</f>
        <v>0</v>
      </c>
      <c r="KX7" s="21">
        <f>LEN(配列情報!$D$83)-LEN(SUBSTITUTE(配列情報!$D$83,$D7,""))</f>
        <v>0</v>
      </c>
      <c r="KY7" s="21">
        <f t="shared" si="77"/>
        <v>0</v>
      </c>
      <c r="KZ7" s="162" cm="1">
        <f t="array" ref="KZ7">KY7-IFERROR(_xlfn.LET(_xlpm.k,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$KY$3:$KY$215),IF(_xlpm.top="対象無し", 0, SUMPRODUCT(_xlpm.amount * _xlpm.hitCount))),0)</f>
        <v>0</v>
      </c>
      <c r="LA7" s="157">
        <f t="shared" ref="LA7:LA26" si="178">KZ7</f>
        <v>0</v>
      </c>
      <c r="LB7" s="21">
        <f>LEN(配列情報!$D$84)-LEN(SUBSTITUTE(配列情報!$D$84,$D7,""))</f>
        <v>0</v>
      </c>
      <c r="LC7" s="21">
        <f t="shared" si="78"/>
        <v>0</v>
      </c>
      <c r="LD7" s="162" cm="1">
        <f t="array" ref="LD7">LC7-IFERROR(_xlfn.LET(_xlpm.k,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$LC$3:$LC$215),IF(_xlpm.top="対象無し", 0, SUMPRODUCT(_xlpm.amount * _xlpm.hitCount))),0)</f>
        <v>0</v>
      </c>
      <c r="LE7" s="157">
        <f t="shared" ref="LE7:LE26" si="179">LD7</f>
        <v>0</v>
      </c>
      <c r="LF7" s="21">
        <f>LEN(配列情報!$D$85)-LEN(SUBSTITUTE(配列情報!$D$85,$D7,""))</f>
        <v>0</v>
      </c>
      <c r="LG7" s="21">
        <f t="shared" si="79"/>
        <v>0</v>
      </c>
      <c r="LH7" s="162" cm="1">
        <f t="array" ref="LH7">LG7-IFERROR(_xlfn.LET(_xlpm.k,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$LG$3:$LG$215),IF(_xlpm.top="対象無し", 0, SUMPRODUCT(_xlpm.amount * _xlpm.hitCount))),0)</f>
        <v>0</v>
      </c>
      <c r="LI7" s="157">
        <f t="shared" ref="LI7:LI26" si="180">LH7</f>
        <v>0</v>
      </c>
      <c r="LJ7" s="21">
        <f>LEN(配列情報!$D$86)-LEN(SUBSTITUTE(配列情報!$D$86,$D7,""))</f>
        <v>0</v>
      </c>
      <c r="LK7" s="21">
        <f t="shared" si="80"/>
        <v>0</v>
      </c>
      <c r="LL7" s="162" cm="1">
        <f t="array" ref="LL7">LK7-IFERROR(_xlfn.LET(_xlpm.k,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$LK$3:$LK$215),IF(_xlpm.top="対象無し", 0, SUMPRODUCT(_xlpm.amount * _xlpm.hitCount))),0)</f>
        <v>0</v>
      </c>
      <c r="LM7" s="157">
        <f t="shared" ref="LM7:LM26" si="181">LL7</f>
        <v>0</v>
      </c>
      <c r="LN7" s="21">
        <f>LEN(配列情報!$D$87)-LEN(SUBSTITUTE(配列情報!$D$87,$D7,""))</f>
        <v>0</v>
      </c>
      <c r="LO7" s="21">
        <f t="shared" si="81"/>
        <v>0</v>
      </c>
      <c r="LP7" s="162" cm="1">
        <f t="array" ref="LP7">LO7-IFERROR(_xlfn.LET(_xlpm.k,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$LO$3:$LO$215),IF(_xlpm.top="対象無し", 0, SUMPRODUCT(_xlpm.amount * _xlpm.hitCount))),0)</f>
        <v>0</v>
      </c>
      <c r="LQ7" s="157">
        <f t="shared" ref="LQ7:LQ26" si="182">LP7</f>
        <v>0</v>
      </c>
      <c r="LR7" s="21">
        <f>LEN(配列情報!$D$88)-LEN(SUBSTITUTE(配列情報!$D$88,$D7,""))</f>
        <v>0</v>
      </c>
      <c r="LS7" s="21">
        <f t="shared" si="82"/>
        <v>0</v>
      </c>
      <c r="LT7" s="162" cm="1">
        <f t="array" ref="LT7">LS7-IFERROR(_xlfn.LET(_xlpm.k,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$LS$3:$LS$215),IF(_xlpm.top="対象無し", 0, SUMPRODUCT(_xlpm.amount * _xlpm.hitCount))),0)</f>
        <v>0</v>
      </c>
      <c r="LU7" s="157">
        <f t="shared" ref="LU7:LU26" si="183">LT7</f>
        <v>0</v>
      </c>
      <c r="LV7" s="21">
        <f>LEN(配列情報!$D$89)-LEN(SUBSTITUTE(配列情報!$D$89,$D7,""))</f>
        <v>0</v>
      </c>
      <c r="LW7" s="21">
        <f t="shared" si="83"/>
        <v>0</v>
      </c>
      <c r="LX7" s="162" cm="1">
        <f t="array" ref="LX7">LW7-IFERROR(_xlfn.LET(_xlpm.k,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$LW$3:$LW$215),IF(_xlpm.top="対象無し", 0, SUMPRODUCT(_xlpm.amount * _xlpm.hitCount))),0)</f>
        <v>0</v>
      </c>
      <c r="LY7" s="157">
        <f t="shared" ref="LY7:LY26" si="184">LX7</f>
        <v>0</v>
      </c>
      <c r="LZ7" s="21">
        <f>LEN(配列情報!$D$90)-LEN(SUBSTITUTE(配列情報!$D$90,$D7,""))</f>
        <v>0</v>
      </c>
      <c r="MA7" s="21">
        <f t="shared" si="84"/>
        <v>0</v>
      </c>
      <c r="MB7" s="162" cm="1">
        <f t="array" ref="MB7">MA7-IFERROR(_xlfn.LET(_xlpm.k,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$MA$3:$MA$215),IF(_xlpm.top="対象無し", 0, SUMPRODUCT(_xlpm.amount * _xlpm.hitCount))),0)</f>
        <v>0</v>
      </c>
      <c r="MC7" s="157">
        <f t="shared" ref="MC7:MC26" si="185">MB7</f>
        <v>0</v>
      </c>
      <c r="MD7" s="21">
        <f>LEN(配列情報!$D$91)-LEN(SUBSTITUTE(配列情報!$D$91,$D7,""))</f>
        <v>0</v>
      </c>
      <c r="ME7" s="21">
        <f t="shared" si="85"/>
        <v>0</v>
      </c>
      <c r="MF7" s="162" cm="1">
        <f t="array" ref="MF7">ME7-IFERROR(_xlfn.LET(_xlpm.k,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$ME$3:$ME$215),IF(_xlpm.top="対象無し", 0, SUMPRODUCT(_xlpm.amount * _xlpm.hitCount))),0)</f>
        <v>0</v>
      </c>
      <c r="MG7" s="157">
        <f t="shared" ref="MG7:MG26" si="186">MF7</f>
        <v>0</v>
      </c>
      <c r="MH7" s="21">
        <f>LEN(配列情報!$D$92)-LEN(SUBSTITUTE(配列情報!$D$92,$D7,""))</f>
        <v>0</v>
      </c>
      <c r="MI7" s="21">
        <f t="shared" si="86"/>
        <v>0</v>
      </c>
      <c r="MJ7" s="162" cm="1">
        <f t="array" ref="MJ7">MI7-IFERROR(_xlfn.LET(_xlpm.k,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$MI$3:$MI$215),IF(_xlpm.top="対象無し", 0, SUMPRODUCT(_xlpm.amount * _xlpm.hitCount))),0)</f>
        <v>0</v>
      </c>
      <c r="MK7" s="157">
        <f t="shared" ref="MK7:MK26" si="187">MJ7</f>
        <v>0</v>
      </c>
      <c r="ML7" s="21">
        <f>LEN(配列情報!$D$93)-LEN(SUBSTITUTE(配列情報!$D$93,$D7,""))</f>
        <v>0</v>
      </c>
      <c r="MM7" s="21">
        <f t="shared" si="87"/>
        <v>0</v>
      </c>
      <c r="MN7" s="162" cm="1">
        <f t="array" ref="MN7">MM7-IFERROR(_xlfn.LET(_xlpm.k,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$MM$3:$MM$215),IF(_xlpm.top="対象無し", 0, SUMPRODUCT(_xlpm.amount * _xlpm.hitCount))),0)</f>
        <v>0</v>
      </c>
      <c r="MO7" s="157">
        <f t="shared" ref="MO7:MO26" si="188">MN7</f>
        <v>0</v>
      </c>
      <c r="MP7" s="21">
        <f>LEN(配列情報!$D$94)-LEN(SUBSTITUTE(配列情報!$D$94,$D7,""))</f>
        <v>0</v>
      </c>
      <c r="MQ7" s="21">
        <f t="shared" si="88"/>
        <v>0</v>
      </c>
      <c r="MR7" s="162" cm="1">
        <f t="array" ref="MR7">MQ7-IFERROR(_xlfn.LET(_xlpm.k,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$MQ$3:$MQ$215),IF(_xlpm.top="対象無し", 0, SUMPRODUCT(_xlpm.amount * _xlpm.hitCount))),0)</f>
        <v>0</v>
      </c>
      <c r="MS7" s="157">
        <f t="shared" ref="MS7:MS26" si="189">MR7</f>
        <v>0</v>
      </c>
      <c r="MT7" s="21">
        <f>LEN(配列情報!$D$95)-LEN(SUBSTITUTE(配列情報!$D$95,$D7,""))</f>
        <v>0</v>
      </c>
      <c r="MU7" s="21">
        <f t="shared" si="89"/>
        <v>0</v>
      </c>
      <c r="MV7" s="162" cm="1">
        <f t="array" ref="MV7">MU7-IFERROR(_xlfn.LET(_xlpm.k,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$MU$3:$MU$215),IF(_xlpm.top="対象無し", 0, SUMPRODUCT(_xlpm.amount * _xlpm.hitCount))),0)</f>
        <v>0</v>
      </c>
      <c r="MW7" s="157">
        <f t="shared" ref="MW7:MW26" si="190">MV7</f>
        <v>0</v>
      </c>
      <c r="MX7" s="21">
        <f>LEN(配列情報!$D$96)-LEN(SUBSTITUTE(配列情報!$D$96,$D7,""))</f>
        <v>0</v>
      </c>
      <c r="MY7" s="21">
        <f t="shared" si="90"/>
        <v>0</v>
      </c>
      <c r="MZ7" s="162" cm="1">
        <f t="array" ref="MZ7">MY7-IFERROR(_xlfn.LET(_xlpm.k,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$MY$3:$MY$215),IF(_xlpm.top="対象無し", 0, SUMPRODUCT(_xlpm.amount * _xlpm.hitCount))),0)</f>
        <v>0</v>
      </c>
      <c r="NA7" s="157">
        <f t="shared" ref="NA7:NA26" si="191">MZ7</f>
        <v>0</v>
      </c>
      <c r="NB7" s="21">
        <f>LEN(配列情報!$D$97)-LEN(SUBSTITUTE(配列情報!$D$97,$D7,""))</f>
        <v>0</v>
      </c>
      <c r="NC7" s="21">
        <f t="shared" si="91"/>
        <v>0</v>
      </c>
      <c r="ND7" s="162" cm="1">
        <f t="array" ref="ND7">NC7-IFERROR(_xlfn.LET(_xlpm.k,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$NC$3:$NC$215),IF(_xlpm.top="対象無し", 0, SUMPRODUCT(_xlpm.amount * _xlpm.hitCount))),0)</f>
        <v>0</v>
      </c>
      <c r="NE7" s="157">
        <f t="shared" ref="NE7:NE26" si="192">ND7</f>
        <v>0</v>
      </c>
      <c r="NF7" s="21">
        <f>LEN(配列情報!$D$98)-LEN(SUBSTITUTE(配列情報!$D$98,$D7,""))</f>
        <v>0</v>
      </c>
      <c r="NG7" s="21">
        <f t="shared" si="92"/>
        <v>0</v>
      </c>
      <c r="NH7" s="162" cm="1">
        <f t="array" ref="NH7">NG7-IFERROR(_xlfn.LET(_xlpm.k,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$NG$3:$NG$215),IF(_xlpm.top="対象無し", 0, SUMPRODUCT(_xlpm.amount * _xlpm.hitCount))),0)</f>
        <v>0</v>
      </c>
      <c r="NI7" s="157">
        <f t="shared" ref="NI7:NI26" si="193">NH7</f>
        <v>0</v>
      </c>
      <c r="NJ7" s="21">
        <f>LEN(配列情報!$D$99)-LEN(SUBSTITUTE(配列情報!$D$99,$D7,""))</f>
        <v>0</v>
      </c>
      <c r="NK7" s="21">
        <f t="shared" si="93"/>
        <v>0</v>
      </c>
      <c r="NL7" s="162" cm="1">
        <f t="array" ref="NL7">NK7-IFERROR(_xlfn.LET(_xlpm.k,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$NK$3:$NK$215),IF(_xlpm.top="対象無し", 0, SUMPRODUCT(_xlpm.amount * _xlpm.hitCount))),0)</f>
        <v>0</v>
      </c>
      <c r="NM7" s="157">
        <f t="shared" ref="NM7:NM26" si="194">NL7</f>
        <v>0</v>
      </c>
      <c r="NN7" s="21">
        <f>LEN(配列情報!$D$100)-LEN(SUBSTITUTE(配列情報!$D$100,$D7,""))</f>
        <v>0</v>
      </c>
      <c r="NO7" s="21">
        <f t="shared" si="94"/>
        <v>0</v>
      </c>
      <c r="NP7" s="162" cm="1">
        <f t="array" ref="NP7">NO7-IFERROR(_xlfn.LET(_xlpm.k,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$NO$3:$NO$215),IF(_xlpm.top="対象無し", 0, SUMPRODUCT(_xlpm.amount * _xlpm.hitCount))),0)</f>
        <v>0</v>
      </c>
      <c r="NQ7" s="157">
        <f t="shared" ref="NQ7:NQ26" si="195">NP7</f>
        <v>0</v>
      </c>
      <c r="NR7" s="21">
        <f>LEN(配列情報!$D$101)-LEN(SUBSTITUTE(配列情報!$D$101,$D7,""))</f>
        <v>0</v>
      </c>
      <c r="NS7" s="21">
        <f t="shared" si="95"/>
        <v>0</v>
      </c>
      <c r="NT7" s="162" cm="1">
        <f t="array" ref="NT7">NS7-IFERROR(_xlfn.LET(_xlpm.k,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$NS$3:$NS$215),IF(_xlpm.top="対象無し", 0, SUMPRODUCT(_xlpm.amount * _xlpm.hitCount))),0)</f>
        <v>0</v>
      </c>
      <c r="NU7" s="157">
        <f t="shared" ref="NU7:NU26" si="196">NT7</f>
        <v>0</v>
      </c>
      <c r="NV7" s="21">
        <f>LEN(配列情報!$D$102)-LEN(SUBSTITUTE(配列情報!$D$102,$D7,""))</f>
        <v>0</v>
      </c>
      <c r="NW7" s="21">
        <f t="shared" si="96"/>
        <v>0</v>
      </c>
      <c r="NX7" s="162" cm="1">
        <f t="array" ref="NX7">NW7-IFERROR(_xlfn.LET(_xlpm.k, _xlfn.XMATCH(TRUE, EXACT($OB$2:$RL$2, D7),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D7, ""))) / LEN(D7),_xlpm.amount, SUMIF($C$3:$C$215, _xlpm.arrCode, $NW$3:$NW$215),IF(_xlpm.top="対象無し", 0, SUMPRODUCT(_xlpm.amount * _xlpm.hitCount))),0)</f>
        <v>0</v>
      </c>
      <c r="NY7" s="157">
        <f t="shared" ref="NY7:NY26" si="197">NX7</f>
        <v>0</v>
      </c>
      <c r="OB7" t="str">
        <v>A(F)</v>
      </c>
      <c r="OC7" t="str">
        <v>[5hydC]</v>
      </c>
      <c r="OD7" t="str">
        <v>G(M)</v>
      </c>
      <c r="OE7" t="str">
        <v>U(M)</v>
      </c>
      <c r="OF7" t="str">
        <v>a(T)</v>
      </c>
      <c r="OJ7" t="str">
        <v>a(T)</v>
      </c>
      <c r="OL7" t="str">
        <v>g(T)</v>
      </c>
      <c r="OM7" t="str">
        <v>t(T)</v>
      </c>
      <c r="OO7" t="str">
        <v>[FludT]</v>
      </c>
      <c r="OR7" t="str">
        <v>T(m)</v>
      </c>
      <c r="OT7" t="str">
        <v>[8BrdA]</v>
      </c>
      <c r="OX7" t="str">
        <v>[5hydC]</v>
      </c>
      <c r="OZ7" t="str">
        <v>[AmindT]</v>
      </c>
    </row>
    <row r="8" spans="1:480">
      <c r="A8" s="181" t="s">
        <v>233</v>
      </c>
      <c r="B8" s="161" t="s">
        <v>72</v>
      </c>
      <c r="C8" s="45">
        <v>6</v>
      </c>
      <c r="D8" s="22" t="str">
        <f>塩基・修飾表記の定義!D47</f>
        <v>I</v>
      </c>
      <c r="E8" s="160">
        <f t="shared" si="3"/>
        <v>1</v>
      </c>
      <c r="F8" s="21">
        <f>LEN(配列情報!$D$7)-LEN(SUBSTITUTE(配列情報!$D$7,$D8,""))</f>
        <v>0</v>
      </c>
      <c r="G8" s="21">
        <f t="shared" si="100"/>
        <v>0</v>
      </c>
      <c r="H8" s="162" cm="1">
        <f t="array" ref="H8">G8-IFERROR(_xlfn.LET(_xlpm.k,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$G$3:$G$215),IF(_xlpm.top="対象無し", 0, SUMPRODUCT(_xlpm.amount * _xlpm.hitCount))),0)</f>
        <v>0</v>
      </c>
      <c r="I8" s="157">
        <f t="shared" si="103"/>
        <v>0</v>
      </c>
      <c r="J8" s="21">
        <f>LEN(配列情報!$D$8)-LEN(SUBSTITUTE(配列情報!$D$8,$D8,""))</f>
        <v>0</v>
      </c>
      <c r="K8" s="21">
        <f t="shared" si="101"/>
        <v>0</v>
      </c>
      <c r="L8" s="162" cm="1">
        <f t="array" ref="L8">K8-IFERROR(_xlfn.LET(_xlpm.k,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$K$3:$K$215),IF(_xlpm.top="対象無し", 0, SUMPRODUCT(_xlpm.amount * _xlpm.hitCount))),0)</f>
        <v>0</v>
      </c>
      <c r="M8" s="157">
        <f t="shared" ref="M8:M26" si="198">L8</f>
        <v>0</v>
      </c>
      <c r="N8" s="21">
        <f>LEN(配列情報!$D$9)-LEN(SUBSTITUTE(配列情報!$D$9,$D8,""))</f>
        <v>0</v>
      </c>
      <c r="O8" s="21">
        <f t="shared" si="4"/>
        <v>0</v>
      </c>
      <c r="P8" s="162" cm="1">
        <f t="array" ref="P8">O8-IFERROR(_xlfn.LET(_xlpm.k,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$O$3:$O$215),IF(_xlpm.top="対象無し", 0, SUMPRODUCT(_xlpm.amount * _xlpm.hitCount))),0)</f>
        <v>0</v>
      </c>
      <c r="Q8" s="157">
        <f t="shared" si="104"/>
        <v>0</v>
      </c>
      <c r="R8" s="21">
        <f>LEN(配列情報!$D$10)-LEN(SUBSTITUTE(配列情報!$D$10,$D8,""))</f>
        <v>0</v>
      </c>
      <c r="S8" s="21">
        <f t="shared" si="5"/>
        <v>0</v>
      </c>
      <c r="T8" s="162" cm="1">
        <f t="array" ref="T8">S8-IFERROR(_xlfn.LET(_xlpm.k,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$S$3:$S$215),IF(_xlpm.top="対象無し", 0, SUMPRODUCT(_xlpm.amount * _xlpm.hitCount))),0)</f>
        <v>0</v>
      </c>
      <c r="U8" s="157">
        <f t="shared" si="105"/>
        <v>0</v>
      </c>
      <c r="V8" s="21">
        <f>LEN(配列情報!$D$11)-LEN(SUBSTITUTE(配列情報!$D$11,$D8,""))</f>
        <v>0</v>
      </c>
      <c r="W8" s="21">
        <f t="shared" si="6"/>
        <v>0</v>
      </c>
      <c r="X8" s="162" cm="1">
        <f t="array" ref="X8">W8-IFERROR(_xlfn.LET(_xlpm.k,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$W$3:$W$215),IF(_xlpm.top="対象無し", 0, SUMPRODUCT(_xlpm.amount * _xlpm.hitCount))),0)</f>
        <v>0</v>
      </c>
      <c r="Y8" s="157">
        <f t="shared" si="106"/>
        <v>0</v>
      </c>
      <c r="Z8" s="21">
        <f>LEN(配列情報!$D$12)-LEN(SUBSTITUTE(配列情報!$D$12,$D8,""))</f>
        <v>0</v>
      </c>
      <c r="AA8" s="21">
        <f t="shared" si="7"/>
        <v>0</v>
      </c>
      <c r="AB8" s="162" cm="1">
        <f t="array" ref="AB8">AA8-IFERROR(_xlfn.LET(_xlpm.k,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$AA$3:$AA$215),IF(_xlpm.top="対象無し", 0, SUMPRODUCT(_xlpm.amount * _xlpm.hitCount))),0)</f>
        <v>0</v>
      </c>
      <c r="AC8" s="157">
        <f t="shared" si="107"/>
        <v>0</v>
      </c>
      <c r="AD8" s="21">
        <f>LEN(配列情報!$D$13)-LEN(SUBSTITUTE(配列情報!$D$13,$D8,""))</f>
        <v>0</v>
      </c>
      <c r="AE8" s="21">
        <f t="shared" si="8"/>
        <v>0</v>
      </c>
      <c r="AF8" s="162" cm="1">
        <f t="array" ref="AF8">AE8-IFERROR(_xlfn.LET(_xlpm.k,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$AE$3:$AE$215),IF(_xlpm.top="対象無し", 0, SUMPRODUCT(_xlpm.amount * _xlpm.hitCount))),0)</f>
        <v>0</v>
      </c>
      <c r="AG8" s="157">
        <f t="shared" si="108"/>
        <v>0</v>
      </c>
      <c r="AH8" s="21">
        <f>LEN(配列情報!$D$14)-LEN(SUBSTITUTE(配列情報!$D$14,$D8,""))</f>
        <v>0</v>
      </c>
      <c r="AI8" s="21">
        <f t="shared" si="9"/>
        <v>0</v>
      </c>
      <c r="AJ8" s="162" cm="1">
        <f t="array" ref="AJ8">AI8-IFERROR(_xlfn.LET(_xlpm.k,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$AI$3:$AI$215),IF(_xlpm.top="対象無し", 0, SUMPRODUCT(_xlpm.amount * _xlpm.hitCount))),0)</f>
        <v>0</v>
      </c>
      <c r="AK8" s="157">
        <f t="shared" si="109"/>
        <v>0</v>
      </c>
      <c r="AL8" s="21">
        <f>LEN(配列情報!$D$15)-LEN(SUBSTITUTE(配列情報!$D$15,$D8,""))</f>
        <v>0</v>
      </c>
      <c r="AM8" s="21">
        <f t="shared" si="10"/>
        <v>0</v>
      </c>
      <c r="AN8" s="162" cm="1">
        <f t="array" ref="AN8">AM8-IFERROR(_xlfn.LET(_xlpm.k,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$AM$3:$AM$215),IF(_xlpm.top="対象無し", 0, SUMPRODUCT(_xlpm.amount * _xlpm.hitCount))),0)</f>
        <v>0</v>
      </c>
      <c r="AO8" s="157">
        <f t="shared" si="110"/>
        <v>0</v>
      </c>
      <c r="AP8" s="21">
        <f>LEN(配列情報!$D$16)-LEN(SUBSTITUTE(配列情報!$D$16,$D8,""))</f>
        <v>0</v>
      </c>
      <c r="AQ8" s="21">
        <f t="shared" si="11"/>
        <v>0</v>
      </c>
      <c r="AR8" s="162" cm="1">
        <f t="array" ref="AR8">AQ8-IFERROR(_xlfn.LET(_xlpm.k,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$AQ$3:$AQ$215),IF(_xlpm.top="対象無し", 0, SUMPRODUCT(_xlpm.amount * _xlpm.hitCount))),0)</f>
        <v>0</v>
      </c>
      <c r="AS8" s="157">
        <f t="shared" si="111"/>
        <v>0</v>
      </c>
      <c r="AT8" s="21">
        <f>LEN(配列情報!$D$17)-LEN(SUBSTITUTE(配列情報!$D$17,$D8,""))</f>
        <v>0</v>
      </c>
      <c r="AU8" s="21">
        <f t="shared" si="12"/>
        <v>0</v>
      </c>
      <c r="AV8" s="162" cm="1">
        <f t="array" ref="AV8">AU8-IFERROR(_xlfn.LET(_xlpm.k,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$AU$3:$AU$215),IF(_xlpm.top="対象無し", 0, SUMPRODUCT(_xlpm.amount * _xlpm.hitCount))),0)</f>
        <v>0</v>
      </c>
      <c r="AW8" s="157">
        <f t="shared" si="112"/>
        <v>0</v>
      </c>
      <c r="AX8" s="21">
        <f>LEN(配列情報!$D$18)-LEN(SUBSTITUTE(配列情報!$D$18,$D8,""))</f>
        <v>0</v>
      </c>
      <c r="AY8" s="21">
        <f t="shared" si="13"/>
        <v>0</v>
      </c>
      <c r="AZ8" s="162" cm="1">
        <f t="array" ref="AZ8">AY8-IFERROR(_xlfn.LET(_xlpm.k,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$AY$3:$AY$215),IF(_xlpm.top="対象無し", 0, SUMPRODUCT(_xlpm.amount * _xlpm.hitCount))),0)</f>
        <v>0</v>
      </c>
      <c r="BA8" s="157">
        <f t="shared" si="113"/>
        <v>0</v>
      </c>
      <c r="BB8" s="21">
        <f>LEN(配列情報!$D$19)-LEN(SUBSTITUTE(配列情報!$D$19,$D8,""))</f>
        <v>0</v>
      </c>
      <c r="BC8" s="21">
        <f t="shared" si="14"/>
        <v>0</v>
      </c>
      <c r="BD8" s="162" cm="1">
        <f t="array" ref="BD8">BC8-IFERROR(_xlfn.LET(_xlpm.k,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$BC$3:$BC$215),IF(_xlpm.top="対象無し", 0, SUMPRODUCT(_xlpm.amount * _xlpm.hitCount))),0)</f>
        <v>0</v>
      </c>
      <c r="BE8" s="157">
        <f t="shared" si="114"/>
        <v>0</v>
      </c>
      <c r="BF8" s="21">
        <f>LEN(配列情報!$D$20)-LEN(SUBSTITUTE(配列情報!$D$20,$D8,""))</f>
        <v>0</v>
      </c>
      <c r="BG8" s="21">
        <f t="shared" si="102"/>
        <v>0</v>
      </c>
      <c r="BH8" s="162" cm="1">
        <f t="array" ref="BH8">BG8-IFERROR(_xlfn.LET(_xlpm.k,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$BG$3:$BG$215),IF(_xlpm.top="対象無し", 0, SUMPRODUCT(_xlpm.amount * _xlpm.hitCount))),0)</f>
        <v>0</v>
      </c>
      <c r="BI8" s="157">
        <f t="shared" si="115"/>
        <v>0</v>
      </c>
      <c r="BJ8" s="21">
        <f>LEN(配列情報!$D$21)-LEN(SUBSTITUTE(配列情報!$D$21,$D8,""))</f>
        <v>0</v>
      </c>
      <c r="BK8" s="21">
        <f t="shared" si="15"/>
        <v>0</v>
      </c>
      <c r="BL8" s="162" cm="1">
        <f t="array" ref="BL8">BK8-IFERROR(_xlfn.LET(_xlpm.k,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$BK$3:$BK$215),IF(_xlpm.top="対象無し", 0, SUMPRODUCT(_xlpm.amount * _xlpm.hitCount))),0)</f>
        <v>0</v>
      </c>
      <c r="BM8" s="157">
        <f t="shared" si="116"/>
        <v>0</v>
      </c>
      <c r="BN8" s="21">
        <f>LEN(配列情報!$D$22)-LEN(SUBSTITUTE(配列情報!$D$22,$D8,""))</f>
        <v>0</v>
      </c>
      <c r="BO8" s="21">
        <f t="shared" si="16"/>
        <v>0</v>
      </c>
      <c r="BP8" s="162" cm="1">
        <f t="array" ref="BP8">BO8-IFERROR(_xlfn.LET(_xlpm.k,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$BO$3:$BO$215),IF(_xlpm.top="対象無し", 0, SUMPRODUCT(_xlpm.amount * _xlpm.hitCount))),0)</f>
        <v>0</v>
      </c>
      <c r="BQ8" s="157">
        <f t="shared" si="117"/>
        <v>0</v>
      </c>
      <c r="BR8" s="21">
        <f>LEN(配列情報!$D$23)-LEN(SUBSTITUTE(配列情報!$D$23,$D8,""))</f>
        <v>0</v>
      </c>
      <c r="BS8" s="21">
        <f t="shared" si="17"/>
        <v>0</v>
      </c>
      <c r="BT8" s="162" cm="1">
        <f t="array" ref="BT8">BS8-IFERROR(_xlfn.LET(_xlpm.k,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$BS$3:$BS$215),IF(_xlpm.top="対象無し", 0, SUMPRODUCT(_xlpm.amount * _xlpm.hitCount))),0)</f>
        <v>0</v>
      </c>
      <c r="BU8" s="157">
        <f t="shared" si="118"/>
        <v>0</v>
      </c>
      <c r="BV8" s="21">
        <f>LEN(配列情報!$D$24)-LEN(SUBSTITUTE(配列情報!$D$24,$D8,""))</f>
        <v>0</v>
      </c>
      <c r="BW8" s="21">
        <f t="shared" si="18"/>
        <v>0</v>
      </c>
      <c r="BX8" s="162" cm="1">
        <f t="array" ref="BX8">BW8-IFERROR(_xlfn.LET(_xlpm.k,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$BW$3:$BW$215),IF(_xlpm.top="対象無し", 0, SUMPRODUCT(_xlpm.amount * _xlpm.hitCount))),0)</f>
        <v>0</v>
      </c>
      <c r="BY8" s="157">
        <f t="shared" si="119"/>
        <v>0</v>
      </c>
      <c r="BZ8" s="21">
        <f>LEN(配列情報!$D$25)-LEN(SUBSTITUTE(配列情報!$D$25,$D8,""))</f>
        <v>0</v>
      </c>
      <c r="CA8" s="21">
        <f t="shared" si="19"/>
        <v>0</v>
      </c>
      <c r="CB8" s="162" cm="1">
        <f t="array" ref="CB8">CA8-IFERROR(_xlfn.LET(_xlpm.k,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$CA$3:$CA$215),IF(_xlpm.top="対象無し", 0, SUMPRODUCT(_xlpm.amount * _xlpm.hitCount))),0)</f>
        <v>0</v>
      </c>
      <c r="CC8" s="157">
        <f t="shared" si="120"/>
        <v>0</v>
      </c>
      <c r="CD8" s="21">
        <f>LEN(配列情報!$D$26)-LEN(SUBSTITUTE(配列情報!$D$26,$D8,""))</f>
        <v>0</v>
      </c>
      <c r="CE8" s="21">
        <f t="shared" si="20"/>
        <v>0</v>
      </c>
      <c r="CF8" s="162" cm="1">
        <f t="array" ref="CF8">CE8-IFERROR(_xlfn.LET(_xlpm.k,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$CE$3:$CE$215),IF(_xlpm.top="対象無し", 0, SUMPRODUCT(_xlpm.amount * _xlpm.hitCount))),0)</f>
        <v>0</v>
      </c>
      <c r="CG8" s="157">
        <f t="shared" si="121"/>
        <v>0</v>
      </c>
      <c r="CH8" s="21">
        <f>LEN(配列情報!$D$27)-LEN(SUBSTITUTE(配列情報!$D$27,$D8,""))</f>
        <v>0</v>
      </c>
      <c r="CI8" s="21">
        <f t="shared" si="21"/>
        <v>0</v>
      </c>
      <c r="CJ8" s="162" cm="1">
        <f t="array" ref="CJ8">CI8-IFERROR(_xlfn.LET(_xlpm.k,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$CI$3:$CI$215),IF(_xlpm.top="対象無し", 0, SUMPRODUCT(_xlpm.amount * _xlpm.hitCount))),0)</f>
        <v>0</v>
      </c>
      <c r="CK8" s="157">
        <f t="shared" si="122"/>
        <v>0</v>
      </c>
      <c r="CL8" s="21">
        <f>LEN(配列情報!$D$28)-LEN(SUBSTITUTE(配列情報!$D$28,$D8,""))</f>
        <v>0</v>
      </c>
      <c r="CM8" s="21">
        <f t="shared" si="22"/>
        <v>0</v>
      </c>
      <c r="CN8" s="162" cm="1">
        <f t="array" ref="CN8">CM8-IFERROR(_xlfn.LET(_xlpm.k,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$CM$3:$CM$215),IF(_xlpm.top="対象無し", 0, SUMPRODUCT(_xlpm.amount * _xlpm.hitCount))),0)</f>
        <v>0</v>
      </c>
      <c r="CO8" s="157">
        <f t="shared" si="123"/>
        <v>0</v>
      </c>
      <c r="CP8" s="21">
        <f>LEN(配列情報!$D$29)-LEN(SUBSTITUTE(配列情報!$D$29,$D8,""))</f>
        <v>0</v>
      </c>
      <c r="CQ8" s="21">
        <f t="shared" si="23"/>
        <v>0</v>
      </c>
      <c r="CR8" s="162" cm="1">
        <f t="array" ref="CR8">CQ8-IFERROR(_xlfn.LET(_xlpm.k,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$CQ$3:$CQ$215),IF(_xlpm.top="対象無し", 0, SUMPRODUCT(_xlpm.amount * _xlpm.hitCount))),0)</f>
        <v>0</v>
      </c>
      <c r="CS8" s="157">
        <f t="shared" si="124"/>
        <v>0</v>
      </c>
      <c r="CT8" s="21">
        <f>LEN(配列情報!$D$30)-LEN(SUBSTITUTE(配列情報!$D$30,$D8,""))</f>
        <v>0</v>
      </c>
      <c r="CU8" s="21">
        <f t="shared" si="24"/>
        <v>0</v>
      </c>
      <c r="CV8" s="162" cm="1">
        <f t="array" ref="CV8">CU8-IFERROR(_xlfn.LET(_xlpm.k,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$CU$3:$CU$215),IF(_xlpm.top="対象無し", 0, SUMPRODUCT(_xlpm.amount * _xlpm.hitCount))),0)</f>
        <v>0</v>
      </c>
      <c r="CW8" s="157">
        <f t="shared" si="125"/>
        <v>0</v>
      </c>
      <c r="CX8" s="21">
        <f>LEN(配列情報!$D$31)-LEN(SUBSTITUTE(配列情報!$D$31,$D8,""))</f>
        <v>0</v>
      </c>
      <c r="CY8" s="21">
        <f t="shared" si="25"/>
        <v>0</v>
      </c>
      <c r="CZ8" s="162" cm="1">
        <f t="array" ref="CZ8">CY8-IFERROR(_xlfn.LET(_xlpm.k,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$CY$3:$CY$215),IF(_xlpm.top="対象無し", 0, SUMPRODUCT(_xlpm.amount * _xlpm.hitCount))),0)</f>
        <v>0</v>
      </c>
      <c r="DA8" s="157">
        <f t="shared" si="126"/>
        <v>0</v>
      </c>
      <c r="DB8" s="21">
        <f>LEN(配列情報!$D$32)-LEN(SUBSTITUTE(配列情報!$D$32,$D8,""))</f>
        <v>0</v>
      </c>
      <c r="DC8" s="21">
        <f t="shared" si="26"/>
        <v>0</v>
      </c>
      <c r="DD8" s="162" cm="1">
        <f t="array" ref="DD8">DC8-IFERROR(_xlfn.LET(_xlpm.k,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$DC$3:$DC$215),IF(_xlpm.top="対象無し", 0, SUMPRODUCT(_xlpm.amount * _xlpm.hitCount))),0)</f>
        <v>0</v>
      </c>
      <c r="DE8" s="157">
        <f t="shared" si="127"/>
        <v>0</v>
      </c>
      <c r="DF8" s="21">
        <f>LEN(配列情報!$D$33)-LEN(SUBSTITUTE(配列情報!$D$33,$D8,""))</f>
        <v>0</v>
      </c>
      <c r="DG8" s="21">
        <f t="shared" si="27"/>
        <v>0</v>
      </c>
      <c r="DH8" s="162" cm="1">
        <f t="array" ref="DH8">DG8-IFERROR(_xlfn.LET(_xlpm.k,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$DG$3:$DG$215),IF(_xlpm.top="対象無し", 0, SUMPRODUCT(_xlpm.amount * _xlpm.hitCount))),0)</f>
        <v>0</v>
      </c>
      <c r="DI8" s="157">
        <f t="shared" si="128"/>
        <v>0</v>
      </c>
      <c r="DJ8" s="21">
        <f>LEN(配列情報!$D$34)-LEN(SUBSTITUTE(配列情報!$D$34,$D8,""))</f>
        <v>0</v>
      </c>
      <c r="DK8" s="21">
        <f t="shared" si="28"/>
        <v>0</v>
      </c>
      <c r="DL8" s="162" cm="1">
        <f t="array" ref="DL8">DK8-IFERROR(_xlfn.LET(_xlpm.k,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$DK$3:$DK$215),IF(_xlpm.top="対象無し", 0, SUMPRODUCT(_xlpm.amount * _xlpm.hitCount))),0)</f>
        <v>0</v>
      </c>
      <c r="DM8" s="157">
        <f t="shared" si="129"/>
        <v>0</v>
      </c>
      <c r="DN8" s="21">
        <f>LEN(配列情報!$D$35)-LEN(SUBSTITUTE(配列情報!$D$35,$D8,""))</f>
        <v>0</v>
      </c>
      <c r="DO8" s="21">
        <f t="shared" si="29"/>
        <v>0</v>
      </c>
      <c r="DP8" s="162" cm="1">
        <f t="array" ref="DP8">DO8-IFERROR(_xlfn.LET(_xlpm.k,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$DO$3:$DO$215),IF(_xlpm.top="対象無し", 0, SUMPRODUCT(_xlpm.amount * _xlpm.hitCount))),0)</f>
        <v>0</v>
      </c>
      <c r="DQ8" s="157">
        <f t="shared" si="130"/>
        <v>0</v>
      </c>
      <c r="DR8" s="21">
        <f>LEN(配列情報!$D$36)-LEN(SUBSTITUTE(配列情報!$D$36,$D8,""))</f>
        <v>0</v>
      </c>
      <c r="DS8" s="21">
        <f t="shared" si="30"/>
        <v>0</v>
      </c>
      <c r="DT8" s="162" cm="1">
        <f t="array" ref="DT8">DS8-IFERROR(_xlfn.LET(_xlpm.k,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$DS$3:$DS$215),IF(_xlpm.top="対象無し", 0, SUMPRODUCT(_xlpm.amount * _xlpm.hitCount))),0)</f>
        <v>0</v>
      </c>
      <c r="DU8" s="157">
        <f t="shared" si="131"/>
        <v>0</v>
      </c>
      <c r="DV8" s="21">
        <f>LEN(配列情報!$D$37)-LEN(SUBSTITUTE(配列情報!$D$37,$D8,""))</f>
        <v>0</v>
      </c>
      <c r="DW8" s="21">
        <f t="shared" si="31"/>
        <v>0</v>
      </c>
      <c r="DX8" s="162" cm="1">
        <f t="array" ref="DX8">DW8-IFERROR(_xlfn.LET(_xlpm.k,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$DW$3:$DW$215),IF(_xlpm.top="対象無し", 0, SUMPRODUCT(_xlpm.amount * _xlpm.hitCount))),0)</f>
        <v>0</v>
      </c>
      <c r="DY8" s="157">
        <f t="shared" si="132"/>
        <v>0</v>
      </c>
      <c r="DZ8" s="21">
        <f>LEN(配列情報!$D$38)-LEN(SUBSTITUTE(配列情報!$D$38,$D8,""))</f>
        <v>0</v>
      </c>
      <c r="EA8" s="21">
        <f t="shared" si="32"/>
        <v>0</v>
      </c>
      <c r="EB8" s="162" cm="1">
        <f t="array" ref="EB8">EA8-IFERROR(_xlfn.LET(_xlpm.k,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$EA$3:$EA$215),IF(_xlpm.top="対象無し", 0, SUMPRODUCT(_xlpm.amount * _xlpm.hitCount))),0)</f>
        <v>0</v>
      </c>
      <c r="EC8" s="157">
        <f t="shared" si="133"/>
        <v>0</v>
      </c>
      <c r="ED8" s="21">
        <f>LEN(配列情報!$D$39)-LEN(SUBSTITUTE(配列情報!$D$39,$D8,""))</f>
        <v>0</v>
      </c>
      <c r="EE8" s="21">
        <f t="shared" si="33"/>
        <v>0</v>
      </c>
      <c r="EF8" s="162" cm="1">
        <f t="array" ref="EF8">EE8-IFERROR(_xlfn.LET(_xlpm.k,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$EE$3:$EE$215),IF(_xlpm.top="対象無し", 0, SUMPRODUCT(_xlpm.amount * _xlpm.hitCount))),0)</f>
        <v>0</v>
      </c>
      <c r="EG8" s="157">
        <f t="shared" si="134"/>
        <v>0</v>
      </c>
      <c r="EH8" s="21">
        <f>LEN(配列情報!$D$40)-LEN(SUBSTITUTE(配列情報!$D$40,$D8,""))</f>
        <v>0</v>
      </c>
      <c r="EI8" s="21">
        <f t="shared" si="34"/>
        <v>0</v>
      </c>
      <c r="EJ8" s="162" cm="1">
        <f t="array" ref="EJ8">EI8-IFERROR(_xlfn.LET(_xlpm.k,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$EI$3:$EI$215),IF(_xlpm.top="対象無し", 0, SUMPRODUCT(_xlpm.amount * _xlpm.hitCount))),0)</f>
        <v>0</v>
      </c>
      <c r="EK8" s="157">
        <f t="shared" si="135"/>
        <v>0</v>
      </c>
      <c r="EL8" s="21">
        <f>LEN(配列情報!$D$41)-LEN(SUBSTITUTE(配列情報!$D$41,$D8,""))</f>
        <v>0</v>
      </c>
      <c r="EM8" s="21">
        <f t="shared" si="35"/>
        <v>0</v>
      </c>
      <c r="EN8" s="162" cm="1">
        <f t="array" ref="EN8">EM8-IFERROR(_xlfn.LET(_xlpm.k,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$EM$3:$EM$215),IF(_xlpm.top="対象無し", 0, SUMPRODUCT(_xlpm.amount * _xlpm.hitCount))),0)</f>
        <v>0</v>
      </c>
      <c r="EO8" s="157">
        <f t="shared" si="136"/>
        <v>0</v>
      </c>
      <c r="EP8" s="21">
        <f>LEN(配列情報!$D$42)-LEN(SUBSTITUTE(配列情報!$D$42,$D8,""))</f>
        <v>0</v>
      </c>
      <c r="EQ8" s="21">
        <f t="shared" si="36"/>
        <v>0</v>
      </c>
      <c r="ER8" s="162" cm="1">
        <f t="array" ref="ER8">EQ8-IFERROR(_xlfn.LET(_xlpm.k,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$EQ$3:$EQ$215),IF(_xlpm.top="対象無し", 0, SUMPRODUCT(_xlpm.amount * _xlpm.hitCount))),0)</f>
        <v>0</v>
      </c>
      <c r="ES8" s="157">
        <f t="shared" si="137"/>
        <v>0</v>
      </c>
      <c r="ET8" s="21">
        <f>LEN(配列情報!$D$43)-LEN(SUBSTITUTE(配列情報!$D$43,$D8,""))</f>
        <v>0</v>
      </c>
      <c r="EU8" s="21">
        <f t="shared" si="37"/>
        <v>0</v>
      </c>
      <c r="EV8" s="162" cm="1">
        <f t="array" ref="EV8">EU8-IFERROR(_xlfn.LET(_xlpm.k,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$EU$3:$EU$215),IF(_xlpm.top="対象無し", 0, SUMPRODUCT(_xlpm.amount * _xlpm.hitCount))),0)</f>
        <v>0</v>
      </c>
      <c r="EW8" s="157">
        <f t="shared" si="138"/>
        <v>0</v>
      </c>
      <c r="EX8" s="21">
        <f>LEN(配列情報!$D$44)-LEN(SUBSTITUTE(配列情報!$D$44,$D8,""))</f>
        <v>0</v>
      </c>
      <c r="EY8" s="21">
        <f t="shared" si="38"/>
        <v>0</v>
      </c>
      <c r="EZ8" s="162" cm="1">
        <f t="array" ref="EZ8">EY8-IFERROR(_xlfn.LET(_xlpm.k,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$EY$3:$EY$215),IF(_xlpm.top="対象無し", 0, SUMPRODUCT(_xlpm.amount * _xlpm.hitCount))),0)</f>
        <v>0</v>
      </c>
      <c r="FA8" s="157">
        <f t="shared" si="139"/>
        <v>0</v>
      </c>
      <c r="FB8" s="21">
        <f>LEN(配列情報!$D$45)-LEN(SUBSTITUTE(配列情報!$D$45,$D8,""))</f>
        <v>0</v>
      </c>
      <c r="FC8" s="21">
        <f t="shared" si="39"/>
        <v>0</v>
      </c>
      <c r="FD8" s="162" cm="1">
        <f t="array" ref="FD8">FC8-IFERROR(_xlfn.LET(_xlpm.k,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$FC$3:$FC$215),IF(_xlpm.top="対象無し", 0, SUMPRODUCT(_xlpm.amount * _xlpm.hitCount))),0)</f>
        <v>0</v>
      </c>
      <c r="FE8" s="157">
        <f t="shared" si="140"/>
        <v>0</v>
      </c>
      <c r="FF8" s="21">
        <f>LEN(配列情報!$D$46)-LEN(SUBSTITUTE(配列情報!$D$46,$D8,""))</f>
        <v>0</v>
      </c>
      <c r="FG8" s="21">
        <f t="shared" si="40"/>
        <v>0</v>
      </c>
      <c r="FH8" s="162" cm="1">
        <f t="array" ref="FH8">FG8-IFERROR(_xlfn.LET(_xlpm.k,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$FG$3:$FG$215),IF(_xlpm.top="対象無し", 0, SUMPRODUCT(_xlpm.amount * _xlpm.hitCount))),0)</f>
        <v>0</v>
      </c>
      <c r="FI8" s="157">
        <f t="shared" si="141"/>
        <v>0</v>
      </c>
      <c r="FJ8" s="21">
        <f>LEN(配列情報!$D$47)-LEN(SUBSTITUTE(配列情報!$D$47,$D8,""))</f>
        <v>0</v>
      </c>
      <c r="FK8" s="21">
        <f t="shared" si="41"/>
        <v>0</v>
      </c>
      <c r="FL8" s="162" cm="1">
        <f t="array" ref="FL8">FK8-IFERROR(_xlfn.LET(_xlpm.k,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$FK$3:$FK$215),IF(_xlpm.top="対象無し", 0, SUMPRODUCT(_xlpm.amount * _xlpm.hitCount))),0)</f>
        <v>0</v>
      </c>
      <c r="FM8" s="157">
        <f t="shared" si="142"/>
        <v>0</v>
      </c>
      <c r="FN8" s="21">
        <f>LEN(配列情報!$D$48)-LEN(SUBSTITUTE(配列情報!$D$48,$D8,""))</f>
        <v>0</v>
      </c>
      <c r="FO8" s="21">
        <f t="shared" si="42"/>
        <v>0</v>
      </c>
      <c r="FP8" s="162" cm="1">
        <f t="array" ref="FP8">FO8-IFERROR(_xlfn.LET(_xlpm.k,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$FO$3:$FO$215),IF(_xlpm.top="対象無し", 0, SUMPRODUCT(_xlpm.amount * _xlpm.hitCount))),0)</f>
        <v>0</v>
      </c>
      <c r="FQ8" s="157">
        <f t="shared" si="143"/>
        <v>0</v>
      </c>
      <c r="FR8" s="21">
        <f>LEN(配列情報!$D$49)-LEN(SUBSTITUTE(配列情報!$D$49,$D8,""))</f>
        <v>0</v>
      </c>
      <c r="FS8" s="21">
        <f t="shared" si="43"/>
        <v>0</v>
      </c>
      <c r="FT8" s="162" cm="1">
        <f t="array" ref="FT8">FS8-IFERROR(_xlfn.LET(_xlpm.k,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$FS$3:$FS$215),IF(_xlpm.top="対象無し", 0, SUMPRODUCT(_xlpm.amount * _xlpm.hitCount))),0)</f>
        <v>0</v>
      </c>
      <c r="FU8" s="157">
        <f t="shared" si="144"/>
        <v>0</v>
      </c>
      <c r="FV8" s="21">
        <f>LEN(配列情報!$D$50)-LEN(SUBSTITUTE(配列情報!$D$50,$D8,""))</f>
        <v>0</v>
      </c>
      <c r="FW8" s="21">
        <f t="shared" si="44"/>
        <v>0</v>
      </c>
      <c r="FX8" s="162" cm="1">
        <f t="array" ref="FX8">FW8-IFERROR(_xlfn.LET(_xlpm.k,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$FW$3:$FW$215),IF(_xlpm.top="対象無し", 0, SUMPRODUCT(_xlpm.amount * _xlpm.hitCount))),0)</f>
        <v>0</v>
      </c>
      <c r="FY8" s="157">
        <f t="shared" si="145"/>
        <v>0</v>
      </c>
      <c r="FZ8" s="21">
        <f>LEN(配列情報!$D$51)-LEN(SUBSTITUTE(配列情報!$D$51,$D8,""))</f>
        <v>0</v>
      </c>
      <c r="GA8" s="21">
        <f t="shared" si="45"/>
        <v>0</v>
      </c>
      <c r="GB8" s="162" cm="1">
        <f t="array" ref="GB8">GA8-IFERROR(_xlfn.LET(_xlpm.k,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$GA$3:$GA$215),IF(_xlpm.top="対象無し", 0, SUMPRODUCT(_xlpm.amount * _xlpm.hitCount))),0)</f>
        <v>0</v>
      </c>
      <c r="GC8" s="157">
        <f t="shared" si="146"/>
        <v>0</v>
      </c>
      <c r="GD8" s="21">
        <f>LEN(配列情報!$D$52)-LEN(SUBSTITUTE(配列情報!$D$52,$D8,""))</f>
        <v>0</v>
      </c>
      <c r="GE8" s="21">
        <f t="shared" si="46"/>
        <v>0</v>
      </c>
      <c r="GF8" s="162" cm="1">
        <f t="array" ref="GF8">GE8-IFERROR(_xlfn.LET(_xlpm.k,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$GE$3:$GE$215),IF(_xlpm.top="対象無し", 0, SUMPRODUCT(_xlpm.amount * _xlpm.hitCount))),0)</f>
        <v>0</v>
      </c>
      <c r="GG8" s="157">
        <f t="shared" si="147"/>
        <v>0</v>
      </c>
      <c r="GH8" s="21">
        <f>LEN(配列情報!$D$53)-LEN(SUBSTITUTE(配列情報!$D$53,$D8,""))</f>
        <v>0</v>
      </c>
      <c r="GI8" s="21">
        <f t="shared" si="47"/>
        <v>0</v>
      </c>
      <c r="GJ8" s="162" cm="1">
        <f t="array" ref="GJ8">GI8-IFERROR(_xlfn.LET(_xlpm.k,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$GI$3:$GI$215),IF(_xlpm.top="対象無し", 0, SUMPRODUCT(_xlpm.amount * _xlpm.hitCount))),0)</f>
        <v>0</v>
      </c>
      <c r="GK8" s="157">
        <f t="shared" si="148"/>
        <v>0</v>
      </c>
      <c r="GL8" s="21">
        <f>LEN(配列情報!$D$54)-LEN(SUBSTITUTE(配列情報!$D$54,$D8,""))</f>
        <v>0</v>
      </c>
      <c r="GM8" s="21">
        <f t="shared" si="48"/>
        <v>0</v>
      </c>
      <c r="GN8" s="162" cm="1">
        <f t="array" ref="GN8">GM8-IFERROR(_xlfn.LET(_xlpm.k,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$GM$3:$GM$215),IF(_xlpm.top="対象無し", 0, SUMPRODUCT(_xlpm.amount * _xlpm.hitCount))),0)</f>
        <v>0</v>
      </c>
      <c r="GO8" s="157">
        <f t="shared" si="149"/>
        <v>0</v>
      </c>
      <c r="GP8" s="21">
        <f>LEN(配列情報!$D$55)-LEN(SUBSTITUTE(配列情報!$D$55,$D8,""))</f>
        <v>0</v>
      </c>
      <c r="GQ8" s="21">
        <f t="shared" si="49"/>
        <v>0</v>
      </c>
      <c r="GR8" s="162" cm="1">
        <f t="array" ref="GR8">GQ8-IFERROR(_xlfn.LET(_xlpm.k,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$GQ$3:$GQ$215),IF(_xlpm.top="対象無し", 0, SUMPRODUCT(_xlpm.amount * _xlpm.hitCount))),0)</f>
        <v>0</v>
      </c>
      <c r="GS8" s="157">
        <f t="shared" si="150"/>
        <v>0</v>
      </c>
      <c r="GT8" s="21">
        <f>LEN(配列情報!$D$56)-LEN(SUBSTITUTE(配列情報!$D$56,$D8,""))</f>
        <v>0</v>
      </c>
      <c r="GU8" s="21">
        <f t="shared" si="50"/>
        <v>0</v>
      </c>
      <c r="GV8" s="162" cm="1">
        <f t="array" ref="GV8">GU8-IFERROR(_xlfn.LET(_xlpm.k,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$GU$3:$GU$215),IF(_xlpm.top="対象無し", 0, SUMPRODUCT(_xlpm.amount * _xlpm.hitCount))),0)</f>
        <v>0</v>
      </c>
      <c r="GW8" s="157">
        <f t="shared" si="151"/>
        <v>0</v>
      </c>
      <c r="GX8" s="21">
        <f>LEN(配列情報!$D$57)-LEN(SUBSTITUTE(配列情報!$D$57,$D8,""))</f>
        <v>0</v>
      </c>
      <c r="GY8" s="21">
        <f t="shared" si="51"/>
        <v>0</v>
      </c>
      <c r="GZ8" s="162" cm="1">
        <f t="array" ref="GZ8">GY8-IFERROR(_xlfn.LET(_xlpm.k,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$GY$3:$GY$215),IF(_xlpm.top="対象無し", 0, SUMPRODUCT(_xlpm.amount * _xlpm.hitCount))),0)</f>
        <v>0</v>
      </c>
      <c r="HA8" s="157">
        <f t="shared" si="152"/>
        <v>0</v>
      </c>
      <c r="HB8" s="21">
        <f>LEN(配列情報!$D$58)-LEN(SUBSTITUTE(配列情報!$D$58,$D8,""))</f>
        <v>0</v>
      </c>
      <c r="HC8" s="21">
        <f t="shared" si="52"/>
        <v>0</v>
      </c>
      <c r="HD8" s="162" cm="1">
        <f t="array" ref="HD8">HC8-IFERROR(_xlfn.LET(_xlpm.k,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$HC$3:$HC$215),IF(_xlpm.top="対象無し", 0, SUMPRODUCT(_xlpm.amount * _xlpm.hitCount))),0)</f>
        <v>0</v>
      </c>
      <c r="HE8" s="157">
        <f t="shared" si="153"/>
        <v>0</v>
      </c>
      <c r="HF8" s="21">
        <f>LEN(配列情報!$D$59)-LEN(SUBSTITUTE(配列情報!$D$59,$D8,""))</f>
        <v>0</v>
      </c>
      <c r="HG8" s="21">
        <f t="shared" si="53"/>
        <v>0</v>
      </c>
      <c r="HH8" s="162" cm="1">
        <f t="array" ref="HH8">HG8-IFERROR(_xlfn.LET(_xlpm.k,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$HG$3:$HG$215),IF(_xlpm.top="対象無し", 0, SUMPRODUCT(_xlpm.amount * _xlpm.hitCount))),0)</f>
        <v>0</v>
      </c>
      <c r="HI8" s="157">
        <f t="shared" si="154"/>
        <v>0</v>
      </c>
      <c r="HJ8" s="21">
        <f>LEN(配列情報!$D$60)-LEN(SUBSTITUTE(配列情報!$D$60,$D8,""))</f>
        <v>0</v>
      </c>
      <c r="HK8" s="21">
        <f t="shared" si="54"/>
        <v>0</v>
      </c>
      <c r="HL8" s="162" cm="1">
        <f t="array" ref="HL8">HK8-IFERROR(_xlfn.LET(_xlpm.k,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$HK$3:$HK$215),IF(_xlpm.top="対象無し", 0, SUMPRODUCT(_xlpm.amount * _xlpm.hitCount))),0)</f>
        <v>0</v>
      </c>
      <c r="HM8" s="157">
        <f t="shared" si="155"/>
        <v>0</v>
      </c>
      <c r="HN8" s="21">
        <f>LEN(配列情報!$D$61)-LEN(SUBSTITUTE(配列情報!$D$61,$D8,""))</f>
        <v>0</v>
      </c>
      <c r="HO8" s="21">
        <f t="shared" si="55"/>
        <v>0</v>
      </c>
      <c r="HP8" s="162" cm="1">
        <f t="array" ref="HP8">HO8-IFERROR(_xlfn.LET(_xlpm.k,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$HO$3:$HO$215),IF(_xlpm.top="対象無し", 0, SUMPRODUCT(_xlpm.amount * _xlpm.hitCount))),0)</f>
        <v>0</v>
      </c>
      <c r="HQ8" s="157">
        <f t="shared" si="156"/>
        <v>0</v>
      </c>
      <c r="HR8" s="21">
        <f>LEN(配列情報!$D$62)-LEN(SUBSTITUTE(配列情報!$D$62,$D8,""))</f>
        <v>0</v>
      </c>
      <c r="HS8" s="21">
        <f t="shared" si="56"/>
        <v>0</v>
      </c>
      <c r="HT8" s="162" cm="1">
        <f t="array" ref="HT8">HS8-IFERROR(_xlfn.LET(_xlpm.k,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$HS$3:$HS$215),IF(_xlpm.top="対象無し", 0, SUMPRODUCT(_xlpm.amount * _xlpm.hitCount))),0)</f>
        <v>0</v>
      </c>
      <c r="HU8" s="157">
        <f t="shared" si="157"/>
        <v>0</v>
      </c>
      <c r="HV8" s="21">
        <f>LEN(配列情報!$D$63)-LEN(SUBSTITUTE(配列情報!$D$63,$D8,""))</f>
        <v>0</v>
      </c>
      <c r="HW8" s="21">
        <f t="shared" si="57"/>
        <v>0</v>
      </c>
      <c r="HX8" s="162" cm="1">
        <f t="array" ref="HX8">HW8-IFERROR(_xlfn.LET(_xlpm.k,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$HW$3:$HW$215),IF(_xlpm.top="対象無し", 0, SUMPRODUCT(_xlpm.amount * _xlpm.hitCount))),0)</f>
        <v>0</v>
      </c>
      <c r="HY8" s="157">
        <f t="shared" si="158"/>
        <v>0</v>
      </c>
      <c r="HZ8" s="21">
        <f>LEN(配列情報!$D$64)-LEN(SUBSTITUTE(配列情報!$D$64,$D8,""))</f>
        <v>0</v>
      </c>
      <c r="IA8" s="21">
        <f t="shared" si="58"/>
        <v>0</v>
      </c>
      <c r="IB8" s="162" cm="1">
        <f t="array" ref="IB8">IA8-IFERROR(_xlfn.LET(_xlpm.k,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$IA$3:$IA$215),IF(_xlpm.top="対象無し", 0, SUMPRODUCT(_xlpm.amount * _xlpm.hitCount))),0)</f>
        <v>0</v>
      </c>
      <c r="IC8" s="157">
        <f t="shared" si="159"/>
        <v>0</v>
      </c>
      <c r="ID8" s="21">
        <f>LEN(配列情報!$D$65)-LEN(SUBSTITUTE(配列情報!$D$65,$D8,""))</f>
        <v>0</v>
      </c>
      <c r="IE8" s="21">
        <f t="shared" si="59"/>
        <v>0</v>
      </c>
      <c r="IF8" s="162" cm="1">
        <f t="array" ref="IF8">IE8-IFERROR(_xlfn.LET(_xlpm.k,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$IE$3:$IE$215),IF(_xlpm.top="対象無し", 0, SUMPRODUCT(_xlpm.amount * _xlpm.hitCount))),0)</f>
        <v>0</v>
      </c>
      <c r="IG8" s="157">
        <f t="shared" si="160"/>
        <v>0</v>
      </c>
      <c r="IH8" s="21">
        <f>LEN(配列情報!$D$66)-LEN(SUBSTITUTE(配列情報!$D$66,$D8,""))</f>
        <v>0</v>
      </c>
      <c r="II8" s="21">
        <f t="shared" si="60"/>
        <v>0</v>
      </c>
      <c r="IJ8" s="162" cm="1">
        <f t="array" ref="IJ8">II8-IFERROR(_xlfn.LET(_xlpm.k,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$II$3:$II$215),IF(_xlpm.top="対象無し", 0, SUMPRODUCT(_xlpm.amount * _xlpm.hitCount))),0)</f>
        <v>0</v>
      </c>
      <c r="IK8" s="157">
        <f t="shared" si="161"/>
        <v>0</v>
      </c>
      <c r="IL8" s="21">
        <f>LEN(配列情報!$D$67)-LEN(SUBSTITUTE(配列情報!$D$67,$D8,""))</f>
        <v>0</v>
      </c>
      <c r="IM8" s="21">
        <f t="shared" si="61"/>
        <v>0</v>
      </c>
      <c r="IN8" s="162" cm="1">
        <f t="array" ref="IN8">IM8-IFERROR(_xlfn.LET(_xlpm.k,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$IM$3:$IM$215),IF(_xlpm.top="対象無し", 0, SUMPRODUCT(_xlpm.amount * _xlpm.hitCount))),0)</f>
        <v>0</v>
      </c>
      <c r="IO8" s="157">
        <f t="shared" si="162"/>
        <v>0</v>
      </c>
      <c r="IP8" s="21">
        <f>LEN(配列情報!$D$68)-LEN(SUBSTITUTE(配列情報!$D$68,$D8,""))</f>
        <v>0</v>
      </c>
      <c r="IQ8" s="21">
        <f t="shared" si="62"/>
        <v>0</v>
      </c>
      <c r="IR8" s="162" cm="1">
        <f t="array" ref="IR8">IQ8-IFERROR(_xlfn.LET(_xlpm.k,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$IQ$3:$IQ$215),IF(_xlpm.top="対象無し", 0, SUMPRODUCT(_xlpm.amount * _xlpm.hitCount))),0)</f>
        <v>0</v>
      </c>
      <c r="IS8" s="157">
        <f t="shared" si="163"/>
        <v>0</v>
      </c>
      <c r="IT8" s="21">
        <f>LEN(配列情報!$D$69)-LEN(SUBSTITUTE(配列情報!$D$69,$D8,""))</f>
        <v>0</v>
      </c>
      <c r="IU8" s="21">
        <f t="shared" si="63"/>
        <v>0</v>
      </c>
      <c r="IV8" s="162" cm="1">
        <f t="array" ref="IV8">IU8-IFERROR(_xlfn.LET(_xlpm.k,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$IU$3:$IU$215),IF(_xlpm.top="対象無し", 0, SUMPRODUCT(_xlpm.amount * _xlpm.hitCount))),0)</f>
        <v>0</v>
      </c>
      <c r="IW8" s="157">
        <f t="shared" si="164"/>
        <v>0</v>
      </c>
      <c r="IX8" s="21">
        <f>LEN(配列情報!$D$70)-LEN(SUBSTITUTE(配列情報!$D$70,$D8,""))</f>
        <v>0</v>
      </c>
      <c r="IY8" s="21">
        <f t="shared" si="64"/>
        <v>0</v>
      </c>
      <c r="IZ8" s="162" cm="1">
        <f t="array" ref="IZ8">IY8-IFERROR(_xlfn.LET(_xlpm.k,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$IY$3:$IY$215),IF(_xlpm.top="対象無し", 0, SUMPRODUCT(_xlpm.amount * _xlpm.hitCount))),0)</f>
        <v>0</v>
      </c>
      <c r="JA8" s="157">
        <f t="shared" si="165"/>
        <v>0</v>
      </c>
      <c r="JB8" s="21">
        <f>LEN(配列情報!$D$71)-LEN(SUBSTITUTE(配列情報!$D$71,$D8,""))</f>
        <v>0</v>
      </c>
      <c r="JC8" s="21">
        <f t="shared" si="65"/>
        <v>0</v>
      </c>
      <c r="JD8" s="162" cm="1">
        <f t="array" ref="JD8">JC8-IFERROR(_xlfn.LET(_xlpm.k,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$JC$3:$JC$215),IF(_xlpm.top="対象無し", 0, SUMPRODUCT(_xlpm.amount * _xlpm.hitCount))),0)</f>
        <v>0</v>
      </c>
      <c r="JE8" s="157">
        <f t="shared" si="166"/>
        <v>0</v>
      </c>
      <c r="JF8" s="21">
        <f>LEN(配列情報!$D$72)-LEN(SUBSTITUTE(配列情報!$D$72,$D8,""))</f>
        <v>0</v>
      </c>
      <c r="JG8" s="21">
        <f t="shared" si="66"/>
        <v>0</v>
      </c>
      <c r="JH8" s="162" cm="1">
        <f t="array" ref="JH8">JG8-IFERROR(_xlfn.LET(_xlpm.k,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$JG$3:$JG$215),IF(_xlpm.top="対象無し", 0, SUMPRODUCT(_xlpm.amount * _xlpm.hitCount))),0)</f>
        <v>0</v>
      </c>
      <c r="JI8" s="157">
        <f t="shared" si="167"/>
        <v>0</v>
      </c>
      <c r="JJ8" s="21">
        <f>LEN(配列情報!$D$73)-LEN(SUBSTITUTE(配列情報!$D$73,$D8,""))</f>
        <v>0</v>
      </c>
      <c r="JK8" s="21">
        <f t="shared" si="67"/>
        <v>0</v>
      </c>
      <c r="JL8" s="162" cm="1">
        <f t="array" ref="JL8">JK8-IFERROR(_xlfn.LET(_xlpm.k,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$JK$3:$JK$215),IF(_xlpm.top="対象無し", 0, SUMPRODUCT(_xlpm.amount * _xlpm.hitCount))),0)</f>
        <v>0</v>
      </c>
      <c r="JM8" s="157">
        <f t="shared" si="168"/>
        <v>0</v>
      </c>
      <c r="JN8" s="21">
        <f>LEN(配列情報!$D$74)-LEN(SUBSTITUTE(配列情報!$D$74,$D8,""))</f>
        <v>0</v>
      </c>
      <c r="JO8" s="21">
        <f t="shared" si="68"/>
        <v>0</v>
      </c>
      <c r="JP8" s="162" cm="1">
        <f t="array" ref="JP8">JO8-IFERROR(_xlfn.LET(_xlpm.k,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$JO$3:$JO$215),IF(_xlpm.top="対象無し", 0, SUMPRODUCT(_xlpm.amount * _xlpm.hitCount))),0)</f>
        <v>0</v>
      </c>
      <c r="JQ8" s="157">
        <f t="shared" si="169"/>
        <v>0</v>
      </c>
      <c r="JR8" s="21">
        <f>LEN(配列情報!$D$75)-LEN(SUBSTITUTE(配列情報!$D$75,$D8,""))</f>
        <v>0</v>
      </c>
      <c r="JS8" s="21">
        <f t="shared" si="69"/>
        <v>0</v>
      </c>
      <c r="JT8" s="162" cm="1">
        <f t="array" ref="JT8">JS8-IFERROR(_xlfn.LET(_xlpm.k,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$JS$3:$JS$215),IF(_xlpm.top="対象無し", 0, SUMPRODUCT(_xlpm.amount * _xlpm.hitCount))),0)</f>
        <v>0</v>
      </c>
      <c r="JU8" s="157">
        <f t="shared" si="170"/>
        <v>0</v>
      </c>
      <c r="JV8" s="21">
        <f>LEN(配列情報!$D$76)-LEN(SUBSTITUTE(配列情報!$D$76,$D8,""))</f>
        <v>0</v>
      </c>
      <c r="JW8" s="21">
        <f t="shared" si="70"/>
        <v>0</v>
      </c>
      <c r="JX8" s="162" cm="1">
        <f t="array" ref="JX8">JW8-IFERROR(_xlfn.LET(_xlpm.k,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$JW$3:$JW$215),IF(_xlpm.top="対象無し", 0, SUMPRODUCT(_xlpm.amount * _xlpm.hitCount))),0)</f>
        <v>0</v>
      </c>
      <c r="JY8" s="157">
        <f t="shared" si="171"/>
        <v>0</v>
      </c>
      <c r="JZ8" s="21">
        <f>LEN(配列情報!$D$77)-LEN(SUBSTITUTE(配列情報!$D$77,$D8,""))</f>
        <v>0</v>
      </c>
      <c r="KA8" s="21">
        <f t="shared" si="71"/>
        <v>0</v>
      </c>
      <c r="KB8" s="162" cm="1">
        <f t="array" ref="KB8">KA8-IFERROR(_xlfn.LET(_xlpm.k,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$KA$3:$KA$215),IF(_xlpm.top="対象無し", 0, SUMPRODUCT(_xlpm.amount * _xlpm.hitCount))),0)</f>
        <v>0</v>
      </c>
      <c r="KC8" s="157">
        <f t="shared" si="172"/>
        <v>0</v>
      </c>
      <c r="KD8" s="21">
        <f>LEN(配列情報!$D$78)-LEN(SUBSTITUTE(配列情報!$D$78,$D8,""))</f>
        <v>0</v>
      </c>
      <c r="KE8" s="21">
        <f t="shared" si="72"/>
        <v>0</v>
      </c>
      <c r="KF8" s="162" cm="1">
        <f t="array" ref="KF8">KE8-IFERROR(_xlfn.LET(_xlpm.k,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$KE$3:$KE$215),IF(_xlpm.top="対象無し", 0, SUMPRODUCT(_xlpm.amount * _xlpm.hitCount))),0)</f>
        <v>0</v>
      </c>
      <c r="KG8" s="157">
        <f t="shared" si="173"/>
        <v>0</v>
      </c>
      <c r="KH8" s="21">
        <f>LEN(配列情報!$D$79)-LEN(SUBSTITUTE(配列情報!$D$79,$D8,""))</f>
        <v>0</v>
      </c>
      <c r="KI8" s="21">
        <f t="shared" si="73"/>
        <v>0</v>
      </c>
      <c r="KJ8" s="162" cm="1">
        <f t="array" ref="KJ8">KI8-IFERROR(_xlfn.LET(_xlpm.k,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$KI$3:$KI$215),IF(_xlpm.top="対象無し", 0, SUMPRODUCT(_xlpm.amount * _xlpm.hitCount))),0)</f>
        <v>0</v>
      </c>
      <c r="KK8" s="157">
        <f t="shared" si="174"/>
        <v>0</v>
      </c>
      <c r="KL8" s="21">
        <f>LEN(配列情報!$D$80)-LEN(SUBSTITUTE(配列情報!$D$80,$D8,""))</f>
        <v>0</v>
      </c>
      <c r="KM8" s="21">
        <f t="shared" si="74"/>
        <v>0</v>
      </c>
      <c r="KN8" s="162" cm="1">
        <f t="array" ref="KN8">KM8-IFERROR(_xlfn.LET(_xlpm.k,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$KM$3:$KM$215),IF(_xlpm.top="対象無し", 0, SUMPRODUCT(_xlpm.amount * _xlpm.hitCount))),0)</f>
        <v>0</v>
      </c>
      <c r="KO8" s="157">
        <f t="shared" si="175"/>
        <v>0</v>
      </c>
      <c r="KP8" s="21">
        <f>LEN(配列情報!$D$81)-LEN(SUBSTITUTE(配列情報!$D$81,$D8,""))</f>
        <v>0</v>
      </c>
      <c r="KQ8" s="21">
        <f t="shared" si="75"/>
        <v>0</v>
      </c>
      <c r="KR8" s="162" cm="1">
        <f t="array" ref="KR8">KQ8-IFERROR(_xlfn.LET(_xlpm.k,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$KQ$3:$KQ$215),IF(_xlpm.top="対象無し", 0, SUMPRODUCT(_xlpm.amount * _xlpm.hitCount))),0)</f>
        <v>0</v>
      </c>
      <c r="KS8" s="157">
        <f t="shared" si="176"/>
        <v>0</v>
      </c>
      <c r="KT8" s="21">
        <f>LEN(配列情報!$D$82)-LEN(SUBSTITUTE(配列情報!$D$82,$D8,""))</f>
        <v>0</v>
      </c>
      <c r="KU8" s="21">
        <f t="shared" si="76"/>
        <v>0</v>
      </c>
      <c r="KV8" s="162" cm="1">
        <f t="array" ref="KV8">KU8-IFERROR(_xlfn.LET(_xlpm.k,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$KU$3:$KU$215),IF(_xlpm.top="対象無し", 0, SUMPRODUCT(_xlpm.amount * _xlpm.hitCount))),0)</f>
        <v>0</v>
      </c>
      <c r="KW8" s="157">
        <f t="shared" si="177"/>
        <v>0</v>
      </c>
      <c r="KX8" s="21">
        <f>LEN(配列情報!$D$83)-LEN(SUBSTITUTE(配列情報!$D$83,$D8,""))</f>
        <v>0</v>
      </c>
      <c r="KY8" s="21">
        <f t="shared" si="77"/>
        <v>0</v>
      </c>
      <c r="KZ8" s="162" cm="1">
        <f t="array" ref="KZ8">KY8-IFERROR(_xlfn.LET(_xlpm.k,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$KY$3:$KY$215),IF(_xlpm.top="対象無し", 0, SUMPRODUCT(_xlpm.amount * _xlpm.hitCount))),0)</f>
        <v>0</v>
      </c>
      <c r="LA8" s="157">
        <f t="shared" si="178"/>
        <v>0</v>
      </c>
      <c r="LB8" s="21">
        <f>LEN(配列情報!$D$84)-LEN(SUBSTITUTE(配列情報!$D$84,$D8,""))</f>
        <v>0</v>
      </c>
      <c r="LC8" s="21">
        <f t="shared" si="78"/>
        <v>0</v>
      </c>
      <c r="LD8" s="162" cm="1">
        <f t="array" ref="LD8">LC8-IFERROR(_xlfn.LET(_xlpm.k,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$LC$3:$LC$215),IF(_xlpm.top="対象無し", 0, SUMPRODUCT(_xlpm.amount * _xlpm.hitCount))),0)</f>
        <v>0</v>
      </c>
      <c r="LE8" s="157">
        <f t="shared" si="179"/>
        <v>0</v>
      </c>
      <c r="LF8" s="21">
        <f>LEN(配列情報!$D$85)-LEN(SUBSTITUTE(配列情報!$D$85,$D8,""))</f>
        <v>0</v>
      </c>
      <c r="LG8" s="21">
        <f t="shared" si="79"/>
        <v>0</v>
      </c>
      <c r="LH8" s="162" cm="1">
        <f t="array" ref="LH8">LG8-IFERROR(_xlfn.LET(_xlpm.k,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$LG$3:$LG$215),IF(_xlpm.top="対象無し", 0, SUMPRODUCT(_xlpm.amount * _xlpm.hitCount))),0)</f>
        <v>0</v>
      </c>
      <c r="LI8" s="157">
        <f t="shared" si="180"/>
        <v>0</v>
      </c>
      <c r="LJ8" s="21">
        <f>LEN(配列情報!$D$86)-LEN(SUBSTITUTE(配列情報!$D$86,$D8,""))</f>
        <v>0</v>
      </c>
      <c r="LK8" s="21">
        <f t="shared" si="80"/>
        <v>0</v>
      </c>
      <c r="LL8" s="162" cm="1">
        <f t="array" ref="LL8">LK8-IFERROR(_xlfn.LET(_xlpm.k,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$LK$3:$LK$215),IF(_xlpm.top="対象無し", 0, SUMPRODUCT(_xlpm.amount * _xlpm.hitCount))),0)</f>
        <v>0</v>
      </c>
      <c r="LM8" s="157">
        <f t="shared" si="181"/>
        <v>0</v>
      </c>
      <c r="LN8" s="21">
        <f>LEN(配列情報!$D$87)-LEN(SUBSTITUTE(配列情報!$D$87,$D8,""))</f>
        <v>0</v>
      </c>
      <c r="LO8" s="21">
        <f t="shared" si="81"/>
        <v>0</v>
      </c>
      <c r="LP8" s="162" cm="1">
        <f t="array" ref="LP8">LO8-IFERROR(_xlfn.LET(_xlpm.k,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$LO$3:$LO$215),IF(_xlpm.top="対象無し", 0, SUMPRODUCT(_xlpm.amount * _xlpm.hitCount))),0)</f>
        <v>0</v>
      </c>
      <c r="LQ8" s="157">
        <f t="shared" si="182"/>
        <v>0</v>
      </c>
      <c r="LR8" s="21">
        <f>LEN(配列情報!$D$88)-LEN(SUBSTITUTE(配列情報!$D$88,$D8,""))</f>
        <v>0</v>
      </c>
      <c r="LS8" s="21">
        <f t="shared" si="82"/>
        <v>0</v>
      </c>
      <c r="LT8" s="162" cm="1">
        <f t="array" ref="LT8">LS8-IFERROR(_xlfn.LET(_xlpm.k,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$LS$3:$LS$215),IF(_xlpm.top="対象無し", 0, SUMPRODUCT(_xlpm.amount * _xlpm.hitCount))),0)</f>
        <v>0</v>
      </c>
      <c r="LU8" s="157">
        <f t="shared" si="183"/>
        <v>0</v>
      </c>
      <c r="LV8" s="21">
        <f>LEN(配列情報!$D$89)-LEN(SUBSTITUTE(配列情報!$D$89,$D8,""))</f>
        <v>0</v>
      </c>
      <c r="LW8" s="21">
        <f t="shared" si="83"/>
        <v>0</v>
      </c>
      <c r="LX8" s="162" cm="1">
        <f t="array" ref="LX8">LW8-IFERROR(_xlfn.LET(_xlpm.k,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$LW$3:$LW$215),IF(_xlpm.top="対象無し", 0, SUMPRODUCT(_xlpm.amount * _xlpm.hitCount))),0)</f>
        <v>0</v>
      </c>
      <c r="LY8" s="157">
        <f t="shared" si="184"/>
        <v>0</v>
      </c>
      <c r="LZ8" s="21">
        <f>LEN(配列情報!$D$90)-LEN(SUBSTITUTE(配列情報!$D$90,$D8,""))</f>
        <v>0</v>
      </c>
      <c r="MA8" s="21">
        <f t="shared" si="84"/>
        <v>0</v>
      </c>
      <c r="MB8" s="162" cm="1">
        <f t="array" ref="MB8">MA8-IFERROR(_xlfn.LET(_xlpm.k,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$MA$3:$MA$215),IF(_xlpm.top="対象無し", 0, SUMPRODUCT(_xlpm.amount * _xlpm.hitCount))),0)</f>
        <v>0</v>
      </c>
      <c r="MC8" s="157">
        <f t="shared" si="185"/>
        <v>0</v>
      </c>
      <c r="MD8" s="21">
        <f>LEN(配列情報!$D$91)-LEN(SUBSTITUTE(配列情報!$D$91,$D8,""))</f>
        <v>0</v>
      </c>
      <c r="ME8" s="21">
        <f t="shared" si="85"/>
        <v>0</v>
      </c>
      <c r="MF8" s="162" cm="1">
        <f t="array" ref="MF8">ME8-IFERROR(_xlfn.LET(_xlpm.k,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$ME$3:$ME$215),IF(_xlpm.top="対象無し", 0, SUMPRODUCT(_xlpm.amount * _xlpm.hitCount))),0)</f>
        <v>0</v>
      </c>
      <c r="MG8" s="157">
        <f t="shared" si="186"/>
        <v>0</v>
      </c>
      <c r="MH8" s="21">
        <f>LEN(配列情報!$D$92)-LEN(SUBSTITUTE(配列情報!$D$92,$D8,""))</f>
        <v>0</v>
      </c>
      <c r="MI8" s="21">
        <f t="shared" si="86"/>
        <v>0</v>
      </c>
      <c r="MJ8" s="162" cm="1">
        <f t="array" ref="MJ8">MI8-IFERROR(_xlfn.LET(_xlpm.k,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$MI$3:$MI$215),IF(_xlpm.top="対象無し", 0, SUMPRODUCT(_xlpm.amount * _xlpm.hitCount))),0)</f>
        <v>0</v>
      </c>
      <c r="MK8" s="157">
        <f t="shared" si="187"/>
        <v>0</v>
      </c>
      <c r="ML8" s="21">
        <f>LEN(配列情報!$D$93)-LEN(SUBSTITUTE(配列情報!$D$93,$D8,""))</f>
        <v>0</v>
      </c>
      <c r="MM8" s="21">
        <f t="shared" si="87"/>
        <v>0</v>
      </c>
      <c r="MN8" s="162" cm="1">
        <f t="array" ref="MN8">MM8-IFERROR(_xlfn.LET(_xlpm.k,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$MM$3:$MM$215),IF(_xlpm.top="対象無し", 0, SUMPRODUCT(_xlpm.amount * _xlpm.hitCount))),0)</f>
        <v>0</v>
      </c>
      <c r="MO8" s="157">
        <f t="shared" si="188"/>
        <v>0</v>
      </c>
      <c r="MP8" s="21">
        <f>LEN(配列情報!$D$94)-LEN(SUBSTITUTE(配列情報!$D$94,$D8,""))</f>
        <v>0</v>
      </c>
      <c r="MQ8" s="21">
        <f t="shared" si="88"/>
        <v>0</v>
      </c>
      <c r="MR8" s="162" cm="1">
        <f t="array" ref="MR8">MQ8-IFERROR(_xlfn.LET(_xlpm.k,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$MQ$3:$MQ$215),IF(_xlpm.top="対象無し", 0, SUMPRODUCT(_xlpm.amount * _xlpm.hitCount))),0)</f>
        <v>0</v>
      </c>
      <c r="MS8" s="157">
        <f t="shared" si="189"/>
        <v>0</v>
      </c>
      <c r="MT8" s="21">
        <f>LEN(配列情報!$D$95)-LEN(SUBSTITUTE(配列情報!$D$95,$D8,""))</f>
        <v>0</v>
      </c>
      <c r="MU8" s="21">
        <f t="shared" si="89"/>
        <v>0</v>
      </c>
      <c r="MV8" s="162" cm="1">
        <f t="array" ref="MV8">MU8-IFERROR(_xlfn.LET(_xlpm.k,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$MU$3:$MU$215),IF(_xlpm.top="対象無し", 0, SUMPRODUCT(_xlpm.amount * _xlpm.hitCount))),0)</f>
        <v>0</v>
      </c>
      <c r="MW8" s="157">
        <f t="shared" si="190"/>
        <v>0</v>
      </c>
      <c r="MX8" s="21">
        <f>LEN(配列情報!$D$96)-LEN(SUBSTITUTE(配列情報!$D$96,$D8,""))</f>
        <v>0</v>
      </c>
      <c r="MY8" s="21">
        <f t="shared" si="90"/>
        <v>0</v>
      </c>
      <c r="MZ8" s="162" cm="1">
        <f t="array" ref="MZ8">MY8-IFERROR(_xlfn.LET(_xlpm.k,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$MY$3:$MY$215),IF(_xlpm.top="対象無し", 0, SUMPRODUCT(_xlpm.amount * _xlpm.hitCount))),0)</f>
        <v>0</v>
      </c>
      <c r="NA8" s="157">
        <f t="shared" si="191"/>
        <v>0</v>
      </c>
      <c r="NB8" s="21">
        <f>LEN(配列情報!$D$97)-LEN(SUBSTITUTE(配列情報!$D$97,$D8,""))</f>
        <v>0</v>
      </c>
      <c r="NC8" s="21">
        <f t="shared" si="91"/>
        <v>0</v>
      </c>
      <c r="ND8" s="162" cm="1">
        <f t="array" ref="ND8">NC8-IFERROR(_xlfn.LET(_xlpm.k,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$NC$3:$NC$215),IF(_xlpm.top="対象無し", 0, SUMPRODUCT(_xlpm.amount * _xlpm.hitCount))),0)</f>
        <v>0</v>
      </c>
      <c r="NE8" s="157">
        <f t="shared" si="192"/>
        <v>0</v>
      </c>
      <c r="NF8" s="21">
        <f>LEN(配列情報!$D$98)-LEN(SUBSTITUTE(配列情報!$D$98,$D8,""))</f>
        <v>0</v>
      </c>
      <c r="NG8" s="21">
        <f t="shared" si="92"/>
        <v>0</v>
      </c>
      <c r="NH8" s="162" cm="1">
        <f t="array" ref="NH8">NG8-IFERROR(_xlfn.LET(_xlpm.k,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$NG$3:$NG$215),IF(_xlpm.top="対象無し", 0, SUMPRODUCT(_xlpm.amount * _xlpm.hitCount))),0)</f>
        <v>0</v>
      </c>
      <c r="NI8" s="157">
        <f t="shared" si="193"/>
        <v>0</v>
      </c>
      <c r="NJ8" s="21">
        <f>LEN(配列情報!$D$99)-LEN(SUBSTITUTE(配列情報!$D$99,$D8,""))</f>
        <v>0</v>
      </c>
      <c r="NK8" s="21">
        <f t="shared" si="93"/>
        <v>0</v>
      </c>
      <c r="NL8" s="162" cm="1">
        <f t="array" ref="NL8">NK8-IFERROR(_xlfn.LET(_xlpm.k,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$NK$3:$NK$215),IF(_xlpm.top="対象無し", 0, SUMPRODUCT(_xlpm.amount * _xlpm.hitCount))),0)</f>
        <v>0</v>
      </c>
      <c r="NM8" s="157">
        <f t="shared" si="194"/>
        <v>0</v>
      </c>
      <c r="NN8" s="21">
        <f>LEN(配列情報!$D$100)-LEN(SUBSTITUTE(配列情報!$D$100,$D8,""))</f>
        <v>0</v>
      </c>
      <c r="NO8" s="21">
        <f t="shared" si="94"/>
        <v>0</v>
      </c>
      <c r="NP8" s="162" cm="1">
        <f t="array" ref="NP8">NO8-IFERROR(_xlfn.LET(_xlpm.k,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$NO$3:$NO$215),IF(_xlpm.top="対象無し", 0, SUMPRODUCT(_xlpm.amount * _xlpm.hitCount))),0)</f>
        <v>0</v>
      </c>
      <c r="NQ8" s="157">
        <f t="shared" si="195"/>
        <v>0</v>
      </c>
      <c r="NR8" s="21">
        <f>LEN(配列情報!$D$101)-LEN(SUBSTITUTE(配列情報!$D$101,$D8,""))</f>
        <v>0</v>
      </c>
      <c r="NS8" s="21">
        <f t="shared" si="95"/>
        <v>0</v>
      </c>
      <c r="NT8" s="162" cm="1">
        <f t="array" ref="NT8">NS8-IFERROR(_xlfn.LET(_xlpm.k,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$NS$3:$NS$215),IF(_xlpm.top="対象無し", 0, SUMPRODUCT(_xlpm.amount * _xlpm.hitCount))),0)</f>
        <v>0</v>
      </c>
      <c r="NU8" s="157">
        <f t="shared" si="196"/>
        <v>0</v>
      </c>
      <c r="NV8" s="21">
        <f>LEN(配列情報!$D$102)-LEN(SUBSTITUTE(配列情報!$D$102,$D8,""))</f>
        <v>0</v>
      </c>
      <c r="NW8" s="21">
        <f t="shared" si="96"/>
        <v>0</v>
      </c>
      <c r="NX8" s="162" cm="1">
        <f t="array" ref="NX8">NW8-IFERROR(_xlfn.LET(_xlpm.k, _xlfn.XMATCH(TRUE, EXACT($OB$2:$RL$2, D8),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D8, ""))) / LEN(D8),_xlpm.amount, SUMIF($C$3:$C$215, _xlpm.arrCode, $NW$3:$NW$215),IF(_xlpm.top="対象無し", 0, SUMPRODUCT(_xlpm.amount * _xlpm.hitCount))),0)</f>
        <v>0</v>
      </c>
      <c r="NY8" s="157">
        <f t="shared" si="197"/>
        <v>0</v>
      </c>
      <c r="OB8" t="str">
        <v>A(M)</v>
      </c>
      <c r="OC8" t="str">
        <v>[GalC3]</v>
      </c>
      <c r="OD8" t="str">
        <v>[GaldT]</v>
      </c>
      <c r="OE8" t="str">
        <v>[5BrdU]</v>
      </c>
      <c r="OF8" t="str">
        <v>c(T)</v>
      </c>
      <c r="OJ8" t="str">
        <v>[GaldT]</v>
      </c>
      <c r="OO8" t="str">
        <v>[TAMdT]</v>
      </c>
      <c r="OR8" t="str">
        <v>G(m)</v>
      </c>
      <c r="OT8" t="str">
        <v>[rS]</v>
      </c>
      <c r="OZ8" t="str">
        <v>[AziddT]</v>
      </c>
    </row>
    <row r="9" spans="1:480">
      <c r="A9" s="181" t="s">
        <v>612</v>
      </c>
      <c r="B9" s="161" t="s">
        <v>572</v>
      </c>
      <c r="C9" s="45">
        <v>7</v>
      </c>
      <c r="D9" s="22" t="str">
        <f>塩基・修飾表記の定義!N70</f>
        <v>[pserU]</v>
      </c>
      <c r="E9" s="160">
        <f t="shared" si="3"/>
        <v>7</v>
      </c>
      <c r="F9" s="21">
        <f>LEN(配列情報!$D$7)-LEN(SUBSTITUTE(配列情報!$D$7,$D9,""))</f>
        <v>0</v>
      </c>
      <c r="G9" s="21">
        <f t="shared" si="100"/>
        <v>0</v>
      </c>
      <c r="H9" s="162" cm="1">
        <f t="array" ref="H9">G9-IFERROR(_xlfn.LET(_xlpm.k,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$G$3:$G$215),IF(_xlpm.top="対象無し", 0, SUMPRODUCT(_xlpm.amount * _xlpm.hitCount))),0)</f>
        <v>0</v>
      </c>
      <c r="I9" s="157">
        <f t="shared" si="103"/>
        <v>0</v>
      </c>
      <c r="J9" s="21">
        <f>LEN(配列情報!$D$8)-LEN(SUBSTITUTE(配列情報!$D$8,$D9,""))</f>
        <v>0</v>
      </c>
      <c r="K9" s="21">
        <f t="shared" si="101"/>
        <v>0</v>
      </c>
      <c r="L9" s="162" cm="1">
        <f t="array" ref="L9">K9-IFERROR(_xlfn.LET(_xlpm.k,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$K$3:$K$215),IF(_xlpm.top="対象無し", 0, SUMPRODUCT(_xlpm.amount * _xlpm.hitCount))),0)</f>
        <v>0</v>
      </c>
      <c r="M9" s="157">
        <f t="shared" si="198"/>
        <v>0</v>
      </c>
      <c r="N9" s="21">
        <f>LEN(配列情報!$D$9)-LEN(SUBSTITUTE(配列情報!$D$9,$D9,""))</f>
        <v>0</v>
      </c>
      <c r="O9" s="21">
        <f t="shared" si="4"/>
        <v>0</v>
      </c>
      <c r="P9" s="162" cm="1">
        <f t="array" ref="P9">O9-IFERROR(_xlfn.LET(_xlpm.k,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$O$3:$O$215),IF(_xlpm.top="対象無し", 0, SUMPRODUCT(_xlpm.amount * _xlpm.hitCount))),0)</f>
        <v>0</v>
      </c>
      <c r="Q9" s="157">
        <f t="shared" si="104"/>
        <v>0</v>
      </c>
      <c r="R9" s="21">
        <f>LEN(配列情報!$D$10)-LEN(SUBSTITUTE(配列情報!$D$10,$D9,""))</f>
        <v>0</v>
      </c>
      <c r="S9" s="21">
        <f t="shared" si="5"/>
        <v>0</v>
      </c>
      <c r="T9" s="162" cm="1">
        <f t="array" ref="T9">S9-IFERROR(_xlfn.LET(_xlpm.k,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$S$3:$S$215),IF(_xlpm.top="対象無し", 0, SUMPRODUCT(_xlpm.amount * _xlpm.hitCount))),0)</f>
        <v>0</v>
      </c>
      <c r="U9" s="157">
        <f t="shared" si="105"/>
        <v>0</v>
      </c>
      <c r="V9" s="21">
        <f>LEN(配列情報!$D$11)-LEN(SUBSTITUTE(配列情報!$D$11,$D9,""))</f>
        <v>0</v>
      </c>
      <c r="W9" s="21">
        <f t="shared" si="6"/>
        <v>0</v>
      </c>
      <c r="X9" s="162" cm="1">
        <f t="array" ref="X9">W9-IFERROR(_xlfn.LET(_xlpm.k,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$W$3:$W$215),IF(_xlpm.top="対象無し", 0, SUMPRODUCT(_xlpm.amount * _xlpm.hitCount))),0)</f>
        <v>0</v>
      </c>
      <c r="Y9" s="157">
        <f t="shared" si="106"/>
        <v>0</v>
      </c>
      <c r="Z9" s="21">
        <f>LEN(配列情報!$D$12)-LEN(SUBSTITUTE(配列情報!$D$12,$D9,""))</f>
        <v>0</v>
      </c>
      <c r="AA9" s="21">
        <f t="shared" si="7"/>
        <v>0</v>
      </c>
      <c r="AB9" s="162" cm="1">
        <f t="array" ref="AB9">AA9-IFERROR(_xlfn.LET(_xlpm.k,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$AA$3:$AA$215),IF(_xlpm.top="対象無し", 0, SUMPRODUCT(_xlpm.amount * _xlpm.hitCount))),0)</f>
        <v>0</v>
      </c>
      <c r="AC9" s="157">
        <f t="shared" si="107"/>
        <v>0</v>
      </c>
      <c r="AD9" s="21">
        <f>LEN(配列情報!$D$13)-LEN(SUBSTITUTE(配列情報!$D$13,$D9,""))</f>
        <v>0</v>
      </c>
      <c r="AE9" s="21">
        <f t="shared" si="8"/>
        <v>0</v>
      </c>
      <c r="AF9" s="162" cm="1">
        <f t="array" ref="AF9">AE9-IFERROR(_xlfn.LET(_xlpm.k,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$AE$3:$AE$215),IF(_xlpm.top="対象無し", 0, SUMPRODUCT(_xlpm.amount * _xlpm.hitCount))),0)</f>
        <v>0</v>
      </c>
      <c r="AG9" s="157">
        <f t="shared" si="108"/>
        <v>0</v>
      </c>
      <c r="AH9" s="21">
        <f>LEN(配列情報!$D$14)-LEN(SUBSTITUTE(配列情報!$D$14,$D9,""))</f>
        <v>0</v>
      </c>
      <c r="AI9" s="21">
        <f t="shared" si="9"/>
        <v>0</v>
      </c>
      <c r="AJ9" s="162" cm="1">
        <f t="array" ref="AJ9">AI9-IFERROR(_xlfn.LET(_xlpm.k,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$AI$3:$AI$215),IF(_xlpm.top="対象無し", 0, SUMPRODUCT(_xlpm.amount * _xlpm.hitCount))),0)</f>
        <v>0</v>
      </c>
      <c r="AK9" s="157">
        <f t="shared" si="109"/>
        <v>0</v>
      </c>
      <c r="AL9" s="21">
        <f>LEN(配列情報!$D$15)-LEN(SUBSTITUTE(配列情報!$D$15,$D9,""))</f>
        <v>0</v>
      </c>
      <c r="AM9" s="21">
        <f t="shared" si="10"/>
        <v>0</v>
      </c>
      <c r="AN9" s="162" cm="1">
        <f t="array" ref="AN9">AM9-IFERROR(_xlfn.LET(_xlpm.k,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$AM$3:$AM$215),IF(_xlpm.top="対象無し", 0, SUMPRODUCT(_xlpm.amount * _xlpm.hitCount))),0)</f>
        <v>0</v>
      </c>
      <c r="AO9" s="157">
        <f t="shared" si="110"/>
        <v>0</v>
      </c>
      <c r="AP9" s="21">
        <f>LEN(配列情報!$D$16)-LEN(SUBSTITUTE(配列情報!$D$16,$D9,""))</f>
        <v>0</v>
      </c>
      <c r="AQ9" s="21">
        <f t="shared" si="11"/>
        <v>0</v>
      </c>
      <c r="AR9" s="162" cm="1">
        <f t="array" ref="AR9">AQ9-IFERROR(_xlfn.LET(_xlpm.k,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$AQ$3:$AQ$215),IF(_xlpm.top="対象無し", 0, SUMPRODUCT(_xlpm.amount * _xlpm.hitCount))),0)</f>
        <v>0</v>
      </c>
      <c r="AS9" s="157">
        <f t="shared" si="111"/>
        <v>0</v>
      </c>
      <c r="AT9" s="21">
        <f>LEN(配列情報!$D$17)-LEN(SUBSTITUTE(配列情報!$D$17,$D9,""))</f>
        <v>0</v>
      </c>
      <c r="AU9" s="21">
        <f t="shared" si="12"/>
        <v>0</v>
      </c>
      <c r="AV9" s="162" cm="1">
        <f t="array" ref="AV9">AU9-IFERROR(_xlfn.LET(_xlpm.k,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$AU$3:$AU$215),IF(_xlpm.top="対象無し", 0, SUMPRODUCT(_xlpm.amount * _xlpm.hitCount))),0)</f>
        <v>0</v>
      </c>
      <c r="AW9" s="157">
        <f t="shared" si="112"/>
        <v>0</v>
      </c>
      <c r="AX9" s="21">
        <f>LEN(配列情報!$D$18)-LEN(SUBSTITUTE(配列情報!$D$18,$D9,""))</f>
        <v>0</v>
      </c>
      <c r="AY9" s="21">
        <f t="shared" si="13"/>
        <v>0</v>
      </c>
      <c r="AZ9" s="162" cm="1">
        <f t="array" ref="AZ9">AY9-IFERROR(_xlfn.LET(_xlpm.k,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$AY$3:$AY$215),IF(_xlpm.top="対象無し", 0, SUMPRODUCT(_xlpm.amount * _xlpm.hitCount))),0)</f>
        <v>0</v>
      </c>
      <c r="BA9" s="157">
        <f t="shared" si="113"/>
        <v>0</v>
      </c>
      <c r="BB9" s="21">
        <f>LEN(配列情報!$D$19)-LEN(SUBSTITUTE(配列情報!$D$19,$D9,""))</f>
        <v>0</v>
      </c>
      <c r="BC9" s="21">
        <f t="shared" si="14"/>
        <v>0</v>
      </c>
      <c r="BD9" s="162" cm="1">
        <f t="array" ref="BD9">BC9-IFERROR(_xlfn.LET(_xlpm.k,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$BC$3:$BC$215),IF(_xlpm.top="対象無し", 0, SUMPRODUCT(_xlpm.amount * _xlpm.hitCount))),0)</f>
        <v>0</v>
      </c>
      <c r="BE9" s="157">
        <f t="shared" si="114"/>
        <v>0</v>
      </c>
      <c r="BF9" s="21">
        <f>LEN(配列情報!$D$20)-LEN(SUBSTITUTE(配列情報!$D$20,$D9,""))</f>
        <v>0</v>
      </c>
      <c r="BG9" s="21">
        <f t="shared" si="102"/>
        <v>0</v>
      </c>
      <c r="BH9" s="162" cm="1">
        <f t="array" ref="BH9">BG9-IFERROR(_xlfn.LET(_xlpm.k,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$BG$3:$BG$215),IF(_xlpm.top="対象無し", 0, SUMPRODUCT(_xlpm.amount * _xlpm.hitCount))),0)</f>
        <v>0</v>
      </c>
      <c r="BI9" s="157">
        <f t="shared" si="115"/>
        <v>0</v>
      </c>
      <c r="BJ9" s="21">
        <f>LEN(配列情報!$D$21)-LEN(SUBSTITUTE(配列情報!$D$21,$D9,""))</f>
        <v>0</v>
      </c>
      <c r="BK9" s="21">
        <f t="shared" si="15"/>
        <v>0</v>
      </c>
      <c r="BL9" s="162" cm="1">
        <f t="array" ref="BL9">BK9-IFERROR(_xlfn.LET(_xlpm.k,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$BK$3:$BK$215),IF(_xlpm.top="対象無し", 0, SUMPRODUCT(_xlpm.amount * _xlpm.hitCount))),0)</f>
        <v>0</v>
      </c>
      <c r="BM9" s="157">
        <f t="shared" si="116"/>
        <v>0</v>
      </c>
      <c r="BN9" s="21">
        <f>LEN(配列情報!$D$22)-LEN(SUBSTITUTE(配列情報!$D$22,$D9,""))</f>
        <v>0</v>
      </c>
      <c r="BO9" s="21">
        <f t="shared" si="16"/>
        <v>0</v>
      </c>
      <c r="BP9" s="162" cm="1">
        <f t="array" ref="BP9">BO9-IFERROR(_xlfn.LET(_xlpm.k,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$BO$3:$BO$215),IF(_xlpm.top="対象無し", 0, SUMPRODUCT(_xlpm.amount * _xlpm.hitCount))),0)</f>
        <v>0</v>
      </c>
      <c r="BQ9" s="157">
        <f t="shared" si="117"/>
        <v>0</v>
      </c>
      <c r="BR9" s="21">
        <f>LEN(配列情報!$D$23)-LEN(SUBSTITUTE(配列情報!$D$23,$D9,""))</f>
        <v>0</v>
      </c>
      <c r="BS9" s="21">
        <f t="shared" si="17"/>
        <v>0</v>
      </c>
      <c r="BT9" s="162" cm="1">
        <f t="array" ref="BT9">BS9-IFERROR(_xlfn.LET(_xlpm.k,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$BS$3:$BS$215),IF(_xlpm.top="対象無し", 0, SUMPRODUCT(_xlpm.amount * _xlpm.hitCount))),0)</f>
        <v>0</v>
      </c>
      <c r="BU9" s="157">
        <f t="shared" si="118"/>
        <v>0</v>
      </c>
      <c r="BV9" s="21">
        <f>LEN(配列情報!$D$24)-LEN(SUBSTITUTE(配列情報!$D$24,$D9,""))</f>
        <v>0</v>
      </c>
      <c r="BW9" s="21">
        <f t="shared" si="18"/>
        <v>0</v>
      </c>
      <c r="BX9" s="162" cm="1">
        <f t="array" ref="BX9">BW9-IFERROR(_xlfn.LET(_xlpm.k,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$BW$3:$BW$215),IF(_xlpm.top="対象無し", 0, SUMPRODUCT(_xlpm.amount * _xlpm.hitCount))),0)</f>
        <v>0</v>
      </c>
      <c r="BY9" s="157">
        <f t="shared" si="119"/>
        <v>0</v>
      </c>
      <c r="BZ9" s="21">
        <f>LEN(配列情報!$D$25)-LEN(SUBSTITUTE(配列情報!$D$25,$D9,""))</f>
        <v>0</v>
      </c>
      <c r="CA9" s="21">
        <f t="shared" si="19"/>
        <v>0</v>
      </c>
      <c r="CB9" s="162" cm="1">
        <f t="array" ref="CB9">CA9-IFERROR(_xlfn.LET(_xlpm.k,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$CA$3:$CA$215),IF(_xlpm.top="対象無し", 0, SUMPRODUCT(_xlpm.amount * _xlpm.hitCount))),0)</f>
        <v>0</v>
      </c>
      <c r="CC9" s="157">
        <f t="shared" si="120"/>
        <v>0</v>
      </c>
      <c r="CD9" s="21">
        <f>LEN(配列情報!$D$26)-LEN(SUBSTITUTE(配列情報!$D$26,$D9,""))</f>
        <v>0</v>
      </c>
      <c r="CE9" s="21">
        <f t="shared" si="20"/>
        <v>0</v>
      </c>
      <c r="CF9" s="162" cm="1">
        <f t="array" ref="CF9">CE9-IFERROR(_xlfn.LET(_xlpm.k,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$CE$3:$CE$215),IF(_xlpm.top="対象無し", 0, SUMPRODUCT(_xlpm.amount * _xlpm.hitCount))),0)</f>
        <v>0</v>
      </c>
      <c r="CG9" s="157">
        <f t="shared" si="121"/>
        <v>0</v>
      </c>
      <c r="CH9" s="21">
        <f>LEN(配列情報!$D$27)-LEN(SUBSTITUTE(配列情報!$D$27,$D9,""))</f>
        <v>0</v>
      </c>
      <c r="CI9" s="21">
        <f t="shared" si="21"/>
        <v>0</v>
      </c>
      <c r="CJ9" s="162" cm="1">
        <f t="array" ref="CJ9">CI9-IFERROR(_xlfn.LET(_xlpm.k,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$CI$3:$CI$215),IF(_xlpm.top="対象無し", 0, SUMPRODUCT(_xlpm.amount * _xlpm.hitCount))),0)</f>
        <v>0</v>
      </c>
      <c r="CK9" s="157">
        <f t="shared" si="122"/>
        <v>0</v>
      </c>
      <c r="CL9" s="21">
        <f>LEN(配列情報!$D$28)-LEN(SUBSTITUTE(配列情報!$D$28,$D9,""))</f>
        <v>0</v>
      </c>
      <c r="CM9" s="21">
        <f t="shared" si="22"/>
        <v>0</v>
      </c>
      <c r="CN9" s="162" cm="1">
        <f t="array" ref="CN9">CM9-IFERROR(_xlfn.LET(_xlpm.k,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$CM$3:$CM$215),IF(_xlpm.top="対象無し", 0, SUMPRODUCT(_xlpm.amount * _xlpm.hitCount))),0)</f>
        <v>0</v>
      </c>
      <c r="CO9" s="157">
        <f t="shared" si="123"/>
        <v>0</v>
      </c>
      <c r="CP9" s="21">
        <f>LEN(配列情報!$D$29)-LEN(SUBSTITUTE(配列情報!$D$29,$D9,""))</f>
        <v>0</v>
      </c>
      <c r="CQ9" s="21">
        <f t="shared" si="23"/>
        <v>0</v>
      </c>
      <c r="CR9" s="162" cm="1">
        <f t="array" ref="CR9">CQ9-IFERROR(_xlfn.LET(_xlpm.k,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$CQ$3:$CQ$215),IF(_xlpm.top="対象無し", 0, SUMPRODUCT(_xlpm.amount * _xlpm.hitCount))),0)</f>
        <v>0</v>
      </c>
      <c r="CS9" s="157">
        <f t="shared" si="124"/>
        <v>0</v>
      </c>
      <c r="CT9" s="21">
        <f>LEN(配列情報!$D$30)-LEN(SUBSTITUTE(配列情報!$D$30,$D9,""))</f>
        <v>0</v>
      </c>
      <c r="CU9" s="21">
        <f t="shared" si="24"/>
        <v>0</v>
      </c>
      <c r="CV9" s="162" cm="1">
        <f t="array" ref="CV9">CU9-IFERROR(_xlfn.LET(_xlpm.k,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$CU$3:$CU$215),IF(_xlpm.top="対象無し", 0, SUMPRODUCT(_xlpm.amount * _xlpm.hitCount))),0)</f>
        <v>0</v>
      </c>
      <c r="CW9" s="157">
        <f t="shared" si="125"/>
        <v>0</v>
      </c>
      <c r="CX9" s="21">
        <f>LEN(配列情報!$D$31)-LEN(SUBSTITUTE(配列情報!$D$31,$D9,""))</f>
        <v>0</v>
      </c>
      <c r="CY9" s="21">
        <f t="shared" si="25"/>
        <v>0</v>
      </c>
      <c r="CZ9" s="162" cm="1">
        <f t="array" ref="CZ9">CY9-IFERROR(_xlfn.LET(_xlpm.k,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$CY$3:$CY$215),IF(_xlpm.top="対象無し", 0, SUMPRODUCT(_xlpm.amount * _xlpm.hitCount))),0)</f>
        <v>0</v>
      </c>
      <c r="DA9" s="157">
        <f t="shared" si="126"/>
        <v>0</v>
      </c>
      <c r="DB9" s="21">
        <f>LEN(配列情報!$D$32)-LEN(SUBSTITUTE(配列情報!$D$32,$D9,""))</f>
        <v>0</v>
      </c>
      <c r="DC9" s="21">
        <f t="shared" si="26"/>
        <v>0</v>
      </c>
      <c r="DD9" s="162" cm="1">
        <f t="array" ref="DD9">DC9-IFERROR(_xlfn.LET(_xlpm.k,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$DC$3:$DC$215),IF(_xlpm.top="対象無し", 0, SUMPRODUCT(_xlpm.amount * _xlpm.hitCount))),0)</f>
        <v>0</v>
      </c>
      <c r="DE9" s="157">
        <f t="shared" si="127"/>
        <v>0</v>
      </c>
      <c r="DF9" s="21">
        <f>LEN(配列情報!$D$33)-LEN(SUBSTITUTE(配列情報!$D$33,$D9,""))</f>
        <v>0</v>
      </c>
      <c r="DG9" s="21">
        <f t="shared" si="27"/>
        <v>0</v>
      </c>
      <c r="DH9" s="162" cm="1">
        <f t="array" ref="DH9">DG9-IFERROR(_xlfn.LET(_xlpm.k,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$DG$3:$DG$215),IF(_xlpm.top="対象無し", 0, SUMPRODUCT(_xlpm.amount * _xlpm.hitCount))),0)</f>
        <v>0</v>
      </c>
      <c r="DI9" s="157">
        <f t="shared" si="128"/>
        <v>0</v>
      </c>
      <c r="DJ9" s="21">
        <f>LEN(配列情報!$D$34)-LEN(SUBSTITUTE(配列情報!$D$34,$D9,""))</f>
        <v>0</v>
      </c>
      <c r="DK9" s="21">
        <f t="shared" si="28"/>
        <v>0</v>
      </c>
      <c r="DL9" s="162" cm="1">
        <f t="array" ref="DL9">DK9-IFERROR(_xlfn.LET(_xlpm.k,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$DK$3:$DK$215),IF(_xlpm.top="対象無し", 0, SUMPRODUCT(_xlpm.amount * _xlpm.hitCount))),0)</f>
        <v>0</v>
      </c>
      <c r="DM9" s="157">
        <f t="shared" si="129"/>
        <v>0</v>
      </c>
      <c r="DN9" s="21">
        <f>LEN(配列情報!$D$35)-LEN(SUBSTITUTE(配列情報!$D$35,$D9,""))</f>
        <v>0</v>
      </c>
      <c r="DO9" s="21">
        <f t="shared" si="29"/>
        <v>0</v>
      </c>
      <c r="DP9" s="162" cm="1">
        <f t="array" ref="DP9">DO9-IFERROR(_xlfn.LET(_xlpm.k,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$DO$3:$DO$215),IF(_xlpm.top="対象無し", 0, SUMPRODUCT(_xlpm.amount * _xlpm.hitCount))),0)</f>
        <v>0</v>
      </c>
      <c r="DQ9" s="157">
        <f t="shared" si="130"/>
        <v>0</v>
      </c>
      <c r="DR9" s="21">
        <f>LEN(配列情報!$D$36)-LEN(SUBSTITUTE(配列情報!$D$36,$D9,""))</f>
        <v>0</v>
      </c>
      <c r="DS9" s="21">
        <f t="shared" si="30"/>
        <v>0</v>
      </c>
      <c r="DT9" s="162" cm="1">
        <f t="array" ref="DT9">DS9-IFERROR(_xlfn.LET(_xlpm.k,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$DS$3:$DS$215),IF(_xlpm.top="対象無し", 0, SUMPRODUCT(_xlpm.amount * _xlpm.hitCount))),0)</f>
        <v>0</v>
      </c>
      <c r="DU9" s="157">
        <f t="shared" si="131"/>
        <v>0</v>
      </c>
      <c r="DV9" s="21">
        <f>LEN(配列情報!$D$37)-LEN(SUBSTITUTE(配列情報!$D$37,$D9,""))</f>
        <v>0</v>
      </c>
      <c r="DW9" s="21">
        <f t="shared" si="31"/>
        <v>0</v>
      </c>
      <c r="DX9" s="162" cm="1">
        <f t="array" ref="DX9">DW9-IFERROR(_xlfn.LET(_xlpm.k,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$DW$3:$DW$215),IF(_xlpm.top="対象無し", 0, SUMPRODUCT(_xlpm.amount * _xlpm.hitCount))),0)</f>
        <v>0</v>
      </c>
      <c r="DY9" s="157">
        <f t="shared" si="132"/>
        <v>0</v>
      </c>
      <c r="DZ9" s="21">
        <f>LEN(配列情報!$D$38)-LEN(SUBSTITUTE(配列情報!$D$38,$D9,""))</f>
        <v>0</v>
      </c>
      <c r="EA9" s="21">
        <f t="shared" si="32"/>
        <v>0</v>
      </c>
      <c r="EB9" s="162" cm="1">
        <f t="array" ref="EB9">EA9-IFERROR(_xlfn.LET(_xlpm.k,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$EA$3:$EA$215),IF(_xlpm.top="対象無し", 0, SUMPRODUCT(_xlpm.amount * _xlpm.hitCount))),0)</f>
        <v>0</v>
      </c>
      <c r="EC9" s="157">
        <f t="shared" si="133"/>
        <v>0</v>
      </c>
      <c r="ED9" s="21">
        <f>LEN(配列情報!$D$39)-LEN(SUBSTITUTE(配列情報!$D$39,$D9,""))</f>
        <v>0</v>
      </c>
      <c r="EE9" s="21">
        <f t="shared" si="33"/>
        <v>0</v>
      </c>
      <c r="EF9" s="162" cm="1">
        <f t="array" ref="EF9">EE9-IFERROR(_xlfn.LET(_xlpm.k,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$EE$3:$EE$215),IF(_xlpm.top="対象無し", 0, SUMPRODUCT(_xlpm.amount * _xlpm.hitCount))),0)</f>
        <v>0</v>
      </c>
      <c r="EG9" s="157">
        <f t="shared" si="134"/>
        <v>0</v>
      </c>
      <c r="EH9" s="21">
        <f>LEN(配列情報!$D$40)-LEN(SUBSTITUTE(配列情報!$D$40,$D9,""))</f>
        <v>0</v>
      </c>
      <c r="EI9" s="21">
        <f t="shared" si="34"/>
        <v>0</v>
      </c>
      <c r="EJ9" s="162" cm="1">
        <f t="array" ref="EJ9">EI9-IFERROR(_xlfn.LET(_xlpm.k,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$EI$3:$EI$215),IF(_xlpm.top="対象無し", 0, SUMPRODUCT(_xlpm.amount * _xlpm.hitCount))),0)</f>
        <v>0</v>
      </c>
      <c r="EK9" s="157">
        <f t="shared" si="135"/>
        <v>0</v>
      </c>
      <c r="EL9" s="21">
        <f>LEN(配列情報!$D$41)-LEN(SUBSTITUTE(配列情報!$D$41,$D9,""))</f>
        <v>0</v>
      </c>
      <c r="EM9" s="21">
        <f t="shared" si="35"/>
        <v>0</v>
      </c>
      <c r="EN9" s="162" cm="1">
        <f t="array" ref="EN9">EM9-IFERROR(_xlfn.LET(_xlpm.k,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$EM$3:$EM$215),IF(_xlpm.top="対象無し", 0, SUMPRODUCT(_xlpm.amount * _xlpm.hitCount))),0)</f>
        <v>0</v>
      </c>
      <c r="EO9" s="157">
        <f t="shared" si="136"/>
        <v>0</v>
      </c>
      <c r="EP9" s="21">
        <f>LEN(配列情報!$D$42)-LEN(SUBSTITUTE(配列情報!$D$42,$D9,""))</f>
        <v>0</v>
      </c>
      <c r="EQ9" s="21">
        <f t="shared" si="36"/>
        <v>0</v>
      </c>
      <c r="ER9" s="162" cm="1">
        <f t="array" ref="ER9">EQ9-IFERROR(_xlfn.LET(_xlpm.k,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$EQ$3:$EQ$215),IF(_xlpm.top="対象無し", 0, SUMPRODUCT(_xlpm.amount * _xlpm.hitCount))),0)</f>
        <v>0</v>
      </c>
      <c r="ES9" s="157">
        <f t="shared" si="137"/>
        <v>0</v>
      </c>
      <c r="ET9" s="21">
        <f>LEN(配列情報!$D$43)-LEN(SUBSTITUTE(配列情報!$D$43,$D9,""))</f>
        <v>0</v>
      </c>
      <c r="EU9" s="21">
        <f t="shared" si="37"/>
        <v>0</v>
      </c>
      <c r="EV9" s="162" cm="1">
        <f t="array" ref="EV9">EU9-IFERROR(_xlfn.LET(_xlpm.k,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$EU$3:$EU$215),IF(_xlpm.top="対象無し", 0, SUMPRODUCT(_xlpm.amount * _xlpm.hitCount))),0)</f>
        <v>0</v>
      </c>
      <c r="EW9" s="157">
        <f t="shared" si="138"/>
        <v>0</v>
      </c>
      <c r="EX9" s="21">
        <f>LEN(配列情報!$D$44)-LEN(SUBSTITUTE(配列情報!$D$44,$D9,""))</f>
        <v>0</v>
      </c>
      <c r="EY9" s="21">
        <f t="shared" si="38"/>
        <v>0</v>
      </c>
      <c r="EZ9" s="162" cm="1">
        <f t="array" ref="EZ9">EY9-IFERROR(_xlfn.LET(_xlpm.k,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$EY$3:$EY$215),IF(_xlpm.top="対象無し", 0, SUMPRODUCT(_xlpm.amount * _xlpm.hitCount))),0)</f>
        <v>0</v>
      </c>
      <c r="FA9" s="157">
        <f t="shared" si="139"/>
        <v>0</v>
      </c>
      <c r="FB9" s="21">
        <f>LEN(配列情報!$D$45)-LEN(SUBSTITUTE(配列情報!$D$45,$D9,""))</f>
        <v>0</v>
      </c>
      <c r="FC9" s="21">
        <f t="shared" si="39"/>
        <v>0</v>
      </c>
      <c r="FD9" s="162" cm="1">
        <f t="array" ref="FD9">FC9-IFERROR(_xlfn.LET(_xlpm.k,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$FC$3:$FC$215),IF(_xlpm.top="対象無し", 0, SUMPRODUCT(_xlpm.amount * _xlpm.hitCount))),0)</f>
        <v>0</v>
      </c>
      <c r="FE9" s="157">
        <f t="shared" si="140"/>
        <v>0</v>
      </c>
      <c r="FF9" s="21">
        <f>LEN(配列情報!$D$46)-LEN(SUBSTITUTE(配列情報!$D$46,$D9,""))</f>
        <v>0</v>
      </c>
      <c r="FG9" s="21">
        <f t="shared" si="40"/>
        <v>0</v>
      </c>
      <c r="FH9" s="162" cm="1">
        <f t="array" ref="FH9">FG9-IFERROR(_xlfn.LET(_xlpm.k,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$FG$3:$FG$215),IF(_xlpm.top="対象無し", 0, SUMPRODUCT(_xlpm.amount * _xlpm.hitCount))),0)</f>
        <v>0</v>
      </c>
      <c r="FI9" s="157">
        <f t="shared" si="141"/>
        <v>0</v>
      </c>
      <c r="FJ9" s="21">
        <f>LEN(配列情報!$D$47)-LEN(SUBSTITUTE(配列情報!$D$47,$D9,""))</f>
        <v>0</v>
      </c>
      <c r="FK9" s="21">
        <f t="shared" si="41"/>
        <v>0</v>
      </c>
      <c r="FL9" s="162" cm="1">
        <f t="array" ref="FL9">FK9-IFERROR(_xlfn.LET(_xlpm.k,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$FK$3:$FK$215),IF(_xlpm.top="対象無し", 0, SUMPRODUCT(_xlpm.amount * _xlpm.hitCount))),0)</f>
        <v>0</v>
      </c>
      <c r="FM9" s="157">
        <f t="shared" si="142"/>
        <v>0</v>
      </c>
      <c r="FN9" s="21">
        <f>LEN(配列情報!$D$48)-LEN(SUBSTITUTE(配列情報!$D$48,$D9,""))</f>
        <v>0</v>
      </c>
      <c r="FO9" s="21">
        <f t="shared" si="42"/>
        <v>0</v>
      </c>
      <c r="FP9" s="162" cm="1">
        <f t="array" ref="FP9">FO9-IFERROR(_xlfn.LET(_xlpm.k,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$FO$3:$FO$215),IF(_xlpm.top="対象無し", 0, SUMPRODUCT(_xlpm.amount * _xlpm.hitCount))),0)</f>
        <v>0</v>
      </c>
      <c r="FQ9" s="157">
        <f t="shared" si="143"/>
        <v>0</v>
      </c>
      <c r="FR9" s="21">
        <f>LEN(配列情報!$D$49)-LEN(SUBSTITUTE(配列情報!$D$49,$D9,""))</f>
        <v>0</v>
      </c>
      <c r="FS9" s="21">
        <f t="shared" si="43"/>
        <v>0</v>
      </c>
      <c r="FT9" s="162" cm="1">
        <f t="array" ref="FT9">FS9-IFERROR(_xlfn.LET(_xlpm.k,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$FS$3:$FS$215),IF(_xlpm.top="対象無し", 0, SUMPRODUCT(_xlpm.amount * _xlpm.hitCount))),0)</f>
        <v>0</v>
      </c>
      <c r="FU9" s="157">
        <f t="shared" si="144"/>
        <v>0</v>
      </c>
      <c r="FV9" s="21">
        <f>LEN(配列情報!$D$50)-LEN(SUBSTITUTE(配列情報!$D$50,$D9,""))</f>
        <v>0</v>
      </c>
      <c r="FW9" s="21">
        <f t="shared" si="44"/>
        <v>0</v>
      </c>
      <c r="FX9" s="162" cm="1">
        <f t="array" ref="FX9">FW9-IFERROR(_xlfn.LET(_xlpm.k,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$FW$3:$FW$215),IF(_xlpm.top="対象無し", 0, SUMPRODUCT(_xlpm.amount * _xlpm.hitCount))),0)</f>
        <v>0</v>
      </c>
      <c r="FY9" s="157">
        <f t="shared" si="145"/>
        <v>0</v>
      </c>
      <c r="FZ9" s="21">
        <f>LEN(配列情報!$D$51)-LEN(SUBSTITUTE(配列情報!$D$51,$D9,""))</f>
        <v>0</v>
      </c>
      <c r="GA9" s="21">
        <f t="shared" si="45"/>
        <v>0</v>
      </c>
      <c r="GB9" s="162" cm="1">
        <f t="array" ref="GB9">GA9-IFERROR(_xlfn.LET(_xlpm.k,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$GA$3:$GA$215),IF(_xlpm.top="対象無し", 0, SUMPRODUCT(_xlpm.amount * _xlpm.hitCount))),0)</f>
        <v>0</v>
      </c>
      <c r="GC9" s="157">
        <f t="shared" si="146"/>
        <v>0</v>
      </c>
      <c r="GD9" s="21">
        <f>LEN(配列情報!$D$52)-LEN(SUBSTITUTE(配列情報!$D$52,$D9,""))</f>
        <v>0</v>
      </c>
      <c r="GE9" s="21">
        <f t="shared" si="46"/>
        <v>0</v>
      </c>
      <c r="GF9" s="162" cm="1">
        <f t="array" ref="GF9">GE9-IFERROR(_xlfn.LET(_xlpm.k,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$GE$3:$GE$215),IF(_xlpm.top="対象無し", 0, SUMPRODUCT(_xlpm.amount * _xlpm.hitCount))),0)</f>
        <v>0</v>
      </c>
      <c r="GG9" s="157">
        <f t="shared" si="147"/>
        <v>0</v>
      </c>
      <c r="GH9" s="21">
        <f>LEN(配列情報!$D$53)-LEN(SUBSTITUTE(配列情報!$D$53,$D9,""))</f>
        <v>0</v>
      </c>
      <c r="GI9" s="21">
        <f t="shared" si="47"/>
        <v>0</v>
      </c>
      <c r="GJ9" s="162" cm="1">
        <f t="array" ref="GJ9">GI9-IFERROR(_xlfn.LET(_xlpm.k,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$GI$3:$GI$215),IF(_xlpm.top="対象無し", 0, SUMPRODUCT(_xlpm.amount * _xlpm.hitCount))),0)</f>
        <v>0</v>
      </c>
      <c r="GK9" s="157">
        <f t="shared" si="148"/>
        <v>0</v>
      </c>
      <c r="GL9" s="21">
        <f>LEN(配列情報!$D$54)-LEN(SUBSTITUTE(配列情報!$D$54,$D9,""))</f>
        <v>0</v>
      </c>
      <c r="GM9" s="21">
        <f t="shared" si="48"/>
        <v>0</v>
      </c>
      <c r="GN9" s="162" cm="1">
        <f t="array" ref="GN9">GM9-IFERROR(_xlfn.LET(_xlpm.k,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$GM$3:$GM$215),IF(_xlpm.top="対象無し", 0, SUMPRODUCT(_xlpm.amount * _xlpm.hitCount))),0)</f>
        <v>0</v>
      </c>
      <c r="GO9" s="157">
        <f t="shared" si="149"/>
        <v>0</v>
      </c>
      <c r="GP9" s="21">
        <f>LEN(配列情報!$D$55)-LEN(SUBSTITUTE(配列情報!$D$55,$D9,""))</f>
        <v>0</v>
      </c>
      <c r="GQ9" s="21">
        <f t="shared" si="49"/>
        <v>0</v>
      </c>
      <c r="GR9" s="162" cm="1">
        <f t="array" ref="GR9">GQ9-IFERROR(_xlfn.LET(_xlpm.k,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$GQ$3:$GQ$215),IF(_xlpm.top="対象無し", 0, SUMPRODUCT(_xlpm.amount * _xlpm.hitCount))),0)</f>
        <v>0</v>
      </c>
      <c r="GS9" s="157">
        <f t="shared" si="150"/>
        <v>0</v>
      </c>
      <c r="GT9" s="21">
        <f>LEN(配列情報!$D$56)-LEN(SUBSTITUTE(配列情報!$D$56,$D9,""))</f>
        <v>0</v>
      </c>
      <c r="GU9" s="21">
        <f t="shared" si="50"/>
        <v>0</v>
      </c>
      <c r="GV9" s="162" cm="1">
        <f t="array" ref="GV9">GU9-IFERROR(_xlfn.LET(_xlpm.k,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$GU$3:$GU$215),IF(_xlpm.top="対象無し", 0, SUMPRODUCT(_xlpm.amount * _xlpm.hitCount))),0)</f>
        <v>0</v>
      </c>
      <c r="GW9" s="157">
        <f t="shared" si="151"/>
        <v>0</v>
      </c>
      <c r="GX9" s="21">
        <f>LEN(配列情報!$D$57)-LEN(SUBSTITUTE(配列情報!$D$57,$D9,""))</f>
        <v>0</v>
      </c>
      <c r="GY9" s="21">
        <f t="shared" si="51"/>
        <v>0</v>
      </c>
      <c r="GZ9" s="162" cm="1">
        <f t="array" ref="GZ9">GY9-IFERROR(_xlfn.LET(_xlpm.k,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$GY$3:$GY$215),IF(_xlpm.top="対象無し", 0, SUMPRODUCT(_xlpm.amount * _xlpm.hitCount))),0)</f>
        <v>0</v>
      </c>
      <c r="HA9" s="157">
        <f t="shared" si="152"/>
        <v>0</v>
      </c>
      <c r="HB9" s="21">
        <f>LEN(配列情報!$D$58)-LEN(SUBSTITUTE(配列情報!$D$58,$D9,""))</f>
        <v>0</v>
      </c>
      <c r="HC9" s="21">
        <f t="shared" si="52"/>
        <v>0</v>
      </c>
      <c r="HD9" s="162" cm="1">
        <f t="array" ref="HD9">HC9-IFERROR(_xlfn.LET(_xlpm.k,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$HC$3:$HC$215),IF(_xlpm.top="対象無し", 0, SUMPRODUCT(_xlpm.amount * _xlpm.hitCount))),0)</f>
        <v>0</v>
      </c>
      <c r="HE9" s="157">
        <f t="shared" si="153"/>
        <v>0</v>
      </c>
      <c r="HF9" s="21">
        <f>LEN(配列情報!$D$59)-LEN(SUBSTITUTE(配列情報!$D$59,$D9,""))</f>
        <v>0</v>
      </c>
      <c r="HG9" s="21">
        <f t="shared" si="53"/>
        <v>0</v>
      </c>
      <c r="HH9" s="162" cm="1">
        <f t="array" ref="HH9">HG9-IFERROR(_xlfn.LET(_xlpm.k,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$HG$3:$HG$215),IF(_xlpm.top="対象無し", 0, SUMPRODUCT(_xlpm.amount * _xlpm.hitCount))),0)</f>
        <v>0</v>
      </c>
      <c r="HI9" s="157">
        <f t="shared" si="154"/>
        <v>0</v>
      </c>
      <c r="HJ9" s="21">
        <f>LEN(配列情報!$D$60)-LEN(SUBSTITUTE(配列情報!$D$60,$D9,""))</f>
        <v>0</v>
      </c>
      <c r="HK9" s="21">
        <f t="shared" si="54"/>
        <v>0</v>
      </c>
      <c r="HL9" s="162" cm="1">
        <f t="array" ref="HL9">HK9-IFERROR(_xlfn.LET(_xlpm.k,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$HK$3:$HK$215),IF(_xlpm.top="対象無し", 0, SUMPRODUCT(_xlpm.amount * _xlpm.hitCount))),0)</f>
        <v>0</v>
      </c>
      <c r="HM9" s="157">
        <f t="shared" si="155"/>
        <v>0</v>
      </c>
      <c r="HN9" s="21">
        <f>LEN(配列情報!$D$61)-LEN(SUBSTITUTE(配列情報!$D$61,$D9,""))</f>
        <v>0</v>
      </c>
      <c r="HO9" s="21">
        <f t="shared" si="55"/>
        <v>0</v>
      </c>
      <c r="HP9" s="162" cm="1">
        <f t="array" ref="HP9">HO9-IFERROR(_xlfn.LET(_xlpm.k,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$HO$3:$HO$215),IF(_xlpm.top="対象無し", 0, SUMPRODUCT(_xlpm.amount * _xlpm.hitCount))),0)</f>
        <v>0</v>
      </c>
      <c r="HQ9" s="157">
        <f t="shared" si="156"/>
        <v>0</v>
      </c>
      <c r="HR9" s="21">
        <f>LEN(配列情報!$D$62)-LEN(SUBSTITUTE(配列情報!$D$62,$D9,""))</f>
        <v>0</v>
      </c>
      <c r="HS9" s="21">
        <f t="shared" si="56"/>
        <v>0</v>
      </c>
      <c r="HT9" s="162" cm="1">
        <f t="array" ref="HT9">HS9-IFERROR(_xlfn.LET(_xlpm.k,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$HS$3:$HS$215),IF(_xlpm.top="対象無し", 0, SUMPRODUCT(_xlpm.amount * _xlpm.hitCount))),0)</f>
        <v>0</v>
      </c>
      <c r="HU9" s="157">
        <f t="shared" si="157"/>
        <v>0</v>
      </c>
      <c r="HV9" s="21">
        <f>LEN(配列情報!$D$63)-LEN(SUBSTITUTE(配列情報!$D$63,$D9,""))</f>
        <v>0</v>
      </c>
      <c r="HW9" s="21">
        <f t="shared" si="57"/>
        <v>0</v>
      </c>
      <c r="HX9" s="162" cm="1">
        <f t="array" ref="HX9">HW9-IFERROR(_xlfn.LET(_xlpm.k,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$HW$3:$HW$215),IF(_xlpm.top="対象無し", 0, SUMPRODUCT(_xlpm.amount * _xlpm.hitCount))),0)</f>
        <v>0</v>
      </c>
      <c r="HY9" s="157">
        <f t="shared" si="158"/>
        <v>0</v>
      </c>
      <c r="HZ9" s="21">
        <f>LEN(配列情報!$D$64)-LEN(SUBSTITUTE(配列情報!$D$64,$D9,""))</f>
        <v>0</v>
      </c>
      <c r="IA9" s="21">
        <f t="shared" si="58"/>
        <v>0</v>
      </c>
      <c r="IB9" s="162" cm="1">
        <f t="array" ref="IB9">IA9-IFERROR(_xlfn.LET(_xlpm.k,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$IA$3:$IA$215),IF(_xlpm.top="対象無し", 0, SUMPRODUCT(_xlpm.amount * _xlpm.hitCount))),0)</f>
        <v>0</v>
      </c>
      <c r="IC9" s="157">
        <f t="shared" si="159"/>
        <v>0</v>
      </c>
      <c r="ID9" s="21">
        <f>LEN(配列情報!$D$65)-LEN(SUBSTITUTE(配列情報!$D$65,$D9,""))</f>
        <v>0</v>
      </c>
      <c r="IE9" s="21">
        <f t="shared" si="59"/>
        <v>0</v>
      </c>
      <c r="IF9" s="162" cm="1">
        <f t="array" ref="IF9">IE9-IFERROR(_xlfn.LET(_xlpm.k,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$IE$3:$IE$215),IF(_xlpm.top="対象無し", 0, SUMPRODUCT(_xlpm.amount * _xlpm.hitCount))),0)</f>
        <v>0</v>
      </c>
      <c r="IG9" s="157">
        <f t="shared" si="160"/>
        <v>0</v>
      </c>
      <c r="IH9" s="21">
        <f>LEN(配列情報!$D$66)-LEN(SUBSTITUTE(配列情報!$D$66,$D9,""))</f>
        <v>0</v>
      </c>
      <c r="II9" s="21">
        <f t="shared" si="60"/>
        <v>0</v>
      </c>
      <c r="IJ9" s="162" cm="1">
        <f t="array" ref="IJ9">II9-IFERROR(_xlfn.LET(_xlpm.k,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$II$3:$II$215),IF(_xlpm.top="対象無し", 0, SUMPRODUCT(_xlpm.amount * _xlpm.hitCount))),0)</f>
        <v>0</v>
      </c>
      <c r="IK9" s="157">
        <f t="shared" si="161"/>
        <v>0</v>
      </c>
      <c r="IL9" s="21">
        <f>LEN(配列情報!$D$67)-LEN(SUBSTITUTE(配列情報!$D$67,$D9,""))</f>
        <v>0</v>
      </c>
      <c r="IM9" s="21">
        <f t="shared" si="61"/>
        <v>0</v>
      </c>
      <c r="IN9" s="162" cm="1">
        <f t="array" ref="IN9">IM9-IFERROR(_xlfn.LET(_xlpm.k,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$IM$3:$IM$215),IF(_xlpm.top="対象無し", 0, SUMPRODUCT(_xlpm.amount * _xlpm.hitCount))),0)</f>
        <v>0</v>
      </c>
      <c r="IO9" s="157">
        <f t="shared" si="162"/>
        <v>0</v>
      </c>
      <c r="IP9" s="21">
        <f>LEN(配列情報!$D$68)-LEN(SUBSTITUTE(配列情報!$D$68,$D9,""))</f>
        <v>0</v>
      </c>
      <c r="IQ9" s="21">
        <f t="shared" si="62"/>
        <v>0</v>
      </c>
      <c r="IR9" s="162" cm="1">
        <f t="array" ref="IR9">IQ9-IFERROR(_xlfn.LET(_xlpm.k,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$IQ$3:$IQ$215),IF(_xlpm.top="対象無し", 0, SUMPRODUCT(_xlpm.amount * _xlpm.hitCount))),0)</f>
        <v>0</v>
      </c>
      <c r="IS9" s="157">
        <f t="shared" si="163"/>
        <v>0</v>
      </c>
      <c r="IT9" s="21">
        <f>LEN(配列情報!$D$69)-LEN(SUBSTITUTE(配列情報!$D$69,$D9,""))</f>
        <v>0</v>
      </c>
      <c r="IU9" s="21">
        <f t="shared" si="63"/>
        <v>0</v>
      </c>
      <c r="IV9" s="162" cm="1">
        <f t="array" ref="IV9">IU9-IFERROR(_xlfn.LET(_xlpm.k,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$IU$3:$IU$215),IF(_xlpm.top="対象無し", 0, SUMPRODUCT(_xlpm.amount * _xlpm.hitCount))),0)</f>
        <v>0</v>
      </c>
      <c r="IW9" s="157">
        <f t="shared" si="164"/>
        <v>0</v>
      </c>
      <c r="IX9" s="21">
        <f>LEN(配列情報!$D$70)-LEN(SUBSTITUTE(配列情報!$D$70,$D9,""))</f>
        <v>0</v>
      </c>
      <c r="IY9" s="21">
        <f t="shared" si="64"/>
        <v>0</v>
      </c>
      <c r="IZ9" s="162" cm="1">
        <f t="array" ref="IZ9">IY9-IFERROR(_xlfn.LET(_xlpm.k,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$IY$3:$IY$215),IF(_xlpm.top="対象無し", 0, SUMPRODUCT(_xlpm.amount * _xlpm.hitCount))),0)</f>
        <v>0</v>
      </c>
      <c r="JA9" s="157">
        <f t="shared" si="165"/>
        <v>0</v>
      </c>
      <c r="JB9" s="21">
        <f>LEN(配列情報!$D$71)-LEN(SUBSTITUTE(配列情報!$D$71,$D9,""))</f>
        <v>0</v>
      </c>
      <c r="JC9" s="21">
        <f t="shared" si="65"/>
        <v>0</v>
      </c>
      <c r="JD9" s="162" cm="1">
        <f t="array" ref="JD9">JC9-IFERROR(_xlfn.LET(_xlpm.k,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$JC$3:$JC$215),IF(_xlpm.top="対象無し", 0, SUMPRODUCT(_xlpm.amount * _xlpm.hitCount))),0)</f>
        <v>0</v>
      </c>
      <c r="JE9" s="157">
        <f t="shared" si="166"/>
        <v>0</v>
      </c>
      <c r="JF9" s="21">
        <f>LEN(配列情報!$D$72)-LEN(SUBSTITUTE(配列情報!$D$72,$D9,""))</f>
        <v>0</v>
      </c>
      <c r="JG9" s="21">
        <f t="shared" si="66"/>
        <v>0</v>
      </c>
      <c r="JH9" s="162" cm="1">
        <f t="array" ref="JH9">JG9-IFERROR(_xlfn.LET(_xlpm.k,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$JG$3:$JG$215),IF(_xlpm.top="対象無し", 0, SUMPRODUCT(_xlpm.amount * _xlpm.hitCount))),0)</f>
        <v>0</v>
      </c>
      <c r="JI9" s="157">
        <f t="shared" si="167"/>
        <v>0</v>
      </c>
      <c r="JJ9" s="21">
        <f>LEN(配列情報!$D$73)-LEN(SUBSTITUTE(配列情報!$D$73,$D9,""))</f>
        <v>0</v>
      </c>
      <c r="JK9" s="21">
        <f t="shared" si="67"/>
        <v>0</v>
      </c>
      <c r="JL9" s="162" cm="1">
        <f t="array" ref="JL9">JK9-IFERROR(_xlfn.LET(_xlpm.k,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$JK$3:$JK$215),IF(_xlpm.top="対象無し", 0, SUMPRODUCT(_xlpm.amount * _xlpm.hitCount))),0)</f>
        <v>0</v>
      </c>
      <c r="JM9" s="157">
        <f t="shared" si="168"/>
        <v>0</v>
      </c>
      <c r="JN9" s="21">
        <f>LEN(配列情報!$D$74)-LEN(SUBSTITUTE(配列情報!$D$74,$D9,""))</f>
        <v>0</v>
      </c>
      <c r="JO9" s="21">
        <f t="shared" si="68"/>
        <v>0</v>
      </c>
      <c r="JP9" s="162" cm="1">
        <f t="array" ref="JP9">JO9-IFERROR(_xlfn.LET(_xlpm.k,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$JO$3:$JO$215),IF(_xlpm.top="対象無し", 0, SUMPRODUCT(_xlpm.amount * _xlpm.hitCount))),0)</f>
        <v>0</v>
      </c>
      <c r="JQ9" s="157">
        <f t="shared" si="169"/>
        <v>0</v>
      </c>
      <c r="JR9" s="21">
        <f>LEN(配列情報!$D$75)-LEN(SUBSTITUTE(配列情報!$D$75,$D9,""))</f>
        <v>0</v>
      </c>
      <c r="JS9" s="21">
        <f t="shared" si="69"/>
        <v>0</v>
      </c>
      <c r="JT9" s="162" cm="1">
        <f t="array" ref="JT9">JS9-IFERROR(_xlfn.LET(_xlpm.k,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$JS$3:$JS$215),IF(_xlpm.top="対象無し", 0, SUMPRODUCT(_xlpm.amount * _xlpm.hitCount))),0)</f>
        <v>0</v>
      </c>
      <c r="JU9" s="157">
        <f t="shared" si="170"/>
        <v>0</v>
      </c>
      <c r="JV9" s="21">
        <f>LEN(配列情報!$D$76)-LEN(SUBSTITUTE(配列情報!$D$76,$D9,""))</f>
        <v>0</v>
      </c>
      <c r="JW9" s="21">
        <f t="shared" si="70"/>
        <v>0</v>
      </c>
      <c r="JX9" s="162" cm="1">
        <f t="array" ref="JX9">JW9-IFERROR(_xlfn.LET(_xlpm.k,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$JW$3:$JW$215),IF(_xlpm.top="対象無し", 0, SUMPRODUCT(_xlpm.amount * _xlpm.hitCount))),0)</f>
        <v>0</v>
      </c>
      <c r="JY9" s="157">
        <f t="shared" si="171"/>
        <v>0</v>
      </c>
      <c r="JZ9" s="21">
        <f>LEN(配列情報!$D$77)-LEN(SUBSTITUTE(配列情報!$D$77,$D9,""))</f>
        <v>0</v>
      </c>
      <c r="KA9" s="21">
        <f t="shared" si="71"/>
        <v>0</v>
      </c>
      <c r="KB9" s="162" cm="1">
        <f t="array" ref="KB9">KA9-IFERROR(_xlfn.LET(_xlpm.k,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$KA$3:$KA$215),IF(_xlpm.top="対象無し", 0, SUMPRODUCT(_xlpm.amount * _xlpm.hitCount))),0)</f>
        <v>0</v>
      </c>
      <c r="KC9" s="157">
        <f t="shared" si="172"/>
        <v>0</v>
      </c>
      <c r="KD9" s="21">
        <f>LEN(配列情報!$D$78)-LEN(SUBSTITUTE(配列情報!$D$78,$D9,""))</f>
        <v>0</v>
      </c>
      <c r="KE9" s="21">
        <f t="shared" si="72"/>
        <v>0</v>
      </c>
      <c r="KF9" s="162" cm="1">
        <f t="array" ref="KF9">KE9-IFERROR(_xlfn.LET(_xlpm.k,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$KE$3:$KE$215),IF(_xlpm.top="対象無し", 0, SUMPRODUCT(_xlpm.amount * _xlpm.hitCount))),0)</f>
        <v>0</v>
      </c>
      <c r="KG9" s="157">
        <f t="shared" si="173"/>
        <v>0</v>
      </c>
      <c r="KH9" s="21">
        <f>LEN(配列情報!$D$79)-LEN(SUBSTITUTE(配列情報!$D$79,$D9,""))</f>
        <v>0</v>
      </c>
      <c r="KI9" s="21">
        <f t="shared" si="73"/>
        <v>0</v>
      </c>
      <c r="KJ9" s="162" cm="1">
        <f t="array" ref="KJ9">KI9-IFERROR(_xlfn.LET(_xlpm.k,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$KI$3:$KI$215),IF(_xlpm.top="対象無し", 0, SUMPRODUCT(_xlpm.amount * _xlpm.hitCount))),0)</f>
        <v>0</v>
      </c>
      <c r="KK9" s="157">
        <f t="shared" si="174"/>
        <v>0</v>
      </c>
      <c r="KL9" s="21">
        <f>LEN(配列情報!$D$80)-LEN(SUBSTITUTE(配列情報!$D$80,$D9,""))</f>
        <v>0</v>
      </c>
      <c r="KM9" s="21">
        <f t="shared" si="74"/>
        <v>0</v>
      </c>
      <c r="KN9" s="162" cm="1">
        <f t="array" ref="KN9">KM9-IFERROR(_xlfn.LET(_xlpm.k,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$KM$3:$KM$215),IF(_xlpm.top="対象無し", 0, SUMPRODUCT(_xlpm.amount * _xlpm.hitCount))),0)</f>
        <v>0</v>
      </c>
      <c r="KO9" s="157">
        <f t="shared" si="175"/>
        <v>0</v>
      </c>
      <c r="KP9" s="21">
        <f>LEN(配列情報!$D$81)-LEN(SUBSTITUTE(配列情報!$D$81,$D9,""))</f>
        <v>0</v>
      </c>
      <c r="KQ9" s="21">
        <f t="shared" si="75"/>
        <v>0</v>
      </c>
      <c r="KR9" s="162" cm="1">
        <f t="array" ref="KR9">KQ9-IFERROR(_xlfn.LET(_xlpm.k,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$KQ$3:$KQ$215),IF(_xlpm.top="対象無し", 0, SUMPRODUCT(_xlpm.amount * _xlpm.hitCount))),0)</f>
        <v>0</v>
      </c>
      <c r="KS9" s="157">
        <f t="shared" si="176"/>
        <v>0</v>
      </c>
      <c r="KT9" s="21">
        <f>LEN(配列情報!$D$82)-LEN(SUBSTITUTE(配列情報!$D$82,$D9,""))</f>
        <v>0</v>
      </c>
      <c r="KU9" s="21">
        <f t="shared" si="76"/>
        <v>0</v>
      </c>
      <c r="KV9" s="162" cm="1">
        <f t="array" ref="KV9">KU9-IFERROR(_xlfn.LET(_xlpm.k,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$KU$3:$KU$215),IF(_xlpm.top="対象無し", 0, SUMPRODUCT(_xlpm.amount * _xlpm.hitCount))),0)</f>
        <v>0</v>
      </c>
      <c r="KW9" s="157">
        <f t="shared" si="177"/>
        <v>0</v>
      </c>
      <c r="KX9" s="21">
        <f>LEN(配列情報!$D$83)-LEN(SUBSTITUTE(配列情報!$D$83,$D9,""))</f>
        <v>0</v>
      </c>
      <c r="KY9" s="21">
        <f t="shared" si="77"/>
        <v>0</v>
      </c>
      <c r="KZ9" s="162" cm="1">
        <f t="array" ref="KZ9">KY9-IFERROR(_xlfn.LET(_xlpm.k,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$KY$3:$KY$215),IF(_xlpm.top="対象無し", 0, SUMPRODUCT(_xlpm.amount * _xlpm.hitCount))),0)</f>
        <v>0</v>
      </c>
      <c r="LA9" s="157">
        <f t="shared" si="178"/>
        <v>0</v>
      </c>
      <c r="LB9" s="21">
        <f>LEN(配列情報!$D$84)-LEN(SUBSTITUTE(配列情報!$D$84,$D9,""))</f>
        <v>0</v>
      </c>
      <c r="LC9" s="21">
        <f t="shared" si="78"/>
        <v>0</v>
      </c>
      <c r="LD9" s="162" cm="1">
        <f t="array" ref="LD9">LC9-IFERROR(_xlfn.LET(_xlpm.k,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$LC$3:$LC$215),IF(_xlpm.top="対象無し", 0, SUMPRODUCT(_xlpm.amount * _xlpm.hitCount))),0)</f>
        <v>0</v>
      </c>
      <c r="LE9" s="157">
        <f t="shared" si="179"/>
        <v>0</v>
      </c>
      <c r="LF9" s="21">
        <f>LEN(配列情報!$D$85)-LEN(SUBSTITUTE(配列情報!$D$85,$D9,""))</f>
        <v>0</v>
      </c>
      <c r="LG9" s="21">
        <f t="shared" si="79"/>
        <v>0</v>
      </c>
      <c r="LH9" s="162" cm="1">
        <f t="array" ref="LH9">LG9-IFERROR(_xlfn.LET(_xlpm.k,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$LG$3:$LG$215),IF(_xlpm.top="対象無し", 0, SUMPRODUCT(_xlpm.amount * _xlpm.hitCount))),0)</f>
        <v>0</v>
      </c>
      <c r="LI9" s="157">
        <f t="shared" si="180"/>
        <v>0</v>
      </c>
      <c r="LJ9" s="21">
        <f>LEN(配列情報!$D$86)-LEN(SUBSTITUTE(配列情報!$D$86,$D9,""))</f>
        <v>0</v>
      </c>
      <c r="LK9" s="21">
        <f t="shared" si="80"/>
        <v>0</v>
      </c>
      <c r="LL9" s="162" cm="1">
        <f t="array" ref="LL9">LK9-IFERROR(_xlfn.LET(_xlpm.k,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$LK$3:$LK$215),IF(_xlpm.top="対象無し", 0, SUMPRODUCT(_xlpm.amount * _xlpm.hitCount))),0)</f>
        <v>0</v>
      </c>
      <c r="LM9" s="157">
        <f t="shared" si="181"/>
        <v>0</v>
      </c>
      <c r="LN9" s="21">
        <f>LEN(配列情報!$D$87)-LEN(SUBSTITUTE(配列情報!$D$87,$D9,""))</f>
        <v>0</v>
      </c>
      <c r="LO9" s="21">
        <f t="shared" si="81"/>
        <v>0</v>
      </c>
      <c r="LP9" s="162" cm="1">
        <f t="array" ref="LP9">LO9-IFERROR(_xlfn.LET(_xlpm.k,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$LO$3:$LO$215),IF(_xlpm.top="対象無し", 0, SUMPRODUCT(_xlpm.amount * _xlpm.hitCount))),0)</f>
        <v>0</v>
      </c>
      <c r="LQ9" s="157">
        <f t="shared" si="182"/>
        <v>0</v>
      </c>
      <c r="LR9" s="21">
        <f>LEN(配列情報!$D$88)-LEN(SUBSTITUTE(配列情報!$D$88,$D9,""))</f>
        <v>0</v>
      </c>
      <c r="LS9" s="21">
        <f t="shared" si="82"/>
        <v>0</v>
      </c>
      <c r="LT9" s="162" cm="1">
        <f t="array" ref="LT9">LS9-IFERROR(_xlfn.LET(_xlpm.k,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$LS$3:$LS$215),IF(_xlpm.top="対象無し", 0, SUMPRODUCT(_xlpm.amount * _xlpm.hitCount))),0)</f>
        <v>0</v>
      </c>
      <c r="LU9" s="157">
        <f t="shared" si="183"/>
        <v>0</v>
      </c>
      <c r="LV9" s="21">
        <f>LEN(配列情報!$D$89)-LEN(SUBSTITUTE(配列情報!$D$89,$D9,""))</f>
        <v>0</v>
      </c>
      <c r="LW9" s="21">
        <f t="shared" si="83"/>
        <v>0</v>
      </c>
      <c r="LX9" s="162" cm="1">
        <f t="array" ref="LX9">LW9-IFERROR(_xlfn.LET(_xlpm.k,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$LW$3:$LW$215),IF(_xlpm.top="対象無し", 0, SUMPRODUCT(_xlpm.amount * _xlpm.hitCount))),0)</f>
        <v>0</v>
      </c>
      <c r="LY9" s="157">
        <f t="shared" si="184"/>
        <v>0</v>
      </c>
      <c r="LZ9" s="21">
        <f>LEN(配列情報!$D$90)-LEN(SUBSTITUTE(配列情報!$D$90,$D9,""))</f>
        <v>0</v>
      </c>
      <c r="MA9" s="21">
        <f t="shared" si="84"/>
        <v>0</v>
      </c>
      <c r="MB9" s="162" cm="1">
        <f t="array" ref="MB9">MA9-IFERROR(_xlfn.LET(_xlpm.k,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$MA$3:$MA$215),IF(_xlpm.top="対象無し", 0, SUMPRODUCT(_xlpm.amount * _xlpm.hitCount))),0)</f>
        <v>0</v>
      </c>
      <c r="MC9" s="157">
        <f t="shared" si="185"/>
        <v>0</v>
      </c>
      <c r="MD9" s="21">
        <f>LEN(配列情報!$D$91)-LEN(SUBSTITUTE(配列情報!$D$91,$D9,""))</f>
        <v>0</v>
      </c>
      <c r="ME9" s="21">
        <f t="shared" si="85"/>
        <v>0</v>
      </c>
      <c r="MF9" s="162" cm="1">
        <f t="array" ref="MF9">ME9-IFERROR(_xlfn.LET(_xlpm.k,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$ME$3:$ME$215),IF(_xlpm.top="対象無し", 0, SUMPRODUCT(_xlpm.amount * _xlpm.hitCount))),0)</f>
        <v>0</v>
      </c>
      <c r="MG9" s="157">
        <f t="shared" si="186"/>
        <v>0</v>
      </c>
      <c r="MH9" s="21">
        <f>LEN(配列情報!$D$92)-LEN(SUBSTITUTE(配列情報!$D$92,$D9,""))</f>
        <v>0</v>
      </c>
      <c r="MI9" s="21">
        <f t="shared" si="86"/>
        <v>0</v>
      </c>
      <c r="MJ9" s="162" cm="1">
        <f t="array" ref="MJ9">MI9-IFERROR(_xlfn.LET(_xlpm.k,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$MI$3:$MI$215),IF(_xlpm.top="対象無し", 0, SUMPRODUCT(_xlpm.amount * _xlpm.hitCount))),0)</f>
        <v>0</v>
      </c>
      <c r="MK9" s="157">
        <f t="shared" si="187"/>
        <v>0</v>
      </c>
      <c r="ML9" s="21">
        <f>LEN(配列情報!$D$93)-LEN(SUBSTITUTE(配列情報!$D$93,$D9,""))</f>
        <v>0</v>
      </c>
      <c r="MM9" s="21">
        <f t="shared" si="87"/>
        <v>0</v>
      </c>
      <c r="MN9" s="162" cm="1">
        <f t="array" ref="MN9">MM9-IFERROR(_xlfn.LET(_xlpm.k,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$MM$3:$MM$215),IF(_xlpm.top="対象無し", 0, SUMPRODUCT(_xlpm.amount * _xlpm.hitCount))),0)</f>
        <v>0</v>
      </c>
      <c r="MO9" s="157">
        <f t="shared" si="188"/>
        <v>0</v>
      </c>
      <c r="MP9" s="21">
        <f>LEN(配列情報!$D$94)-LEN(SUBSTITUTE(配列情報!$D$94,$D9,""))</f>
        <v>0</v>
      </c>
      <c r="MQ9" s="21">
        <f t="shared" si="88"/>
        <v>0</v>
      </c>
      <c r="MR9" s="162" cm="1">
        <f t="array" ref="MR9">MQ9-IFERROR(_xlfn.LET(_xlpm.k,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$MQ$3:$MQ$215),IF(_xlpm.top="対象無し", 0, SUMPRODUCT(_xlpm.amount * _xlpm.hitCount))),0)</f>
        <v>0</v>
      </c>
      <c r="MS9" s="157">
        <f t="shared" si="189"/>
        <v>0</v>
      </c>
      <c r="MT9" s="21">
        <f>LEN(配列情報!$D$95)-LEN(SUBSTITUTE(配列情報!$D$95,$D9,""))</f>
        <v>0</v>
      </c>
      <c r="MU9" s="21">
        <f t="shared" si="89"/>
        <v>0</v>
      </c>
      <c r="MV9" s="162" cm="1">
        <f t="array" ref="MV9">MU9-IFERROR(_xlfn.LET(_xlpm.k,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$MU$3:$MU$215),IF(_xlpm.top="対象無し", 0, SUMPRODUCT(_xlpm.amount * _xlpm.hitCount))),0)</f>
        <v>0</v>
      </c>
      <c r="MW9" s="157">
        <f t="shared" si="190"/>
        <v>0</v>
      </c>
      <c r="MX9" s="21">
        <f>LEN(配列情報!$D$96)-LEN(SUBSTITUTE(配列情報!$D$96,$D9,""))</f>
        <v>0</v>
      </c>
      <c r="MY9" s="21">
        <f t="shared" si="90"/>
        <v>0</v>
      </c>
      <c r="MZ9" s="162" cm="1">
        <f t="array" ref="MZ9">MY9-IFERROR(_xlfn.LET(_xlpm.k,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$MY$3:$MY$215),IF(_xlpm.top="対象無し", 0, SUMPRODUCT(_xlpm.amount * _xlpm.hitCount))),0)</f>
        <v>0</v>
      </c>
      <c r="NA9" s="157">
        <f t="shared" si="191"/>
        <v>0</v>
      </c>
      <c r="NB9" s="21">
        <f>LEN(配列情報!$D$97)-LEN(SUBSTITUTE(配列情報!$D$97,$D9,""))</f>
        <v>0</v>
      </c>
      <c r="NC9" s="21">
        <f t="shared" si="91"/>
        <v>0</v>
      </c>
      <c r="ND9" s="162" cm="1">
        <f t="array" ref="ND9">NC9-IFERROR(_xlfn.LET(_xlpm.k,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$NC$3:$NC$215),IF(_xlpm.top="対象無し", 0, SUMPRODUCT(_xlpm.amount * _xlpm.hitCount))),0)</f>
        <v>0</v>
      </c>
      <c r="NE9" s="157">
        <f t="shared" si="192"/>
        <v>0</v>
      </c>
      <c r="NF9" s="21">
        <f>LEN(配列情報!$D$98)-LEN(SUBSTITUTE(配列情報!$D$98,$D9,""))</f>
        <v>0</v>
      </c>
      <c r="NG9" s="21">
        <f t="shared" si="92"/>
        <v>0</v>
      </c>
      <c r="NH9" s="162" cm="1">
        <f t="array" ref="NH9">NG9-IFERROR(_xlfn.LET(_xlpm.k,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$NG$3:$NG$215),IF(_xlpm.top="対象無し", 0, SUMPRODUCT(_xlpm.amount * _xlpm.hitCount))),0)</f>
        <v>0</v>
      </c>
      <c r="NI9" s="157">
        <f t="shared" si="193"/>
        <v>0</v>
      </c>
      <c r="NJ9" s="21">
        <f>LEN(配列情報!$D$99)-LEN(SUBSTITUTE(配列情報!$D$99,$D9,""))</f>
        <v>0</v>
      </c>
      <c r="NK9" s="21">
        <f t="shared" si="93"/>
        <v>0</v>
      </c>
      <c r="NL9" s="162" cm="1">
        <f t="array" ref="NL9">NK9-IFERROR(_xlfn.LET(_xlpm.k,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$NK$3:$NK$215),IF(_xlpm.top="対象無し", 0, SUMPRODUCT(_xlpm.amount * _xlpm.hitCount))),0)</f>
        <v>0</v>
      </c>
      <c r="NM9" s="157">
        <f t="shared" si="194"/>
        <v>0</v>
      </c>
      <c r="NN9" s="21">
        <f>LEN(配列情報!$D$100)-LEN(SUBSTITUTE(配列情報!$D$100,$D9,""))</f>
        <v>0</v>
      </c>
      <c r="NO9" s="21">
        <f t="shared" si="94"/>
        <v>0</v>
      </c>
      <c r="NP9" s="162" cm="1">
        <f t="array" ref="NP9">NO9-IFERROR(_xlfn.LET(_xlpm.k,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$NO$3:$NO$215),IF(_xlpm.top="対象無し", 0, SUMPRODUCT(_xlpm.amount * _xlpm.hitCount))),0)</f>
        <v>0</v>
      </c>
      <c r="NQ9" s="157">
        <f t="shared" si="195"/>
        <v>0</v>
      </c>
      <c r="NR9" s="21">
        <f>LEN(配列情報!$D$101)-LEN(SUBSTITUTE(配列情報!$D$101,$D9,""))</f>
        <v>0</v>
      </c>
      <c r="NS9" s="21">
        <f t="shared" si="95"/>
        <v>0</v>
      </c>
      <c r="NT9" s="162" cm="1">
        <f t="array" ref="NT9">NS9-IFERROR(_xlfn.LET(_xlpm.k,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$NS$3:$NS$215),IF(_xlpm.top="対象無し", 0, SUMPRODUCT(_xlpm.amount * _xlpm.hitCount))),0)</f>
        <v>0</v>
      </c>
      <c r="NU9" s="157">
        <f t="shared" si="196"/>
        <v>0</v>
      </c>
      <c r="NV9" s="21">
        <f>LEN(配列情報!$D$102)-LEN(SUBSTITUTE(配列情報!$D$102,$D9,""))</f>
        <v>0</v>
      </c>
      <c r="NW9" s="21">
        <f t="shared" si="96"/>
        <v>0</v>
      </c>
      <c r="NX9" s="162" cm="1">
        <f t="array" ref="NX9">NW9-IFERROR(_xlfn.LET(_xlpm.k, _xlfn.XMATCH(TRUE, EXACT($OB$2:$RL$2, D9),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D9, ""))) / LEN(D9),_xlpm.amount, SUMIF($C$3:$C$215, _xlpm.arrCode, $NW$3:$NW$215),IF(_xlpm.top="対象無し", 0, SUMPRODUCT(_xlpm.amount * _xlpm.hitCount))),0)</f>
        <v>0</v>
      </c>
      <c r="NY9" s="157">
        <f t="shared" si="197"/>
        <v>0</v>
      </c>
      <c r="OB9" t="str">
        <v>[TAMdT]</v>
      </c>
      <c r="OC9" t="str">
        <v>[CNVK]</v>
      </c>
      <c r="OD9" t="str">
        <v>[GlydT]</v>
      </c>
      <c r="OE9" t="str">
        <v>[psedU]</v>
      </c>
      <c r="OF9" t="str">
        <v>g(T)</v>
      </c>
      <c r="OJ9" t="str">
        <v>[dRGal]</v>
      </c>
      <c r="OO9" t="str">
        <v>[ROXdT]</v>
      </c>
      <c r="OR9" t="str">
        <v>5(m)</v>
      </c>
      <c r="OZ9" t="str">
        <v>[8AmidA]</v>
      </c>
    </row>
    <row r="10" spans="1:480">
      <c r="A10" s="181" t="s">
        <v>226</v>
      </c>
      <c r="B10" s="161" t="s">
        <v>183</v>
      </c>
      <c r="C10" s="45">
        <v>8</v>
      </c>
      <c r="D10" s="22" t="str">
        <f>塩基・修飾表記の定義!N71</f>
        <v>[2AmiA]</v>
      </c>
      <c r="E10" s="160">
        <f t="shared" si="3"/>
        <v>7</v>
      </c>
      <c r="F10" s="21">
        <f>LEN(配列情報!$D$7)-LEN(SUBSTITUTE(配列情報!$D$7,$D10,""))</f>
        <v>0</v>
      </c>
      <c r="G10" s="21">
        <f t="shared" si="100"/>
        <v>0</v>
      </c>
      <c r="H10" s="162" cm="1">
        <f t="array" ref="H10">G10-IFERROR(_xlfn.LET(_xlpm.k,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$G$3:$G$215),IF(_xlpm.top="対象無し", 0, SUMPRODUCT(_xlpm.amount * _xlpm.hitCount))),0)</f>
        <v>0</v>
      </c>
      <c r="I10" s="157">
        <f t="shared" si="103"/>
        <v>0</v>
      </c>
      <c r="J10" s="21">
        <f>LEN(配列情報!$D$8)-LEN(SUBSTITUTE(配列情報!$D$8,$D10,""))</f>
        <v>0</v>
      </c>
      <c r="K10" s="21">
        <f t="shared" si="101"/>
        <v>0</v>
      </c>
      <c r="L10" s="162" cm="1">
        <f t="array" ref="L10">K10-IFERROR(_xlfn.LET(_xlpm.k,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$K$3:$K$215),IF(_xlpm.top="対象無し", 0, SUMPRODUCT(_xlpm.amount * _xlpm.hitCount))),0)</f>
        <v>0</v>
      </c>
      <c r="M10" s="157">
        <f t="shared" si="198"/>
        <v>0</v>
      </c>
      <c r="N10" s="21">
        <f>LEN(配列情報!$D$9)-LEN(SUBSTITUTE(配列情報!$D$9,$D10,""))</f>
        <v>0</v>
      </c>
      <c r="O10" s="21">
        <f t="shared" si="4"/>
        <v>0</v>
      </c>
      <c r="P10" s="162" cm="1">
        <f t="array" ref="P10">O10-IFERROR(_xlfn.LET(_xlpm.k,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$O$3:$O$215),IF(_xlpm.top="対象無し", 0, SUMPRODUCT(_xlpm.amount * _xlpm.hitCount))),0)</f>
        <v>0</v>
      </c>
      <c r="Q10" s="157">
        <f t="shared" si="104"/>
        <v>0</v>
      </c>
      <c r="R10" s="21">
        <f>LEN(配列情報!$D$10)-LEN(SUBSTITUTE(配列情報!$D$10,$D10,""))</f>
        <v>0</v>
      </c>
      <c r="S10" s="21">
        <f t="shared" si="5"/>
        <v>0</v>
      </c>
      <c r="T10" s="162" cm="1">
        <f t="array" ref="T10">S10-IFERROR(_xlfn.LET(_xlpm.k,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$S$3:$S$215),IF(_xlpm.top="対象無し", 0, SUMPRODUCT(_xlpm.amount * _xlpm.hitCount))),0)</f>
        <v>0</v>
      </c>
      <c r="U10" s="157">
        <f t="shared" si="105"/>
        <v>0</v>
      </c>
      <c r="V10" s="21">
        <f>LEN(配列情報!$D$11)-LEN(SUBSTITUTE(配列情報!$D$11,$D10,""))</f>
        <v>0</v>
      </c>
      <c r="W10" s="21">
        <f t="shared" si="6"/>
        <v>0</v>
      </c>
      <c r="X10" s="162" cm="1">
        <f t="array" ref="X10">W10-IFERROR(_xlfn.LET(_xlpm.k,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$W$3:$W$215),IF(_xlpm.top="対象無し", 0, SUMPRODUCT(_xlpm.amount * _xlpm.hitCount))),0)</f>
        <v>0</v>
      </c>
      <c r="Y10" s="157">
        <f t="shared" si="106"/>
        <v>0</v>
      </c>
      <c r="Z10" s="21">
        <f>LEN(配列情報!$D$12)-LEN(SUBSTITUTE(配列情報!$D$12,$D10,""))</f>
        <v>0</v>
      </c>
      <c r="AA10" s="21">
        <f t="shared" si="7"/>
        <v>0</v>
      </c>
      <c r="AB10" s="162" cm="1">
        <f t="array" ref="AB10">AA10-IFERROR(_xlfn.LET(_xlpm.k,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$AA$3:$AA$215),IF(_xlpm.top="対象無し", 0, SUMPRODUCT(_xlpm.amount * _xlpm.hitCount))),0)</f>
        <v>0</v>
      </c>
      <c r="AC10" s="157">
        <f t="shared" si="107"/>
        <v>0</v>
      </c>
      <c r="AD10" s="21">
        <f>LEN(配列情報!$D$13)-LEN(SUBSTITUTE(配列情報!$D$13,$D10,""))</f>
        <v>0</v>
      </c>
      <c r="AE10" s="21">
        <f t="shared" si="8"/>
        <v>0</v>
      </c>
      <c r="AF10" s="162" cm="1">
        <f t="array" ref="AF10">AE10-IFERROR(_xlfn.LET(_xlpm.k,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$AE$3:$AE$215),IF(_xlpm.top="対象無し", 0, SUMPRODUCT(_xlpm.amount * _xlpm.hitCount))),0)</f>
        <v>0</v>
      </c>
      <c r="AG10" s="157">
        <f t="shared" si="108"/>
        <v>0</v>
      </c>
      <c r="AH10" s="21">
        <f>LEN(配列情報!$D$14)-LEN(SUBSTITUTE(配列情報!$D$14,$D10,""))</f>
        <v>0</v>
      </c>
      <c r="AI10" s="21">
        <f t="shared" si="9"/>
        <v>0</v>
      </c>
      <c r="AJ10" s="162" cm="1">
        <f t="array" ref="AJ10">AI10-IFERROR(_xlfn.LET(_xlpm.k,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$AI$3:$AI$215),IF(_xlpm.top="対象無し", 0, SUMPRODUCT(_xlpm.amount * _xlpm.hitCount))),0)</f>
        <v>0</v>
      </c>
      <c r="AK10" s="157">
        <f t="shared" si="109"/>
        <v>0</v>
      </c>
      <c r="AL10" s="21">
        <f>LEN(配列情報!$D$15)-LEN(SUBSTITUTE(配列情報!$D$15,$D10,""))</f>
        <v>0</v>
      </c>
      <c r="AM10" s="21">
        <f t="shared" si="10"/>
        <v>0</v>
      </c>
      <c r="AN10" s="162" cm="1">
        <f t="array" ref="AN10">AM10-IFERROR(_xlfn.LET(_xlpm.k,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$AM$3:$AM$215),IF(_xlpm.top="対象無し", 0, SUMPRODUCT(_xlpm.amount * _xlpm.hitCount))),0)</f>
        <v>0</v>
      </c>
      <c r="AO10" s="157">
        <f t="shared" si="110"/>
        <v>0</v>
      </c>
      <c r="AP10" s="21">
        <f>LEN(配列情報!$D$16)-LEN(SUBSTITUTE(配列情報!$D$16,$D10,""))</f>
        <v>0</v>
      </c>
      <c r="AQ10" s="21">
        <f t="shared" si="11"/>
        <v>0</v>
      </c>
      <c r="AR10" s="162" cm="1">
        <f t="array" ref="AR10">AQ10-IFERROR(_xlfn.LET(_xlpm.k,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$AQ$3:$AQ$215),IF(_xlpm.top="対象無し", 0, SUMPRODUCT(_xlpm.amount * _xlpm.hitCount))),0)</f>
        <v>0</v>
      </c>
      <c r="AS10" s="157">
        <f t="shared" si="111"/>
        <v>0</v>
      </c>
      <c r="AT10" s="21">
        <f>LEN(配列情報!$D$17)-LEN(SUBSTITUTE(配列情報!$D$17,$D10,""))</f>
        <v>0</v>
      </c>
      <c r="AU10" s="21">
        <f t="shared" si="12"/>
        <v>0</v>
      </c>
      <c r="AV10" s="162" cm="1">
        <f t="array" ref="AV10">AU10-IFERROR(_xlfn.LET(_xlpm.k,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$AU$3:$AU$215),IF(_xlpm.top="対象無し", 0, SUMPRODUCT(_xlpm.amount * _xlpm.hitCount))),0)</f>
        <v>0</v>
      </c>
      <c r="AW10" s="157">
        <f t="shared" si="112"/>
        <v>0</v>
      </c>
      <c r="AX10" s="21">
        <f>LEN(配列情報!$D$18)-LEN(SUBSTITUTE(配列情報!$D$18,$D10,""))</f>
        <v>0</v>
      </c>
      <c r="AY10" s="21">
        <f t="shared" si="13"/>
        <v>0</v>
      </c>
      <c r="AZ10" s="162" cm="1">
        <f t="array" ref="AZ10">AY10-IFERROR(_xlfn.LET(_xlpm.k,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$AY$3:$AY$215),IF(_xlpm.top="対象無し", 0, SUMPRODUCT(_xlpm.amount * _xlpm.hitCount))),0)</f>
        <v>0</v>
      </c>
      <c r="BA10" s="157">
        <f t="shared" si="113"/>
        <v>0</v>
      </c>
      <c r="BB10" s="21">
        <f>LEN(配列情報!$D$19)-LEN(SUBSTITUTE(配列情報!$D$19,$D10,""))</f>
        <v>0</v>
      </c>
      <c r="BC10" s="21">
        <f t="shared" si="14"/>
        <v>0</v>
      </c>
      <c r="BD10" s="162" cm="1">
        <f t="array" ref="BD10">BC10-IFERROR(_xlfn.LET(_xlpm.k,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$BC$3:$BC$215),IF(_xlpm.top="対象無し", 0, SUMPRODUCT(_xlpm.amount * _xlpm.hitCount))),0)</f>
        <v>0</v>
      </c>
      <c r="BE10" s="157">
        <f t="shared" si="114"/>
        <v>0</v>
      </c>
      <c r="BF10" s="21">
        <f>LEN(配列情報!$D$20)-LEN(SUBSTITUTE(配列情報!$D$20,$D10,""))</f>
        <v>0</v>
      </c>
      <c r="BG10" s="21">
        <f t="shared" si="102"/>
        <v>0</v>
      </c>
      <c r="BH10" s="162" cm="1">
        <f t="array" ref="BH10">BG10-IFERROR(_xlfn.LET(_xlpm.k,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$BG$3:$BG$215),IF(_xlpm.top="対象無し", 0, SUMPRODUCT(_xlpm.amount * _xlpm.hitCount))),0)</f>
        <v>0</v>
      </c>
      <c r="BI10" s="157">
        <f t="shared" si="115"/>
        <v>0</v>
      </c>
      <c r="BJ10" s="21">
        <f>LEN(配列情報!$D$21)-LEN(SUBSTITUTE(配列情報!$D$21,$D10,""))</f>
        <v>0</v>
      </c>
      <c r="BK10" s="21">
        <f t="shared" si="15"/>
        <v>0</v>
      </c>
      <c r="BL10" s="162" cm="1">
        <f t="array" ref="BL10">BK10-IFERROR(_xlfn.LET(_xlpm.k,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$BK$3:$BK$215),IF(_xlpm.top="対象無し", 0, SUMPRODUCT(_xlpm.amount * _xlpm.hitCount))),0)</f>
        <v>0</v>
      </c>
      <c r="BM10" s="157">
        <f t="shared" si="116"/>
        <v>0</v>
      </c>
      <c r="BN10" s="21">
        <f>LEN(配列情報!$D$22)-LEN(SUBSTITUTE(配列情報!$D$22,$D10,""))</f>
        <v>0</v>
      </c>
      <c r="BO10" s="21">
        <f t="shared" si="16"/>
        <v>0</v>
      </c>
      <c r="BP10" s="162" cm="1">
        <f t="array" ref="BP10">BO10-IFERROR(_xlfn.LET(_xlpm.k,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$BO$3:$BO$215),IF(_xlpm.top="対象無し", 0, SUMPRODUCT(_xlpm.amount * _xlpm.hitCount))),0)</f>
        <v>0</v>
      </c>
      <c r="BQ10" s="157">
        <f t="shared" si="117"/>
        <v>0</v>
      </c>
      <c r="BR10" s="21">
        <f>LEN(配列情報!$D$23)-LEN(SUBSTITUTE(配列情報!$D$23,$D10,""))</f>
        <v>0</v>
      </c>
      <c r="BS10" s="21">
        <f t="shared" si="17"/>
        <v>0</v>
      </c>
      <c r="BT10" s="162" cm="1">
        <f t="array" ref="BT10">BS10-IFERROR(_xlfn.LET(_xlpm.k,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$BS$3:$BS$215),IF(_xlpm.top="対象無し", 0, SUMPRODUCT(_xlpm.amount * _xlpm.hitCount))),0)</f>
        <v>0</v>
      </c>
      <c r="BU10" s="157">
        <f t="shared" si="118"/>
        <v>0</v>
      </c>
      <c r="BV10" s="21">
        <f>LEN(配列情報!$D$24)-LEN(SUBSTITUTE(配列情報!$D$24,$D10,""))</f>
        <v>0</v>
      </c>
      <c r="BW10" s="21">
        <f t="shared" si="18"/>
        <v>0</v>
      </c>
      <c r="BX10" s="162" cm="1">
        <f t="array" ref="BX10">BW10-IFERROR(_xlfn.LET(_xlpm.k,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$BW$3:$BW$215),IF(_xlpm.top="対象無し", 0, SUMPRODUCT(_xlpm.amount * _xlpm.hitCount))),0)</f>
        <v>0</v>
      </c>
      <c r="BY10" s="157">
        <f t="shared" si="119"/>
        <v>0</v>
      </c>
      <c r="BZ10" s="21">
        <f>LEN(配列情報!$D$25)-LEN(SUBSTITUTE(配列情報!$D$25,$D10,""))</f>
        <v>0</v>
      </c>
      <c r="CA10" s="21">
        <f t="shared" si="19"/>
        <v>0</v>
      </c>
      <c r="CB10" s="162" cm="1">
        <f t="array" ref="CB10">CA10-IFERROR(_xlfn.LET(_xlpm.k,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$CA$3:$CA$215),IF(_xlpm.top="対象無し", 0, SUMPRODUCT(_xlpm.amount * _xlpm.hitCount))),0)</f>
        <v>0</v>
      </c>
      <c r="CC10" s="157">
        <f t="shared" si="120"/>
        <v>0</v>
      </c>
      <c r="CD10" s="21">
        <f>LEN(配列情報!$D$26)-LEN(SUBSTITUTE(配列情報!$D$26,$D10,""))</f>
        <v>0</v>
      </c>
      <c r="CE10" s="21">
        <f t="shared" si="20"/>
        <v>0</v>
      </c>
      <c r="CF10" s="162" cm="1">
        <f t="array" ref="CF10">CE10-IFERROR(_xlfn.LET(_xlpm.k,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$CE$3:$CE$215),IF(_xlpm.top="対象無し", 0, SUMPRODUCT(_xlpm.amount * _xlpm.hitCount))),0)</f>
        <v>0</v>
      </c>
      <c r="CG10" s="157">
        <f t="shared" si="121"/>
        <v>0</v>
      </c>
      <c r="CH10" s="21">
        <f>LEN(配列情報!$D$27)-LEN(SUBSTITUTE(配列情報!$D$27,$D10,""))</f>
        <v>0</v>
      </c>
      <c r="CI10" s="21">
        <f t="shared" si="21"/>
        <v>0</v>
      </c>
      <c r="CJ10" s="162" cm="1">
        <f t="array" ref="CJ10">CI10-IFERROR(_xlfn.LET(_xlpm.k,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$CI$3:$CI$215),IF(_xlpm.top="対象無し", 0, SUMPRODUCT(_xlpm.amount * _xlpm.hitCount))),0)</f>
        <v>0</v>
      </c>
      <c r="CK10" s="157">
        <f t="shared" si="122"/>
        <v>0</v>
      </c>
      <c r="CL10" s="21">
        <f>LEN(配列情報!$D$28)-LEN(SUBSTITUTE(配列情報!$D$28,$D10,""))</f>
        <v>0</v>
      </c>
      <c r="CM10" s="21">
        <f t="shared" si="22"/>
        <v>0</v>
      </c>
      <c r="CN10" s="162" cm="1">
        <f t="array" ref="CN10">CM10-IFERROR(_xlfn.LET(_xlpm.k,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$CM$3:$CM$215),IF(_xlpm.top="対象無し", 0, SUMPRODUCT(_xlpm.amount * _xlpm.hitCount))),0)</f>
        <v>0</v>
      </c>
      <c r="CO10" s="157">
        <f t="shared" si="123"/>
        <v>0</v>
      </c>
      <c r="CP10" s="21">
        <f>LEN(配列情報!$D$29)-LEN(SUBSTITUTE(配列情報!$D$29,$D10,""))</f>
        <v>0</v>
      </c>
      <c r="CQ10" s="21">
        <f t="shared" si="23"/>
        <v>0</v>
      </c>
      <c r="CR10" s="162" cm="1">
        <f t="array" ref="CR10">CQ10-IFERROR(_xlfn.LET(_xlpm.k,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$CQ$3:$CQ$215),IF(_xlpm.top="対象無し", 0, SUMPRODUCT(_xlpm.amount * _xlpm.hitCount))),0)</f>
        <v>0</v>
      </c>
      <c r="CS10" s="157">
        <f t="shared" si="124"/>
        <v>0</v>
      </c>
      <c r="CT10" s="21">
        <f>LEN(配列情報!$D$30)-LEN(SUBSTITUTE(配列情報!$D$30,$D10,""))</f>
        <v>0</v>
      </c>
      <c r="CU10" s="21">
        <f t="shared" si="24"/>
        <v>0</v>
      </c>
      <c r="CV10" s="162" cm="1">
        <f t="array" ref="CV10">CU10-IFERROR(_xlfn.LET(_xlpm.k,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$CU$3:$CU$215),IF(_xlpm.top="対象無し", 0, SUMPRODUCT(_xlpm.amount * _xlpm.hitCount))),0)</f>
        <v>0</v>
      </c>
      <c r="CW10" s="157">
        <f t="shared" si="125"/>
        <v>0</v>
      </c>
      <c r="CX10" s="21">
        <f>LEN(配列情報!$D$31)-LEN(SUBSTITUTE(配列情報!$D$31,$D10,""))</f>
        <v>0</v>
      </c>
      <c r="CY10" s="21">
        <f t="shared" si="25"/>
        <v>0</v>
      </c>
      <c r="CZ10" s="162" cm="1">
        <f t="array" ref="CZ10">CY10-IFERROR(_xlfn.LET(_xlpm.k,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$CY$3:$CY$215),IF(_xlpm.top="対象無し", 0, SUMPRODUCT(_xlpm.amount * _xlpm.hitCount))),0)</f>
        <v>0</v>
      </c>
      <c r="DA10" s="157">
        <f t="shared" si="126"/>
        <v>0</v>
      </c>
      <c r="DB10" s="21">
        <f>LEN(配列情報!$D$32)-LEN(SUBSTITUTE(配列情報!$D$32,$D10,""))</f>
        <v>0</v>
      </c>
      <c r="DC10" s="21">
        <f t="shared" si="26"/>
        <v>0</v>
      </c>
      <c r="DD10" s="162" cm="1">
        <f t="array" ref="DD10">DC10-IFERROR(_xlfn.LET(_xlpm.k,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$DC$3:$DC$215),IF(_xlpm.top="対象無し", 0, SUMPRODUCT(_xlpm.amount * _xlpm.hitCount))),0)</f>
        <v>0</v>
      </c>
      <c r="DE10" s="157">
        <f t="shared" si="127"/>
        <v>0</v>
      </c>
      <c r="DF10" s="21">
        <f>LEN(配列情報!$D$33)-LEN(SUBSTITUTE(配列情報!$D$33,$D10,""))</f>
        <v>0</v>
      </c>
      <c r="DG10" s="21">
        <f t="shared" si="27"/>
        <v>0</v>
      </c>
      <c r="DH10" s="162" cm="1">
        <f t="array" ref="DH10">DG10-IFERROR(_xlfn.LET(_xlpm.k,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$DG$3:$DG$215),IF(_xlpm.top="対象無し", 0, SUMPRODUCT(_xlpm.amount * _xlpm.hitCount))),0)</f>
        <v>0</v>
      </c>
      <c r="DI10" s="157">
        <f t="shared" si="128"/>
        <v>0</v>
      </c>
      <c r="DJ10" s="21">
        <f>LEN(配列情報!$D$34)-LEN(SUBSTITUTE(配列情報!$D$34,$D10,""))</f>
        <v>0</v>
      </c>
      <c r="DK10" s="21">
        <f t="shared" si="28"/>
        <v>0</v>
      </c>
      <c r="DL10" s="162" cm="1">
        <f t="array" ref="DL10">DK10-IFERROR(_xlfn.LET(_xlpm.k,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$DK$3:$DK$215),IF(_xlpm.top="対象無し", 0, SUMPRODUCT(_xlpm.amount * _xlpm.hitCount))),0)</f>
        <v>0</v>
      </c>
      <c r="DM10" s="157">
        <f t="shared" si="129"/>
        <v>0</v>
      </c>
      <c r="DN10" s="21">
        <f>LEN(配列情報!$D$35)-LEN(SUBSTITUTE(配列情報!$D$35,$D10,""))</f>
        <v>0</v>
      </c>
      <c r="DO10" s="21">
        <f t="shared" si="29"/>
        <v>0</v>
      </c>
      <c r="DP10" s="162" cm="1">
        <f t="array" ref="DP10">DO10-IFERROR(_xlfn.LET(_xlpm.k,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$DO$3:$DO$215),IF(_xlpm.top="対象無し", 0, SUMPRODUCT(_xlpm.amount * _xlpm.hitCount))),0)</f>
        <v>0</v>
      </c>
      <c r="DQ10" s="157">
        <f t="shared" si="130"/>
        <v>0</v>
      </c>
      <c r="DR10" s="21">
        <f>LEN(配列情報!$D$36)-LEN(SUBSTITUTE(配列情報!$D$36,$D10,""))</f>
        <v>0</v>
      </c>
      <c r="DS10" s="21">
        <f t="shared" si="30"/>
        <v>0</v>
      </c>
      <c r="DT10" s="162" cm="1">
        <f t="array" ref="DT10">DS10-IFERROR(_xlfn.LET(_xlpm.k,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$DS$3:$DS$215),IF(_xlpm.top="対象無し", 0, SUMPRODUCT(_xlpm.amount * _xlpm.hitCount))),0)</f>
        <v>0</v>
      </c>
      <c r="DU10" s="157">
        <f t="shared" si="131"/>
        <v>0</v>
      </c>
      <c r="DV10" s="21">
        <f>LEN(配列情報!$D$37)-LEN(SUBSTITUTE(配列情報!$D$37,$D10,""))</f>
        <v>0</v>
      </c>
      <c r="DW10" s="21">
        <f t="shared" si="31"/>
        <v>0</v>
      </c>
      <c r="DX10" s="162" cm="1">
        <f t="array" ref="DX10">DW10-IFERROR(_xlfn.LET(_xlpm.k,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$DW$3:$DW$215),IF(_xlpm.top="対象無し", 0, SUMPRODUCT(_xlpm.amount * _xlpm.hitCount))),0)</f>
        <v>0</v>
      </c>
      <c r="DY10" s="157">
        <f t="shared" si="132"/>
        <v>0</v>
      </c>
      <c r="DZ10" s="21">
        <f>LEN(配列情報!$D$38)-LEN(SUBSTITUTE(配列情報!$D$38,$D10,""))</f>
        <v>0</v>
      </c>
      <c r="EA10" s="21">
        <f t="shared" si="32"/>
        <v>0</v>
      </c>
      <c r="EB10" s="162" cm="1">
        <f t="array" ref="EB10">EA10-IFERROR(_xlfn.LET(_xlpm.k,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$EA$3:$EA$215),IF(_xlpm.top="対象無し", 0, SUMPRODUCT(_xlpm.amount * _xlpm.hitCount))),0)</f>
        <v>0</v>
      </c>
      <c r="EC10" s="157">
        <f t="shared" si="133"/>
        <v>0</v>
      </c>
      <c r="ED10" s="21">
        <f>LEN(配列情報!$D$39)-LEN(SUBSTITUTE(配列情報!$D$39,$D10,""))</f>
        <v>0</v>
      </c>
      <c r="EE10" s="21">
        <f t="shared" si="33"/>
        <v>0</v>
      </c>
      <c r="EF10" s="162" cm="1">
        <f t="array" ref="EF10">EE10-IFERROR(_xlfn.LET(_xlpm.k,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$EE$3:$EE$215),IF(_xlpm.top="対象無し", 0, SUMPRODUCT(_xlpm.amount * _xlpm.hitCount))),0)</f>
        <v>0</v>
      </c>
      <c r="EG10" s="157">
        <f t="shared" si="134"/>
        <v>0</v>
      </c>
      <c r="EH10" s="21">
        <f>LEN(配列情報!$D$40)-LEN(SUBSTITUTE(配列情報!$D$40,$D10,""))</f>
        <v>0</v>
      </c>
      <c r="EI10" s="21">
        <f t="shared" si="34"/>
        <v>0</v>
      </c>
      <c r="EJ10" s="162" cm="1">
        <f t="array" ref="EJ10">EI10-IFERROR(_xlfn.LET(_xlpm.k,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$EI$3:$EI$215),IF(_xlpm.top="対象無し", 0, SUMPRODUCT(_xlpm.amount * _xlpm.hitCount))),0)</f>
        <v>0</v>
      </c>
      <c r="EK10" s="157">
        <f t="shared" si="135"/>
        <v>0</v>
      </c>
      <c r="EL10" s="21">
        <f>LEN(配列情報!$D$41)-LEN(SUBSTITUTE(配列情報!$D$41,$D10,""))</f>
        <v>0</v>
      </c>
      <c r="EM10" s="21">
        <f t="shared" si="35"/>
        <v>0</v>
      </c>
      <c r="EN10" s="162" cm="1">
        <f t="array" ref="EN10">EM10-IFERROR(_xlfn.LET(_xlpm.k,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$EM$3:$EM$215),IF(_xlpm.top="対象無し", 0, SUMPRODUCT(_xlpm.amount * _xlpm.hitCount))),0)</f>
        <v>0</v>
      </c>
      <c r="EO10" s="157">
        <f t="shared" si="136"/>
        <v>0</v>
      </c>
      <c r="EP10" s="21">
        <f>LEN(配列情報!$D$42)-LEN(SUBSTITUTE(配列情報!$D$42,$D10,""))</f>
        <v>0</v>
      </c>
      <c r="EQ10" s="21">
        <f t="shared" si="36"/>
        <v>0</v>
      </c>
      <c r="ER10" s="162" cm="1">
        <f t="array" ref="ER10">EQ10-IFERROR(_xlfn.LET(_xlpm.k,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$EQ$3:$EQ$215),IF(_xlpm.top="対象無し", 0, SUMPRODUCT(_xlpm.amount * _xlpm.hitCount))),0)</f>
        <v>0</v>
      </c>
      <c r="ES10" s="157">
        <f t="shared" si="137"/>
        <v>0</v>
      </c>
      <c r="ET10" s="21">
        <f>LEN(配列情報!$D$43)-LEN(SUBSTITUTE(配列情報!$D$43,$D10,""))</f>
        <v>0</v>
      </c>
      <c r="EU10" s="21">
        <f t="shared" si="37"/>
        <v>0</v>
      </c>
      <c r="EV10" s="162" cm="1">
        <f t="array" ref="EV10">EU10-IFERROR(_xlfn.LET(_xlpm.k,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$EU$3:$EU$215),IF(_xlpm.top="対象無し", 0, SUMPRODUCT(_xlpm.amount * _xlpm.hitCount))),0)</f>
        <v>0</v>
      </c>
      <c r="EW10" s="157">
        <f t="shared" si="138"/>
        <v>0</v>
      </c>
      <c r="EX10" s="21">
        <f>LEN(配列情報!$D$44)-LEN(SUBSTITUTE(配列情報!$D$44,$D10,""))</f>
        <v>0</v>
      </c>
      <c r="EY10" s="21">
        <f t="shared" si="38"/>
        <v>0</v>
      </c>
      <c r="EZ10" s="162" cm="1">
        <f t="array" ref="EZ10">EY10-IFERROR(_xlfn.LET(_xlpm.k,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$EY$3:$EY$215),IF(_xlpm.top="対象無し", 0, SUMPRODUCT(_xlpm.amount * _xlpm.hitCount))),0)</f>
        <v>0</v>
      </c>
      <c r="FA10" s="157">
        <f t="shared" si="139"/>
        <v>0</v>
      </c>
      <c r="FB10" s="21">
        <f>LEN(配列情報!$D$45)-LEN(SUBSTITUTE(配列情報!$D$45,$D10,""))</f>
        <v>0</v>
      </c>
      <c r="FC10" s="21">
        <f t="shared" si="39"/>
        <v>0</v>
      </c>
      <c r="FD10" s="162" cm="1">
        <f t="array" ref="FD10">FC10-IFERROR(_xlfn.LET(_xlpm.k,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$FC$3:$FC$215),IF(_xlpm.top="対象無し", 0, SUMPRODUCT(_xlpm.amount * _xlpm.hitCount))),0)</f>
        <v>0</v>
      </c>
      <c r="FE10" s="157">
        <f t="shared" si="140"/>
        <v>0</v>
      </c>
      <c r="FF10" s="21">
        <f>LEN(配列情報!$D$46)-LEN(SUBSTITUTE(配列情報!$D$46,$D10,""))</f>
        <v>0</v>
      </c>
      <c r="FG10" s="21">
        <f t="shared" si="40"/>
        <v>0</v>
      </c>
      <c r="FH10" s="162" cm="1">
        <f t="array" ref="FH10">FG10-IFERROR(_xlfn.LET(_xlpm.k,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$FG$3:$FG$215),IF(_xlpm.top="対象無し", 0, SUMPRODUCT(_xlpm.amount * _xlpm.hitCount))),0)</f>
        <v>0</v>
      </c>
      <c r="FI10" s="157">
        <f t="shared" si="141"/>
        <v>0</v>
      </c>
      <c r="FJ10" s="21">
        <f>LEN(配列情報!$D$47)-LEN(SUBSTITUTE(配列情報!$D$47,$D10,""))</f>
        <v>0</v>
      </c>
      <c r="FK10" s="21">
        <f t="shared" si="41"/>
        <v>0</v>
      </c>
      <c r="FL10" s="162" cm="1">
        <f t="array" ref="FL10">FK10-IFERROR(_xlfn.LET(_xlpm.k,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$FK$3:$FK$215),IF(_xlpm.top="対象無し", 0, SUMPRODUCT(_xlpm.amount * _xlpm.hitCount))),0)</f>
        <v>0</v>
      </c>
      <c r="FM10" s="157">
        <f t="shared" si="142"/>
        <v>0</v>
      </c>
      <c r="FN10" s="21">
        <f>LEN(配列情報!$D$48)-LEN(SUBSTITUTE(配列情報!$D$48,$D10,""))</f>
        <v>0</v>
      </c>
      <c r="FO10" s="21">
        <f t="shared" si="42"/>
        <v>0</v>
      </c>
      <c r="FP10" s="162" cm="1">
        <f t="array" ref="FP10">FO10-IFERROR(_xlfn.LET(_xlpm.k,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$FO$3:$FO$215),IF(_xlpm.top="対象無し", 0, SUMPRODUCT(_xlpm.amount * _xlpm.hitCount))),0)</f>
        <v>0</v>
      </c>
      <c r="FQ10" s="157">
        <f t="shared" si="143"/>
        <v>0</v>
      </c>
      <c r="FR10" s="21">
        <f>LEN(配列情報!$D$49)-LEN(SUBSTITUTE(配列情報!$D$49,$D10,""))</f>
        <v>0</v>
      </c>
      <c r="FS10" s="21">
        <f t="shared" si="43"/>
        <v>0</v>
      </c>
      <c r="FT10" s="162" cm="1">
        <f t="array" ref="FT10">FS10-IFERROR(_xlfn.LET(_xlpm.k,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$FS$3:$FS$215),IF(_xlpm.top="対象無し", 0, SUMPRODUCT(_xlpm.amount * _xlpm.hitCount))),0)</f>
        <v>0</v>
      </c>
      <c r="FU10" s="157">
        <f t="shared" si="144"/>
        <v>0</v>
      </c>
      <c r="FV10" s="21">
        <f>LEN(配列情報!$D$50)-LEN(SUBSTITUTE(配列情報!$D$50,$D10,""))</f>
        <v>0</v>
      </c>
      <c r="FW10" s="21">
        <f t="shared" si="44"/>
        <v>0</v>
      </c>
      <c r="FX10" s="162" cm="1">
        <f t="array" ref="FX10">FW10-IFERROR(_xlfn.LET(_xlpm.k,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$FW$3:$FW$215),IF(_xlpm.top="対象無し", 0, SUMPRODUCT(_xlpm.amount * _xlpm.hitCount))),0)</f>
        <v>0</v>
      </c>
      <c r="FY10" s="157">
        <f t="shared" si="145"/>
        <v>0</v>
      </c>
      <c r="FZ10" s="21">
        <f>LEN(配列情報!$D$51)-LEN(SUBSTITUTE(配列情報!$D$51,$D10,""))</f>
        <v>0</v>
      </c>
      <c r="GA10" s="21">
        <f t="shared" si="45"/>
        <v>0</v>
      </c>
      <c r="GB10" s="162" cm="1">
        <f t="array" ref="GB10">GA10-IFERROR(_xlfn.LET(_xlpm.k,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$GA$3:$GA$215),IF(_xlpm.top="対象無し", 0, SUMPRODUCT(_xlpm.amount * _xlpm.hitCount))),0)</f>
        <v>0</v>
      </c>
      <c r="GC10" s="157">
        <f t="shared" si="146"/>
        <v>0</v>
      </c>
      <c r="GD10" s="21">
        <f>LEN(配列情報!$D$52)-LEN(SUBSTITUTE(配列情報!$D$52,$D10,""))</f>
        <v>0</v>
      </c>
      <c r="GE10" s="21">
        <f t="shared" si="46"/>
        <v>0</v>
      </c>
      <c r="GF10" s="162" cm="1">
        <f t="array" ref="GF10">GE10-IFERROR(_xlfn.LET(_xlpm.k,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$GE$3:$GE$215),IF(_xlpm.top="対象無し", 0, SUMPRODUCT(_xlpm.amount * _xlpm.hitCount))),0)</f>
        <v>0</v>
      </c>
      <c r="GG10" s="157">
        <f t="shared" si="147"/>
        <v>0</v>
      </c>
      <c r="GH10" s="21">
        <f>LEN(配列情報!$D$53)-LEN(SUBSTITUTE(配列情報!$D$53,$D10,""))</f>
        <v>0</v>
      </c>
      <c r="GI10" s="21">
        <f t="shared" si="47"/>
        <v>0</v>
      </c>
      <c r="GJ10" s="162" cm="1">
        <f t="array" ref="GJ10">GI10-IFERROR(_xlfn.LET(_xlpm.k,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$GI$3:$GI$215),IF(_xlpm.top="対象無し", 0, SUMPRODUCT(_xlpm.amount * _xlpm.hitCount))),0)</f>
        <v>0</v>
      </c>
      <c r="GK10" s="157">
        <f t="shared" si="148"/>
        <v>0</v>
      </c>
      <c r="GL10" s="21">
        <f>LEN(配列情報!$D$54)-LEN(SUBSTITUTE(配列情報!$D$54,$D10,""))</f>
        <v>0</v>
      </c>
      <c r="GM10" s="21">
        <f t="shared" si="48"/>
        <v>0</v>
      </c>
      <c r="GN10" s="162" cm="1">
        <f t="array" ref="GN10">GM10-IFERROR(_xlfn.LET(_xlpm.k,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$GM$3:$GM$215),IF(_xlpm.top="対象無し", 0, SUMPRODUCT(_xlpm.amount * _xlpm.hitCount))),0)</f>
        <v>0</v>
      </c>
      <c r="GO10" s="157">
        <f t="shared" si="149"/>
        <v>0</v>
      </c>
      <c r="GP10" s="21">
        <f>LEN(配列情報!$D$55)-LEN(SUBSTITUTE(配列情報!$D$55,$D10,""))</f>
        <v>0</v>
      </c>
      <c r="GQ10" s="21">
        <f t="shared" si="49"/>
        <v>0</v>
      </c>
      <c r="GR10" s="162" cm="1">
        <f t="array" ref="GR10">GQ10-IFERROR(_xlfn.LET(_xlpm.k,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$GQ$3:$GQ$215),IF(_xlpm.top="対象無し", 0, SUMPRODUCT(_xlpm.amount * _xlpm.hitCount))),0)</f>
        <v>0</v>
      </c>
      <c r="GS10" s="157">
        <f t="shared" si="150"/>
        <v>0</v>
      </c>
      <c r="GT10" s="21">
        <f>LEN(配列情報!$D$56)-LEN(SUBSTITUTE(配列情報!$D$56,$D10,""))</f>
        <v>0</v>
      </c>
      <c r="GU10" s="21">
        <f t="shared" si="50"/>
        <v>0</v>
      </c>
      <c r="GV10" s="162" cm="1">
        <f t="array" ref="GV10">GU10-IFERROR(_xlfn.LET(_xlpm.k,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$GU$3:$GU$215),IF(_xlpm.top="対象無し", 0, SUMPRODUCT(_xlpm.amount * _xlpm.hitCount))),0)</f>
        <v>0</v>
      </c>
      <c r="GW10" s="157">
        <f t="shared" si="151"/>
        <v>0</v>
      </c>
      <c r="GX10" s="21">
        <f>LEN(配列情報!$D$57)-LEN(SUBSTITUTE(配列情報!$D$57,$D10,""))</f>
        <v>0</v>
      </c>
      <c r="GY10" s="21">
        <f t="shared" si="51"/>
        <v>0</v>
      </c>
      <c r="GZ10" s="162" cm="1">
        <f t="array" ref="GZ10">GY10-IFERROR(_xlfn.LET(_xlpm.k,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$GY$3:$GY$215),IF(_xlpm.top="対象無し", 0, SUMPRODUCT(_xlpm.amount * _xlpm.hitCount))),0)</f>
        <v>0</v>
      </c>
      <c r="HA10" s="157">
        <f t="shared" si="152"/>
        <v>0</v>
      </c>
      <c r="HB10" s="21">
        <f>LEN(配列情報!$D$58)-LEN(SUBSTITUTE(配列情報!$D$58,$D10,""))</f>
        <v>0</v>
      </c>
      <c r="HC10" s="21">
        <f t="shared" si="52"/>
        <v>0</v>
      </c>
      <c r="HD10" s="162" cm="1">
        <f t="array" ref="HD10">HC10-IFERROR(_xlfn.LET(_xlpm.k,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$HC$3:$HC$215),IF(_xlpm.top="対象無し", 0, SUMPRODUCT(_xlpm.amount * _xlpm.hitCount))),0)</f>
        <v>0</v>
      </c>
      <c r="HE10" s="157">
        <f t="shared" si="153"/>
        <v>0</v>
      </c>
      <c r="HF10" s="21">
        <f>LEN(配列情報!$D$59)-LEN(SUBSTITUTE(配列情報!$D$59,$D10,""))</f>
        <v>0</v>
      </c>
      <c r="HG10" s="21">
        <f t="shared" si="53"/>
        <v>0</v>
      </c>
      <c r="HH10" s="162" cm="1">
        <f t="array" ref="HH10">HG10-IFERROR(_xlfn.LET(_xlpm.k,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$HG$3:$HG$215),IF(_xlpm.top="対象無し", 0, SUMPRODUCT(_xlpm.amount * _xlpm.hitCount))),0)</f>
        <v>0</v>
      </c>
      <c r="HI10" s="157">
        <f t="shared" si="154"/>
        <v>0</v>
      </c>
      <c r="HJ10" s="21">
        <f>LEN(配列情報!$D$60)-LEN(SUBSTITUTE(配列情報!$D$60,$D10,""))</f>
        <v>0</v>
      </c>
      <c r="HK10" s="21">
        <f t="shared" si="54"/>
        <v>0</v>
      </c>
      <c r="HL10" s="162" cm="1">
        <f t="array" ref="HL10">HK10-IFERROR(_xlfn.LET(_xlpm.k,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$HK$3:$HK$215),IF(_xlpm.top="対象無し", 0, SUMPRODUCT(_xlpm.amount * _xlpm.hitCount))),0)</f>
        <v>0</v>
      </c>
      <c r="HM10" s="157">
        <f t="shared" si="155"/>
        <v>0</v>
      </c>
      <c r="HN10" s="21">
        <f>LEN(配列情報!$D$61)-LEN(SUBSTITUTE(配列情報!$D$61,$D10,""))</f>
        <v>0</v>
      </c>
      <c r="HO10" s="21">
        <f t="shared" si="55"/>
        <v>0</v>
      </c>
      <c r="HP10" s="162" cm="1">
        <f t="array" ref="HP10">HO10-IFERROR(_xlfn.LET(_xlpm.k,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$HO$3:$HO$215),IF(_xlpm.top="対象無し", 0, SUMPRODUCT(_xlpm.amount * _xlpm.hitCount))),0)</f>
        <v>0</v>
      </c>
      <c r="HQ10" s="157">
        <f t="shared" si="156"/>
        <v>0</v>
      </c>
      <c r="HR10" s="21">
        <f>LEN(配列情報!$D$62)-LEN(SUBSTITUTE(配列情報!$D$62,$D10,""))</f>
        <v>0</v>
      </c>
      <c r="HS10" s="21">
        <f t="shared" si="56"/>
        <v>0</v>
      </c>
      <c r="HT10" s="162" cm="1">
        <f t="array" ref="HT10">HS10-IFERROR(_xlfn.LET(_xlpm.k,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$HS$3:$HS$215),IF(_xlpm.top="対象無し", 0, SUMPRODUCT(_xlpm.amount * _xlpm.hitCount))),0)</f>
        <v>0</v>
      </c>
      <c r="HU10" s="157">
        <f t="shared" si="157"/>
        <v>0</v>
      </c>
      <c r="HV10" s="21">
        <f>LEN(配列情報!$D$63)-LEN(SUBSTITUTE(配列情報!$D$63,$D10,""))</f>
        <v>0</v>
      </c>
      <c r="HW10" s="21">
        <f t="shared" si="57"/>
        <v>0</v>
      </c>
      <c r="HX10" s="162" cm="1">
        <f t="array" ref="HX10">HW10-IFERROR(_xlfn.LET(_xlpm.k,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$HW$3:$HW$215),IF(_xlpm.top="対象無し", 0, SUMPRODUCT(_xlpm.amount * _xlpm.hitCount))),0)</f>
        <v>0</v>
      </c>
      <c r="HY10" s="157">
        <f t="shared" si="158"/>
        <v>0</v>
      </c>
      <c r="HZ10" s="21">
        <f>LEN(配列情報!$D$64)-LEN(SUBSTITUTE(配列情報!$D$64,$D10,""))</f>
        <v>0</v>
      </c>
      <c r="IA10" s="21">
        <f t="shared" si="58"/>
        <v>0</v>
      </c>
      <c r="IB10" s="162" cm="1">
        <f t="array" ref="IB10">IA10-IFERROR(_xlfn.LET(_xlpm.k,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$IA$3:$IA$215),IF(_xlpm.top="対象無し", 0, SUMPRODUCT(_xlpm.amount * _xlpm.hitCount))),0)</f>
        <v>0</v>
      </c>
      <c r="IC10" s="157">
        <f t="shared" si="159"/>
        <v>0</v>
      </c>
      <c r="ID10" s="21">
        <f>LEN(配列情報!$D$65)-LEN(SUBSTITUTE(配列情報!$D$65,$D10,""))</f>
        <v>0</v>
      </c>
      <c r="IE10" s="21">
        <f t="shared" si="59"/>
        <v>0</v>
      </c>
      <c r="IF10" s="162" cm="1">
        <f t="array" ref="IF10">IE10-IFERROR(_xlfn.LET(_xlpm.k,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$IE$3:$IE$215),IF(_xlpm.top="対象無し", 0, SUMPRODUCT(_xlpm.amount * _xlpm.hitCount))),0)</f>
        <v>0</v>
      </c>
      <c r="IG10" s="157">
        <f t="shared" si="160"/>
        <v>0</v>
      </c>
      <c r="IH10" s="21">
        <f>LEN(配列情報!$D$66)-LEN(SUBSTITUTE(配列情報!$D$66,$D10,""))</f>
        <v>0</v>
      </c>
      <c r="II10" s="21">
        <f t="shared" si="60"/>
        <v>0</v>
      </c>
      <c r="IJ10" s="162" cm="1">
        <f t="array" ref="IJ10">II10-IFERROR(_xlfn.LET(_xlpm.k,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$II$3:$II$215),IF(_xlpm.top="対象無し", 0, SUMPRODUCT(_xlpm.amount * _xlpm.hitCount))),0)</f>
        <v>0</v>
      </c>
      <c r="IK10" s="157">
        <f t="shared" si="161"/>
        <v>0</v>
      </c>
      <c r="IL10" s="21">
        <f>LEN(配列情報!$D$67)-LEN(SUBSTITUTE(配列情報!$D$67,$D10,""))</f>
        <v>0</v>
      </c>
      <c r="IM10" s="21">
        <f t="shared" si="61"/>
        <v>0</v>
      </c>
      <c r="IN10" s="162" cm="1">
        <f t="array" ref="IN10">IM10-IFERROR(_xlfn.LET(_xlpm.k,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$IM$3:$IM$215),IF(_xlpm.top="対象無し", 0, SUMPRODUCT(_xlpm.amount * _xlpm.hitCount))),0)</f>
        <v>0</v>
      </c>
      <c r="IO10" s="157">
        <f t="shared" si="162"/>
        <v>0</v>
      </c>
      <c r="IP10" s="21">
        <f>LEN(配列情報!$D$68)-LEN(SUBSTITUTE(配列情報!$D$68,$D10,""))</f>
        <v>0</v>
      </c>
      <c r="IQ10" s="21">
        <f t="shared" si="62"/>
        <v>0</v>
      </c>
      <c r="IR10" s="162" cm="1">
        <f t="array" ref="IR10">IQ10-IFERROR(_xlfn.LET(_xlpm.k,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$IQ$3:$IQ$215),IF(_xlpm.top="対象無し", 0, SUMPRODUCT(_xlpm.amount * _xlpm.hitCount))),0)</f>
        <v>0</v>
      </c>
      <c r="IS10" s="157">
        <f t="shared" si="163"/>
        <v>0</v>
      </c>
      <c r="IT10" s="21">
        <f>LEN(配列情報!$D$69)-LEN(SUBSTITUTE(配列情報!$D$69,$D10,""))</f>
        <v>0</v>
      </c>
      <c r="IU10" s="21">
        <f t="shared" si="63"/>
        <v>0</v>
      </c>
      <c r="IV10" s="162" cm="1">
        <f t="array" ref="IV10">IU10-IFERROR(_xlfn.LET(_xlpm.k,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$IU$3:$IU$215),IF(_xlpm.top="対象無し", 0, SUMPRODUCT(_xlpm.amount * _xlpm.hitCount))),0)</f>
        <v>0</v>
      </c>
      <c r="IW10" s="157">
        <f t="shared" si="164"/>
        <v>0</v>
      </c>
      <c r="IX10" s="21">
        <f>LEN(配列情報!$D$70)-LEN(SUBSTITUTE(配列情報!$D$70,$D10,""))</f>
        <v>0</v>
      </c>
      <c r="IY10" s="21">
        <f t="shared" si="64"/>
        <v>0</v>
      </c>
      <c r="IZ10" s="162" cm="1">
        <f t="array" ref="IZ10">IY10-IFERROR(_xlfn.LET(_xlpm.k,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$IY$3:$IY$215),IF(_xlpm.top="対象無し", 0, SUMPRODUCT(_xlpm.amount * _xlpm.hitCount))),0)</f>
        <v>0</v>
      </c>
      <c r="JA10" s="157">
        <f t="shared" si="165"/>
        <v>0</v>
      </c>
      <c r="JB10" s="21">
        <f>LEN(配列情報!$D$71)-LEN(SUBSTITUTE(配列情報!$D$71,$D10,""))</f>
        <v>0</v>
      </c>
      <c r="JC10" s="21">
        <f t="shared" si="65"/>
        <v>0</v>
      </c>
      <c r="JD10" s="162" cm="1">
        <f t="array" ref="JD10">JC10-IFERROR(_xlfn.LET(_xlpm.k,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$JC$3:$JC$215),IF(_xlpm.top="対象無し", 0, SUMPRODUCT(_xlpm.amount * _xlpm.hitCount))),0)</f>
        <v>0</v>
      </c>
      <c r="JE10" s="157">
        <f t="shared" si="166"/>
        <v>0</v>
      </c>
      <c r="JF10" s="21">
        <f>LEN(配列情報!$D$72)-LEN(SUBSTITUTE(配列情報!$D$72,$D10,""))</f>
        <v>0</v>
      </c>
      <c r="JG10" s="21">
        <f t="shared" si="66"/>
        <v>0</v>
      </c>
      <c r="JH10" s="162" cm="1">
        <f t="array" ref="JH10">JG10-IFERROR(_xlfn.LET(_xlpm.k,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$JG$3:$JG$215),IF(_xlpm.top="対象無し", 0, SUMPRODUCT(_xlpm.amount * _xlpm.hitCount))),0)</f>
        <v>0</v>
      </c>
      <c r="JI10" s="157">
        <f t="shared" si="167"/>
        <v>0</v>
      </c>
      <c r="JJ10" s="21">
        <f>LEN(配列情報!$D$73)-LEN(SUBSTITUTE(配列情報!$D$73,$D10,""))</f>
        <v>0</v>
      </c>
      <c r="JK10" s="21">
        <f t="shared" si="67"/>
        <v>0</v>
      </c>
      <c r="JL10" s="162" cm="1">
        <f t="array" ref="JL10">JK10-IFERROR(_xlfn.LET(_xlpm.k,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$JK$3:$JK$215),IF(_xlpm.top="対象無し", 0, SUMPRODUCT(_xlpm.amount * _xlpm.hitCount))),0)</f>
        <v>0</v>
      </c>
      <c r="JM10" s="157">
        <f t="shared" si="168"/>
        <v>0</v>
      </c>
      <c r="JN10" s="21">
        <f>LEN(配列情報!$D$74)-LEN(SUBSTITUTE(配列情報!$D$74,$D10,""))</f>
        <v>0</v>
      </c>
      <c r="JO10" s="21">
        <f t="shared" si="68"/>
        <v>0</v>
      </c>
      <c r="JP10" s="162" cm="1">
        <f t="array" ref="JP10">JO10-IFERROR(_xlfn.LET(_xlpm.k,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$JO$3:$JO$215),IF(_xlpm.top="対象無し", 0, SUMPRODUCT(_xlpm.amount * _xlpm.hitCount))),0)</f>
        <v>0</v>
      </c>
      <c r="JQ10" s="157">
        <f t="shared" si="169"/>
        <v>0</v>
      </c>
      <c r="JR10" s="21">
        <f>LEN(配列情報!$D$75)-LEN(SUBSTITUTE(配列情報!$D$75,$D10,""))</f>
        <v>0</v>
      </c>
      <c r="JS10" s="21">
        <f t="shared" si="69"/>
        <v>0</v>
      </c>
      <c r="JT10" s="162" cm="1">
        <f t="array" ref="JT10">JS10-IFERROR(_xlfn.LET(_xlpm.k,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$JS$3:$JS$215),IF(_xlpm.top="対象無し", 0, SUMPRODUCT(_xlpm.amount * _xlpm.hitCount))),0)</f>
        <v>0</v>
      </c>
      <c r="JU10" s="157">
        <f t="shared" si="170"/>
        <v>0</v>
      </c>
      <c r="JV10" s="21">
        <f>LEN(配列情報!$D$76)-LEN(SUBSTITUTE(配列情報!$D$76,$D10,""))</f>
        <v>0</v>
      </c>
      <c r="JW10" s="21">
        <f t="shared" si="70"/>
        <v>0</v>
      </c>
      <c r="JX10" s="162" cm="1">
        <f t="array" ref="JX10">JW10-IFERROR(_xlfn.LET(_xlpm.k,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$JW$3:$JW$215),IF(_xlpm.top="対象無し", 0, SUMPRODUCT(_xlpm.amount * _xlpm.hitCount))),0)</f>
        <v>0</v>
      </c>
      <c r="JY10" s="157">
        <f t="shared" si="171"/>
        <v>0</v>
      </c>
      <c r="JZ10" s="21">
        <f>LEN(配列情報!$D$77)-LEN(SUBSTITUTE(配列情報!$D$77,$D10,""))</f>
        <v>0</v>
      </c>
      <c r="KA10" s="21">
        <f t="shared" si="71"/>
        <v>0</v>
      </c>
      <c r="KB10" s="162" cm="1">
        <f t="array" ref="KB10">KA10-IFERROR(_xlfn.LET(_xlpm.k,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$KA$3:$KA$215),IF(_xlpm.top="対象無し", 0, SUMPRODUCT(_xlpm.amount * _xlpm.hitCount))),0)</f>
        <v>0</v>
      </c>
      <c r="KC10" s="157">
        <f t="shared" si="172"/>
        <v>0</v>
      </c>
      <c r="KD10" s="21">
        <f>LEN(配列情報!$D$78)-LEN(SUBSTITUTE(配列情報!$D$78,$D10,""))</f>
        <v>0</v>
      </c>
      <c r="KE10" s="21">
        <f t="shared" si="72"/>
        <v>0</v>
      </c>
      <c r="KF10" s="162" cm="1">
        <f t="array" ref="KF10">KE10-IFERROR(_xlfn.LET(_xlpm.k,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$KE$3:$KE$215),IF(_xlpm.top="対象無し", 0, SUMPRODUCT(_xlpm.amount * _xlpm.hitCount))),0)</f>
        <v>0</v>
      </c>
      <c r="KG10" s="157">
        <f t="shared" si="173"/>
        <v>0</v>
      </c>
      <c r="KH10" s="21">
        <f>LEN(配列情報!$D$79)-LEN(SUBSTITUTE(配列情報!$D$79,$D10,""))</f>
        <v>0</v>
      </c>
      <c r="KI10" s="21">
        <f t="shared" si="73"/>
        <v>0</v>
      </c>
      <c r="KJ10" s="162" cm="1">
        <f t="array" ref="KJ10">KI10-IFERROR(_xlfn.LET(_xlpm.k,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$KI$3:$KI$215),IF(_xlpm.top="対象無し", 0, SUMPRODUCT(_xlpm.amount * _xlpm.hitCount))),0)</f>
        <v>0</v>
      </c>
      <c r="KK10" s="157">
        <f t="shared" si="174"/>
        <v>0</v>
      </c>
      <c r="KL10" s="21">
        <f>LEN(配列情報!$D$80)-LEN(SUBSTITUTE(配列情報!$D$80,$D10,""))</f>
        <v>0</v>
      </c>
      <c r="KM10" s="21">
        <f t="shared" si="74"/>
        <v>0</v>
      </c>
      <c r="KN10" s="162" cm="1">
        <f t="array" ref="KN10">KM10-IFERROR(_xlfn.LET(_xlpm.k,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$KM$3:$KM$215),IF(_xlpm.top="対象無し", 0, SUMPRODUCT(_xlpm.amount * _xlpm.hitCount))),0)</f>
        <v>0</v>
      </c>
      <c r="KO10" s="157">
        <f t="shared" si="175"/>
        <v>0</v>
      </c>
      <c r="KP10" s="21">
        <f>LEN(配列情報!$D$81)-LEN(SUBSTITUTE(配列情報!$D$81,$D10,""))</f>
        <v>0</v>
      </c>
      <c r="KQ10" s="21">
        <f t="shared" si="75"/>
        <v>0</v>
      </c>
      <c r="KR10" s="162" cm="1">
        <f t="array" ref="KR10">KQ10-IFERROR(_xlfn.LET(_xlpm.k,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$KQ$3:$KQ$215),IF(_xlpm.top="対象無し", 0, SUMPRODUCT(_xlpm.amount * _xlpm.hitCount))),0)</f>
        <v>0</v>
      </c>
      <c r="KS10" s="157">
        <f t="shared" si="176"/>
        <v>0</v>
      </c>
      <c r="KT10" s="21">
        <f>LEN(配列情報!$D$82)-LEN(SUBSTITUTE(配列情報!$D$82,$D10,""))</f>
        <v>0</v>
      </c>
      <c r="KU10" s="21">
        <f t="shared" si="76"/>
        <v>0</v>
      </c>
      <c r="KV10" s="162" cm="1">
        <f t="array" ref="KV10">KU10-IFERROR(_xlfn.LET(_xlpm.k,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$KU$3:$KU$215),IF(_xlpm.top="対象無し", 0, SUMPRODUCT(_xlpm.amount * _xlpm.hitCount))),0)</f>
        <v>0</v>
      </c>
      <c r="KW10" s="157">
        <f t="shared" si="177"/>
        <v>0</v>
      </c>
      <c r="KX10" s="21">
        <f>LEN(配列情報!$D$83)-LEN(SUBSTITUTE(配列情報!$D$83,$D10,""))</f>
        <v>0</v>
      </c>
      <c r="KY10" s="21">
        <f t="shared" si="77"/>
        <v>0</v>
      </c>
      <c r="KZ10" s="162" cm="1">
        <f t="array" ref="KZ10">KY10-IFERROR(_xlfn.LET(_xlpm.k,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$KY$3:$KY$215),IF(_xlpm.top="対象無し", 0, SUMPRODUCT(_xlpm.amount * _xlpm.hitCount))),0)</f>
        <v>0</v>
      </c>
      <c r="LA10" s="157">
        <f t="shared" si="178"/>
        <v>0</v>
      </c>
      <c r="LB10" s="21">
        <f>LEN(配列情報!$D$84)-LEN(SUBSTITUTE(配列情報!$D$84,$D10,""))</f>
        <v>0</v>
      </c>
      <c r="LC10" s="21">
        <f t="shared" si="78"/>
        <v>0</v>
      </c>
      <c r="LD10" s="162" cm="1">
        <f t="array" ref="LD10">LC10-IFERROR(_xlfn.LET(_xlpm.k,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$LC$3:$LC$215),IF(_xlpm.top="対象無し", 0, SUMPRODUCT(_xlpm.amount * _xlpm.hitCount))),0)</f>
        <v>0</v>
      </c>
      <c r="LE10" s="157">
        <f t="shared" si="179"/>
        <v>0</v>
      </c>
      <c r="LF10" s="21">
        <f>LEN(配列情報!$D$85)-LEN(SUBSTITUTE(配列情報!$D$85,$D10,""))</f>
        <v>0</v>
      </c>
      <c r="LG10" s="21">
        <f t="shared" si="79"/>
        <v>0</v>
      </c>
      <c r="LH10" s="162" cm="1">
        <f t="array" ref="LH10">LG10-IFERROR(_xlfn.LET(_xlpm.k,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$LG$3:$LG$215),IF(_xlpm.top="対象無し", 0, SUMPRODUCT(_xlpm.amount * _xlpm.hitCount))),0)</f>
        <v>0</v>
      </c>
      <c r="LI10" s="157">
        <f t="shared" si="180"/>
        <v>0</v>
      </c>
      <c r="LJ10" s="21">
        <f>LEN(配列情報!$D$86)-LEN(SUBSTITUTE(配列情報!$D$86,$D10,""))</f>
        <v>0</v>
      </c>
      <c r="LK10" s="21">
        <f t="shared" si="80"/>
        <v>0</v>
      </c>
      <c r="LL10" s="162" cm="1">
        <f t="array" ref="LL10">LK10-IFERROR(_xlfn.LET(_xlpm.k,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$LK$3:$LK$215),IF(_xlpm.top="対象無し", 0, SUMPRODUCT(_xlpm.amount * _xlpm.hitCount))),0)</f>
        <v>0</v>
      </c>
      <c r="LM10" s="157">
        <f t="shared" si="181"/>
        <v>0</v>
      </c>
      <c r="LN10" s="21">
        <f>LEN(配列情報!$D$87)-LEN(SUBSTITUTE(配列情報!$D$87,$D10,""))</f>
        <v>0</v>
      </c>
      <c r="LO10" s="21">
        <f t="shared" si="81"/>
        <v>0</v>
      </c>
      <c r="LP10" s="162" cm="1">
        <f t="array" ref="LP10">LO10-IFERROR(_xlfn.LET(_xlpm.k,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$LO$3:$LO$215),IF(_xlpm.top="対象無し", 0, SUMPRODUCT(_xlpm.amount * _xlpm.hitCount))),0)</f>
        <v>0</v>
      </c>
      <c r="LQ10" s="157">
        <f t="shared" si="182"/>
        <v>0</v>
      </c>
      <c r="LR10" s="21">
        <f>LEN(配列情報!$D$88)-LEN(SUBSTITUTE(配列情報!$D$88,$D10,""))</f>
        <v>0</v>
      </c>
      <c r="LS10" s="21">
        <f t="shared" si="82"/>
        <v>0</v>
      </c>
      <c r="LT10" s="162" cm="1">
        <f t="array" ref="LT10">LS10-IFERROR(_xlfn.LET(_xlpm.k,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$LS$3:$LS$215),IF(_xlpm.top="対象無し", 0, SUMPRODUCT(_xlpm.amount * _xlpm.hitCount))),0)</f>
        <v>0</v>
      </c>
      <c r="LU10" s="157">
        <f t="shared" si="183"/>
        <v>0</v>
      </c>
      <c r="LV10" s="21">
        <f>LEN(配列情報!$D$89)-LEN(SUBSTITUTE(配列情報!$D$89,$D10,""))</f>
        <v>0</v>
      </c>
      <c r="LW10" s="21">
        <f t="shared" si="83"/>
        <v>0</v>
      </c>
      <c r="LX10" s="162" cm="1">
        <f t="array" ref="LX10">LW10-IFERROR(_xlfn.LET(_xlpm.k,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$LW$3:$LW$215),IF(_xlpm.top="対象無し", 0, SUMPRODUCT(_xlpm.amount * _xlpm.hitCount))),0)</f>
        <v>0</v>
      </c>
      <c r="LY10" s="157">
        <f t="shared" si="184"/>
        <v>0</v>
      </c>
      <c r="LZ10" s="21">
        <f>LEN(配列情報!$D$90)-LEN(SUBSTITUTE(配列情報!$D$90,$D10,""))</f>
        <v>0</v>
      </c>
      <c r="MA10" s="21">
        <f t="shared" si="84"/>
        <v>0</v>
      </c>
      <c r="MB10" s="162" cm="1">
        <f t="array" ref="MB10">MA10-IFERROR(_xlfn.LET(_xlpm.k,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$MA$3:$MA$215),IF(_xlpm.top="対象無し", 0, SUMPRODUCT(_xlpm.amount * _xlpm.hitCount))),0)</f>
        <v>0</v>
      </c>
      <c r="MC10" s="157">
        <f t="shared" si="185"/>
        <v>0</v>
      </c>
      <c r="MD10" s="21">
        <f>LEN(配列情報!$D$91)-LEN(SUBSTITUTE(配列情報!$D$91,$D10,""))</f>
        <v>0</v>
      </c>
      <c r="ME10" s="21">
        <f t="shared" si="85"/>
        <v>0</v>
      </c>
      <c r="MF10" s="162" cm="1">
        <f t="array" ref="MF10">ME10-IFERROR(_xlfn.LET(_xlpm.k,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$ME$3:$ME$215),IF(_xlpm.top="対象無し", 0, SUMPRODUCT(_xlpm.amount * _xlpm.hitCount))),0)</f>
        <v>0</v>
      </c>
      <c r="MG10" s="157">
        <f t="shared" si="186"/>
        <v>0</v>
      </c>
      <c r="MH10" s="21">
        <f>LEN(配列情報!$D$92)-LEN(SUBSTITUTE(配列情報!$D$92,$D10,""))</f>
        <v>0</v>
      </c>
      <c r="MI10" s="21">
        <f t="shared" si="86"/>
        <v>0</v>
      </c>
      <c r="MJ10" s="162" cm="1">
        <f t="array" ref="MJ10">MI10-IFERROR(_xlfn.LET(_xlpm.k,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$MI$3:$MI$215),IF(_xlpm.top="対象無し", 0, SUMPRODUCT(_xlpm.amount * _xlpm.hitCount))),0)</f>
        <v>0</v>
      </c>
      <c r="MK10" s="157">
        <f t="shared" si="187"/>
        <v>0</v>
      </c>
      <c r="ML10" s="21">
        <f>LEN(配列情報!$D$93)-LEN(SUBSTITUTE(配列情報!$D$93,$D10,""))</f>
        <v>0</v>
      </c>
      <c r="MM10" s="21">
        <f t="shared" si="87"/>
        <v>0</v>
      </c>
      <c r="MN10" s="162" cm="1">
        <f t="array" ref="MN10">MM10-IFERROR(_xlfn.LET(_xlpm.k,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$MM$3:$MM$215),IF(_xlpm.top="対象無し", 0, SUMPRODUCT(_xlpm.amount * _xlpm.hitCount))),0)</f>
        <v>0</v>
      </c>
      <c r="MO10" s="157">
        <f t="shared" si="188"/>
        <v>0</v>
      </c>
      <c r="MP10" s="21">
        <f>LEN(配列情報!$D$94)-LEN(SUBSTITUTE(配列情報!$D$94,$D10,""))</f>
        <v>0</v>
      </c>
      <c r="MQ10" s="21">
        <f t="shared" si="88"/>
        <v>0</v>
      </c>
      <c r="MR10" s="162" cm="1">
        <f t="array" ref="MR10">MQ10-IFERROR(_xlfn.LET(_xlpm.k,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$MQ$3:$MQ$215),IF(_xlpm.top="対象無し", 0, SUMPRODUCT(_xlpm.amount * _xlpm.hitCount))),0)</f>
        <v>0</v>
      </c>
      <c r="MS10" s="157">
        <f t="shared" si="189"/>
        <v>0</v>
      </c>
      <c r="MT10" s="21">
        <f>LEN(配列情報!$D$95)-LEN(SUBSTITUTE(配列情報!$D$95,$D10,""))</f>
        <v>0</v>
      </c>
      <c r="MU10" s="21">
        <f t="shared" si="89"/>
        <v>0</v>
      </c>
      <c r="MV10" s="162" cm="1">
        <f t="array" ref="MV10">MU10-IFERROR(_xlfn.LET(_xlpm.k,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$MU$3:$MU$215),IF(_xlpm.top="対象無し", 0, SUMPRODUCT(_xlpm.amount * _xlpm.hitCount))),0)</f>
        <v>0</v>
      </c>
      <c r="MW10" s="157">
        <f t="shared" si="190"/>
        <v>0</v>
      </c>
      <c r="MX10" s="21">
        <f>LEN(配列情報!$D$96)-LEN(SUBSTITUTE(配列情報!$D$96,$D10,""))</f>
        <v>0</v>
      </c>
      <c r="MY10" s="21">
        <f t="shared" si="90"/>
        <v>0</v>
      </c>
      <c r="MZ10" s="162" cm="1">
        <f t="array" ref="MZ10">MY10-IFERROR(_xlfn.LET(_xlpm.k,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$MY$3:$MY$215),IF(_xlpm.top="対象無し", 0, SUMPRODUCT(_xlpm.amount * _xlpm.hitCount))),0)</f>
        <v>0</v>
      </c>
      <c r="NA10" s="157">
        <f t="shared" si="191"/>
        <v>0</v>
      </c>
      <c r="NB10" s="21">
        <f>LEN(配列情報!$D$97)-LEN(SUBSTITUTE(配列情報!$D$97,$D10,""))</f>
        <v>0</v>
      </c>
      <c r="NC10" s="21">
        <f t="shared" si="91"/>
        <v>0</v>
      </c>
      <c r="ND10" s="162" cm="1">
        <f t="array" ref="ND10">NC10-IFERROR(_xlfn.LET(_xlpm.k,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$NC$3:$NC$215),IF(_xlpm.top="対象無し", 0, SUMPRODUCT(_xlpm.amount * _xlpm.hitCount))),0)</f>
        <v>0</v>
      </c>
      <c r="NE10" s="157">
        <f t="shared" si="192"/>
        <v>0</v>
      </c>
      <c r="NF10" s="21">
        <f>LEN(配列情報!$D$98)-LEN(SUBSTITUTE(配列情報!$D$98,$D10,""))</f>
        <v>0</v>
      </c>
      <c r="NG10" s="21">
        <f t="shared" si="92"/>
        <v>0</v>
      </c>
      <c r="NH10" s="162" cm="1">
        <f t="array" ref="NH10">NG10-IFERROR(_xlfn.LET(_xlpm.k,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$NG$3:$NG$215),IF(_xlpm.top="対象無し", 0, SUMPRODUCT(_xlpm.amount * _xlpm.hitCount))),0)</f>
        <v>0</v>
      </c>
      <c r="NI10" s="157">
        <f t="shared" si="193"/>
        <v>0</v>
      </c>
      <c r="NJ10" s="21">
        <f>LEN(配列情報!$D$99)-LEN(SUBSTITUTE(配列情報!$D$99,$D10,""))</f>
        <v>0</v>
      </c>
      <c r="NK10" s="21">
        <f t="shared" si="93"/>
        <v>0</v>
      </c>
      <c r="NL10" s="162" cm="1">
        <f t="array" ref="NL10">NK10-IFERROR(_xlfn.LET(_xlpm.k,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$NK$3:$NK$215),IF(_xlpm.top="対象無し", 0, SUMPRODUCT(_xlpm.amount * _xlpm.hitCount))),0)</f>
        <v>0</v>
      </c>
      <c r="NM10" s="157">
        <f t="shared" si="194"/>
        <v>0</v>
      </c>
      <c r="NN10" s="21">
        <f>LEN(配列情報!$D$100)-LEN(SUBSTITUTE(配列情報!$D$100,$D10,""))</f>
        <v>0</v>
      </c>
      <c r="NO10" s="21">
        <f t="shared" si="94"/>
        <v>0</v>
      </c>
      <c r="NP10" s="162" cm="1">
        <f t="array" ref="NP10">NO10-IFERROR(_xlfn.LET(_xlpm.k,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$NO$3:$NO$215),IF(_xlpm.top="対象無し", 0, SUMPRODUCT(_xlpm.amount * _xlpm.hitCount))),0)</f>
        <v>0</v>
      </c>
      <c r="NQ10" s="157">
        <f t="shared" si="195"/>
        <v>0</v>
      </c>
      <c r="NR10" s="21">
        <f>LEN(配列情報!$D$101)-LEN(SUBSTITUTE(配列情報!$D$101,$D10,""))</f>
        <v>0</v>
      </c>
      <c r="NS10" s="21">
        <f t="shared" si="95"/>
        <v>0</v>
      </c>
      <c r="NT10" s="162" cm="1">
        <f t="array" ref="NT10">NS10-IFERROR(_xlfn.LET(_xlpm.k,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$NS$3:$NS$215),IF(_xlpm.top="対象無し", 0, SUMPRODUCT(_xlpm.amount * _xlpm.hitCount))),0)</f>
        <v>0</v>
      </c>
      <c r="NU10" s="157">
        <f t="shared" si="196"/>
        <v>0</v>
      </c>
      <c r="NV10" s="21">
        <f>LEN(配列情報!$D$102)-LEN(SUBSTITUTE(配列情報!$D$102,$D10,""))</f>
        <v>0</v>
      </c>
      <c r="NW10" s="21">
        <f t="shared" si="96"/>
        <v>0</v>
      </c>
      <c r="NX10" s="162" cm="1">
        <f t="array" ref="NX10">NW10-IFERROR(_xlfn.LET(_xlpm.k, _xlfn.XMATCH(TRUE, EXACT($OB$2:$RL$2, D10),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D10, ""))) / LEN(D10),_xlpm.amount, SUMIF($C$3:$C$215, _xlpm.arrCode, $NW$3:$NW$215),IF(_xlpm.top="対象無し", 0, SUMPRODUCT(_xlpm.amount * _xlpm.hitCount))),0)</f>
        <v>0</v>
      </c>
      <c r="NY10" s="157">
        <f t="shared" si="197"/>
        <v>0</v>
      </c>
      <c r="OB10" t="str">
        <v>[AmindT]</v>
      </c>
      <c r="OC10" t="str">
        <v>[CNVD]</v>
      </c>
      <c r="OD10" t="str">
        <v>[DIGdT]</v>
      </c>
      <c r="OF10" t="str">
        <v>t(T)</v>
      </c>
      <c r="OJ10" t="str">
        <v>[GalC3]</v>
      </c>
      <c r="OO10" t="str">
        <v>[BiodT]</v>
      </c>
      <c r="OR10" t="str">
        <v>[AmindT]</v>
      </c>
    </row>
    <row r="11" spans="1:480">
      <c r="A11" s="331" t="s">
        <v>9</v>
      </c>
      <c r="B11" s="161" t="s">
        <v>328</v>
      </c>
      <c r="C11" s="45">
        <v>9</v>
      </c>
      <c r="D11" s="22" t="str">
        <f>塩基・修飾表記の定義!D36</f>
        <v>a</v>
      </c>
      <c r="E11" s="160">
        <f t="shared" si="3"/>
        <v>1</v>
      </c>
      <c r="F11" s="21">
        <f>LEN(配列情報!$D$7)-LEN(SUBSTITUTE(配列情報!$D$7,$D11,""))</f>
        <v>0</v>
      </c>
      <c r="G11" s="21">
        <f t="shared" si="100"/>
        <v>0</v>
      </c>
      <c r="H11" s="162" cm="1">
        <f t="array" ref="H11">G11-IFERROR(_xlfn.LET(_xlpm.k,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$G$3:$G$215),IF(_xlpm.top="対象無し", 0, SUMPRODUCT(_xlpm.amount * _xlpm.hitCount))),0)</f>
        <v>0</v>
      </c>
      <c r="I11" s="321">
        <f>SUM(H11:H25)</f>
        <v>0</v>
      </c>
      <c r="J11" s="21">
        <f>LEN(配列情報!$D$8)-LEN(SUBSTITUTE(配列情報!$D$8,$D11,""))</f>
        <v>0</v>
      </c>
      <c r="K11" s="21">
        <f t="shared" si="101"/>
        <v>0</v>
      </c>
      <c r="L11" s="162" cm="1">
        <f t="array" ref="L11">K11-IFERROR(_xlfn.LET(_xlpm.k,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$K$3:$K$215),IF(_xlpm.top="対象無し", 0, SUMPRODUCT(_xlpm.amount * _xlpm.hitCount))),0)</f>
        <v>0</v>
      </c>
      <c r="M11" s="321">
        <f>SUM(L11:L25)</f>
        <v>0</v>
      </c>
      <c r="N11" s="21">
        <f>LEN(配列情報!$D$9)-LEN(SUBSTITUTE(配列情報!$D$9,$D11,""))</f>
        <v>0</v>
      </c>
      <c r="O11" s="21">
        <f t="shared" si="4"/>
        <v>0</v>
      </c>
      <c r="P11" s="162" cm="1">
        <f t="array" ref="P11">O11-IFERROR(_xlfn.LET(_xlpm.k,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$O$3:$O$215),IF(_xlpm.top="対象無し", 0, SUMPRODUCT(_xlpm.amount * _xlpm.hitCount))),0)</f>
        <v>0</v>
      </c>
      <c r="Q11" s="321">
        <f>SUM(P11:P25)</f>
        <v>0</v>
      </c>
      <c r="R11" s="21">
        <f>LEN(配列情報!$D$10)-LEN(SUBSTITUTE(配列情報!$D$10,$D11,""))</f>
        <v>0</v>
      </c>
      <c r="S11" s="21">
        <f t="shared" si="5"/>
        <v>0</v>
      </c>
      <c r="T11" s="162" cm="1">
        <f t="array" ref="T11">S11-IFERROR(_xlfn.LET(_xlpm.k,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$S$3:$S$215),IF(_xlpm.top="対象無し", 0, SUMPRODUCT(_xlpm.amount * _xlpm.hitCount))),0)</f>
        <v>0</v>
      </c>
      <c r="U11" s="321">
        <f>SUM(T11:T25)</f>
        <v>0</v>
      </c>
      <c r="V11" s="21">
        <f>LEN(配列情報!$D$11)-LEN(SUBSTITUTE(配列情報!$D$11,$D11,""))</f>
        <v>0</v>
      </c>
      <c r="W11" s="21">
        <f t="shared" si="6"/>
        <v>0</v>
      </c>
      <c r="X11" s="162" cm="1">
        <f t="array" ref="X11">W11-IFERROR(_xlfn.LET(_xlpm.k,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$W$3:$W$215),IF(_xlpm.top="対象無し", 0, SUMPRODUCT(_xlpm.amount * _xlpm.hitCount))),0)</f>
        <v>0</v>
      </c>
      <c r="Y11" s="321">
        <f>SUM(X11:X25)</f>
        <v>0</v>
      </c>
      <c r="Z11" s="21">
        <f>LEN(配列情報!$D$12)-LEN(SUBSTITUTE(配列情報!$D$12,$D11,""))</f>
        <v>0</v>
      </c>
      <c r="AA11" s="21">
        <f t="shared" si="7"/>
        <v>0</v>
      </c>
      <c r="AB11" s="162" cm="1">
        <f t="array" ref="AB11">AA11-IFERROR(_xlfn.LET(_xlpm.k,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$AA$3:$AA$215),IF(_xlpm.top="対象無し", 0, SUMPRODUCT(_xlpm.amount * _xlpm.hitCount))),0)</f>
        <v>0</v>
      </c>
      <c r="AC11" s="321">
        <f>SUM(AB11:AB25)</f>
        <v>0</v>
      </c>
      <c r="AD11" s="21">
        <f>LEN(配列情報!$D$13)-LEN(SUBSTITUTE(配列情報!$D$13,$D11,""))</f>
        <v>0</v>
      </c>
      <c r="AE11" s="21">
        <f t="shared" si="8"/>
        <v>0</v>
      </c>
      <c r="AF11" s="162" cm="1">
        <f t="array" ref="AF11">AE11-IFERROR(_xlfn.LET(_xlpm.k,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$AE$3:$AE$215),IF(_xlpm.top="対象無し", 0, SUMPRODUCT(_xlpm.amount * _xlpm.hitCount))),0)</f>
        <v>0</v>
      </c>
      <c r="AG11" s="321">
        <f>SUM(AF11:AF25)</f>
        <v>0</v>
      </c>
      <c r="AH11" s="21">
        <f>LEN(配列情報!$D$14)-LEN(SUBSTITUTE(配列情報!$D$14,$D11,""))</f>
        <v>0</v>
      </c>
      <c r="AI11" s="21">
        <f t="shared" si="9"/>
        <v>0</v>
      </c>
      <c r="AJ11" s="162" cm="1">
        <f t="array" ref="AJ11">AI11-IFERROR(_xlfn.LET(_xlpm.k,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$AI$3:$AI$215),IF(_xlpm.top="対象無し", 0, SUMPRODUCT(_xlpm.amount * _xlpm.hitCount))),0)</f>
        <v>0</v>
      </c>
      <c r="AK11" s="321">
        <f>SUM(AJ11:AJ25)</f>
        <v>0</v>
      </c>
      <c r="AL11" s="21">
        <f>LEN(配列情報!$D$15)-LEN(SUBSTITUTE(配列情報!$D$15,$D11,""))</f>
        <v>0</v>
      </c>
      <c r="AM11" s="21">
        <f t="shared" si="10"/>
        <v>0</v>
      </c>
      <c r="AN11" s="162" cm="1">
        <f t="array" ref="AN11">AM11-IFERROR(_xlfn.LET(_xlpm.k,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$AM$3:$AM$215),IF(_xlpm.top="対象無し", 0, SUMPRODUCT(_xlpm.amount * _xlpm.hitCount))),0)</f>
        <v>0</v>
      </c>
      <c r="AO11" s="321">
        <f>SUM(AN11:AN25)</f>
        <v>0</v>
      </c>
      <c r="AP11" s="21">
        <f>LEN(配列情報!$D$16)-LEN(SUBSTITUTE(配列情報!$D$16,$D11,""))</f>
        <v>0</v>
      </c>
      <c r="AQ11" s="21">
        <f t="shared" si="11"/>
        <v>0</v>
      </c>
      <c r="AR11" s="162" cm="1">
        <f t="array" ref="AR11">AQ11-IFERROR(_xlfn.LET(_xlpm.k,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$AQ$3:$AQ$215),IF(_xlpm.top="対象無し", 0, SUMPRODUCT(_xlpm.amount * _xlpm.hitCount))),0)</f>
        <v>0</v>
      </c>
      <c r="AS11" s="321">
        <f>SUM(AR11:AR25)</f>
        <v>0</v>
      </c>
      <c r="AT11" s="21">
        <f>LEN(配列情報!$D$17)-LEN(SUBSTITUTE(配列情報!$D$17,$D11,""))</f>
        <v>0</v>
      </c>
      <c r="AU11" s="21">
        <f t="shared" si="12"/>
        <v>0</v>
      </c>
      <c r="AV11" s="162" cm="1">
        <f t="array" ref="AV11">AU11-IFERROR(_xlfn.LET(_xlpm.k,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$AU$3:$AU$215),IF(_xlpm.top="対象無し", 0, SUMPRODUCT(_xlpm.amount * _xlpm.hitCount))),0)</f>
        <v>0</v>
      </c>
      <c r="AW11" s="321">
        <f>SUM(AV11:AV25)</f>
        <v>0</v>
      </c>
      <c r="AX11" s="21">
        <f>LEN(配列情報!$D$18)-LEN(SUBSTITUTE(配列情報!$D$18,$D11,""))</f>
        <v>0</v>
      </c>
      <c r="AY11" s="21">
        <f t="shared" si="13"/>
        <v>0</v>
      </c>
      <c r="AZ11" s="162" cm="1">
        <f t="array" ref="AZ11">AY11-IFERROR(_xlfn.LET(_xlpm.k,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$AY$3:$AY$215),IF(_xlpm.top="対象無し", 0, SUMPRODUCT(_xlpm.amount * _xlpm.hitCount))),0)</f>
        <v>0</v>
      </c>
      <c r="BA11" s="321">
        <f>SUM(AZ11:AZ25)</f>
        <v>0</v>
      </c>
      <c r="BB11" s="21">
        <f>LEN(配列情報!$D$19)-LEN(SUBSTITUTE(配列情報!$D$19,$D11,""))</f>
        <v>0</v>
      </c>
      <c r="BC11" s="21">
        <f t="shared" si="14"/>
        <v>0</v>
      </c>
      <c r="BD11" s="162" cm="1">
        <f t="array" ref="BD11">BC11-IFERROR(_xlfn.LET(_xlpm.k,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$BC$3:$BC$215),IF(_xlpm.top="対象無し", 0, SUMPRODUCT(_xlpm.amount * _xlpm.hitCount))),0)</f>
        <v>0</v>
      </c>
      <c r="BE11" s="321">
        <f>SUM(BD11:BD25)</f>
        <v>0</v>
      </c>
      <c r="BF11" s="21">
        <f>LEN(配列情報!$D$20)-LEN(SUBSTITUTE(配列情報!$D$20,$D11,""))</f>
        <v>0</v>
      </c>
      <c r="BG11" s="21">
        <f t="shared" si="102"/>
        <v>0</v>
      </c>
      <c r="BH11" s="162" cm="1">
        <f t="array" ref="BH11">BG11-IFERROR(_xlfn.LET(_xlpm.k,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$BG$3:$BG$215),IF(_xlpm.top="対象無し", 0, SUMPRODUCT(_xlpm.amount * _xlpm.hitCount))),0)</f>
        <v>0</v>
      </c>
      <c r="BI11" s="321">
        <f>SUM(BH11:BH25)</f>
        <v>0</v>
      </c>
      <c r="BJ11" s="21">
        <f>LEN(配列情報!$D$21)-LEN(SUBSTITUTE(配列情報!$D$21,$D11,""))</f>
        <v>0</v>
      </c>
      <c r="BK11" s="21">
        <f t="shared" si="15"/>
        <v>0</v>
      </c>
      <c r="BL11" s="162" cm="1">
        <f t="array" ref="BL11">BK11-IFERROR(_xlfn.LET(_xlpm.k,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$BK$3:$BK$215),IF(_xlpm.top="対象無し", 0, SUMPRODUCT(_xlpm.amount * _xlpm.hitCount))),0)</f>
        <v>0</v>
      </c>
      <c r="BM11" s="321">
        <f>SUM(BL11:BL25)</f>
        <v>0</v>
      </c>
      <c r="BN11" s="21">
        <f>LEN(配列情報!$D$22)-LEN(SUBSTITUTE(配列情報!$D$22,$D11,""))</f>
        <v>0</v>
      </c>
      <c r="BO11" s="21">
        <f t="shared" si="16"/>
        <v>0</v>
      </c>
      <c r="BP11" s="162" cm="1">
        <f t="array" ref="BP11">BO11-IFERROR(_xlfn.LET(_xlpm.k,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$BO$3:$BO$215),IF(_xlpm.top="対象無し", 0, SUMPRODUCT(_xlpm.amount * _xlpm.hitCount))),0)</f>
        <v>0</v>
      </c>
      <c r="BQ11" s="321">
        <f>SUM(BP11:BP25)</f>
        <v>0</v>
      </c>
      <c r="BR11" s="21">
        <f>LEN(配列情報!$D$23)-LEN(SUBSTITUTE(配列情報!$D$23,$D11,""))</f>
        <v>0</v>
      </c>
      <c r="BS11" s="21">
        <f t="shared" si="17"/>
        <v>0</v>
      </c>
      <c r="BT11" s="162" cm="1">
        <f t="array" ref="BT11">BS11-IFERROR(_xlfn.LET(_xlpm.k,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$BS$3:$BS$215),IF(_xlpm.top="対象無し", 0, SUMPRODUCT(_xlpm.amount * _xlpm.hitCount))),0)</f>
        <v>0</v>
      </c>
      <c r="BU11" s="321">
        <f>SUM(BT11:BT25)</f>
        <v>0</v>
      </c>
      <c r="BV11" s="21">
        <f>LEN(配列情報!$D$24)-LEN(SUBSTITUTE(配列情報!$D$24,$D11,""))</f>
        <v>0</v>
      </c>
      <c r="BW11" s="21">
        <f t="shared" si="18"/>
        <v>0</v>
      </c>
      <c r="BX11" s="162" cm="1">
        <f t="array" ref="BX11">BW11-IFERROR(_xlfn.LET(_xlpm.k,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$BW$3:$BW$215),IF(_xlpm.top="対象無し", 0, SUMPRODUCT(_xlpm.amount * _xlpm.hitCount))),0)</f>
        <v>0</v>
      </c>
      <c r="BY11" s="321">
        <f>SUM(BX11:BX25)</f>
        <v>0</v>
      </c>
      <c r="BZ11" s="21">
        <f>LEN(配列情報!$D$25)-LEN(SUBSTITUTE(配列情報!$D$25,$D11,""))</f>
        <v>0</v>
      </c>
      <c r="CA11" s="21">
        <f t="shared" si="19"/>
        <v>0</v>
      </c>
      <c r="CB11" s="162" cm="1">
        <f t="array" ref="CB11">CA11-IFERROR(_xlfn.LET(_xlpm.k,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$CA$3:$CA$215),IF(_xlpm.top="対象無し", 0, SUMPRODUCT(_xlpm.amount * _xlpm.hitCount))),0)</f>
        <v>0</v>
      </c>
      <c r="CC11" s="321">
        <f>SUM(CB11:CB25)</f>
        <v>0</v>
      </c>
      <c r="CD11" s="21">
        <f>LEN(配列情報!$D$26)-LEN(SUBSTITUTE(配列情報!$D$26,$D11,""))</f>
        <v>0</v>
      </c>
      <c r="CE11" s="21">
        <f t="shared" si="20"/>
        <v>0</v>
      </c>
      <c r="CF11" s="162" cm="1">
        <f t="array" ref="CF11">CE11-IFERROR(_xlfn.LET(_xlpm.k,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$CE$3:$CE$215),IF(_xlpm.top="対象無し", 0, SUMPRODUCT(_xlpm.amount * _xlpm.hitCount))),0)</f>
        <v>0</v>
      </c>
      <c r="CG11" s="321">
        <f>SUM(CF11:CF25)</f>
        <v>0</v>
      </c>
      <c r="CH11" s="21">
        <f>LEN(配列情報!$D$27)-LEN(SUBSTITUTE(配列情報!$D$27,$D11,""))</f>
        <v>0</v>
      </c>
      <c r="CI11" s="21">
        <f t="shared" si="21"/>
        <v>0</v>
      </c>
      <c r="CJ11" s="162" cm="1">
        <f t="array" ref="CJ11">CI11-IFERROR(_xlfn.LET(_xlpm.k,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$CI$3:$CI$215),IF(_xlpm.top="対象無し", 0, SUMPRODUCT(_xlpm.amount * _xlpm.hitCount))),0)</f>
        <v>0</v>
      </c>
      <c r="CK11" s="321">
        <f>SUM(CJ11:CJ25)</f>
        <v>0</v>
      </c>
      <c r="CL11" s="21">
        <f>LEN(配列情報!$D$28)-LEN(SUBSTITUTE(配列情報!$D$28,$D11,""))</f>
        <v>0</v>
      </c>
      <c r="CM11" s="21">
        <f t="shared" si="22"/>
        <v>0</v>
      </c>
      <c r="CN11" s="162" cm="1">
        <f t="array" ref="CN11">CM11-IFERROR(_xlfn.LET(_xlpm.k,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$CM$3:$CM$215),IF(_xlpm.top="対象無し", 0, SUMPRODUCT(_xlpm.amount * _xlpm.hitCount))),0)</f>
        <v>0</v>
      </c>
      <c r="CO11" s="321">
        <f>SUM(CN11:CN25)</f>
        <v>0</v>
      </c>
      <c r="CP11" s="21">
        <f>LEN(配列情報!$D$29)-LEN(SUBSTITUTE(配列情報!$D$29,$D11,""))</f>
        <v>0</v>
      </c>
      <c r="CQ11" s="21">
        <f t="shared" si="23"/>
        <v>0</v>
      </c>
      <c r="CR11" s="162" cm="1">
        <f t="array" ref="CR11">CQ11-IFERROR(_xlfn.LET(_xlpm.k,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$CQ$3:$CQ$215),IF(_xlpm.top="対象無し", 0, SUMPRODUCT(_xlpm.amount * _xlpm.hitCount))),0)</f>
        <v>0</v>
      </c>
      <c r="CS11" s="321">
        <f>SUM(CR11:CR25)</f>
        <v>0</v>
      </c>
      <c r="CT11" s="21">
        <f>LEN(配列情報!$D$30)-LEN(SUBSTITUTE(配列情報!$D$30,$D11,""))</f>
        <v>0</v>
      </c>
      <c r="CU11" s="21">
        <f t="shared" si="24"/>
        <v>0</v>
      </c>
      <c r="CV11" s="162" cm="1">
        <f t="array" ref="CV11">CU11-IFERROR(_xlfn.LET(_xlpm.k,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$CU$3:$CU$215),IF(_xlpm.top="対象無し", 0, SUMPRODUCT(_xlpm.amount * _xlpm.hitCount))),0)</f>
        <v>0</v>
      </c>
      <c r="CW11" s="321">
        <f>SUM(CV11:CV25)</f>
        <v>0</v>
      </c>
      <c r="CX11" s="21">
        <f>LEN(配列情報!$D$31)-LEN(SUBSTITUTE(配列情報!$D$31,$D11,""))</f>
        <v>0</v>
      </c>
      <c r="CY11" s="21">
        <f t="shared" si="25"/>
        <v>0</v>
      </c>
      <c r="CZ11" s="162" cm="1">
        <f t="array" ref="CZ11">CY11-IFERROR(_xlfn.LET(_xlpm.k,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$CY$3:$CY$215),IF(_xlpm.top="対象無し", 0, SUMPRODUCT(_xlpm.amount * _xlpm.hitCount))),0)</f>
        <v>0</v>
      </c>
      <c r="DA11" s="321">
        <f>SUM(CZ11:CZ25)</f>
        <v>0</v>
      </c>
      <c r="DB11" s="21">
        <f>LEN(配列情報!$D$32)-LEN(SUBSTITUTE(配列情報!$D$32,$D11,""))</f>
        <v>0</v>
      </c>
      <c r="DC11" s="21">
        <f t="shared" si="26"/>
        <v>0</v>
      </c>
      <c r="DD11" s="162" cm="1">
        <f t="array" ref="DD11">DC11-IFERROR(_xlfn.LET(_xlpm.k,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$DC$3:$DC$215),IF(_xlpm.top="対象無し", 0, SUMPRODUCT(_xlpm.amount * _xlpm.hitCount))),0)</f>
        <v>0</v>
      </c>
      <c r="DE11" s="321">
        <f>SUM(DD11:DD25)</f>
        <v>0</v>
      </c>
      <c r="DF11" s="21">
        <f>LEN(配列情報!$D$33)-LEN(SUBSTITUTE(配列情報!$D$33,$D11,""))</f>
        <v>0</v>
      </c>
      <c r="DG11" s="21">
        <f t="shared" si="27"/>
        <v>0</v>
      </c>
      <c r="DH11" s="162" cm="1">
        <f t="array" ref="DH11">DG11-IFERROR(_xlfn.LET(_xlpm.k,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$DG$3:$DG$215),IF(_xlpm.top="対象無し", 0, SUMPRODUCT(_xlpm.amount * _xlpm.hitCount))),0)</f>
        <v>0</v>
      </c>
      <c r="DI11" s="321">
        <f>SUM(DH11:DH25)</f>
        <v>0</v>
      </c>
      <c r="DJ11" s="21">
        <f>LEN(配列情報!$D$34)-LEN(SUBSTITUTE(配列情報!$D$34,$D11,""))</f>
        <v>0</v>
      </c>
      <c r="DK11" s="21">
        <f t="shared" si="28"/>
        <v>0</v>
      </c>
      <c r="DL11" s="162" cm="1">
        <f t="array" ref="DL11">DK11-IFERROR(_xlfn.LET(_xlpm.k,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$DK$3:$DK$215),IF(_xlpm.top="対象無し", 0, SUMPRODUCT(_xlpm.amount * _xlpm.hitCount))),0)</f>
        <v>0</v>
      </c>
      <c r="DM11" s="321">
        <f>SUM(DL11:DL25)</f>
        <v>0</v>
      </c>
      <c r="DN11" s="21">
        <f>LEN(配列情報!$D$35)-LEN(SUBSTITUTE(配列情報!$D$35,$D11,""))</f>
        <v>0</v>
      </c>
      <c r="DO11" s="21">
        <f t="shared" si="29"/>
        <v>0</v>
      </c>
      <c r="DP11" s="162" cm="1">
        <f t="array" ref="DP11">DO11-IFERROR(_xlfn.LET(_xlpm.k,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$DO$3:$DO$215),IF(_xlpm.top="対象無し", 0, SUMPRODUCT(_xlpm.amount * _xlpm.hitCount))),0)</f>
        <v>0</v>
      </c>
      <c r="DQ11" s="321">
        <f>SUM(DP11:DP25)</f>
        <v>0</v>
      </c>
      <c r="DR11" s="21">
        <f>LEN(配列情報!$D$36)-LEN(SUBSTITUTE(配列情報!$D$36,$D11,""))</f>
        <v>0</v>
      </c>
      <c r="DS11" s="21">
        <f t="shared" si="30"/>
        <v>0</v>
      </c>
      <c r="DT11" s="162" cm="1">
        <f t="array" ref="DT11">DS11-IFERROR(_xlfn.LET(_xlpm.k,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$DS$3:$DS$215),IF(_xlpm.top="対象無し", 0, SUMPRODUCT(_xlpm.amount * _xlpm.hitCount))),0)</f>
        <v>0</v>
      </c>
      <c r="DU11" s="321">
        <f>SUM(DT11:DT25)</f>
        <v>0</v>
      </c>
      <c r="DV11" s="21">
        <f>LEN(配列情報!$D$37)-LEN(SUBSTITUTE(配列情報!$D$37,$D11,""))</f>
        <v>0</v>
      </c>
      <c r="DW11" s="21">
        <f t="shared" si="31"/>
        <v>0</v>
      </c>
      <c r="DX11" s="162" cm="1">
        <f t="array" ref="DX11">DW11-IFERROR(_xlfn.LET(_xlpm.k,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$DW$3:$DW$215),IF(_xlpm.top="対象無し", 0, SUMPRODUCT(_xlpm.amount * _xlpm.hitCount))),0)</f>
        <v>0</v>
      </c>
      <c r="DY11" s="321">
        <f>SUM(DX11:DX25)</f>
        <v>0</v>
      </c>
      <c r="DZ11" s="21">
        <f>LEN(配列情報!$D$38)-LEN(SUBSTITUTE(配列情報!$D$38,$D11,""))</f>
        <v>0</v>
      </c>
      <c r="EA11" s="21">
        <f t="shared" si="32"/>
        <v>0</v>
      </c>
      <c r="EB11" s="162" cm="1">
        <f t="array" ref="EB11">EA11-IFERROR(_xlfn.LET(_xlpm.k,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$EA$3:$EA$215),IF(_xlpm.top="対象無し", 0, SUMPRODUCT(_xlpm.amount * _xlpm.hitCount))),0)</f>
        <v>0</v>
      </c>
      <c r="EC11" s="321">
        <f>SUM(EB11:EB25)</f>
        <v>0</v>
      </c>
      <c r="ED11" s="21">
        <f>LEN(配列情報!$D$39)-LEN(SUBSTITUTE(配列情報!$D$39,$D11,""))</f>
        <v>0</v>
      </c>
      <c r="EE11" s="21">
        <f t="shared" si="33"/>
        <v>0</v>
      </c>
      <c r="EF11" s="162" cm="1">
        <f t="array" ref="EF11">EE11-IFERROR(_xlfn.LET(_xlpm.k,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$EE$3:$EE$215),IF(_xlpm.top="対象無し", 0, SUMPRODUCT(_xlpm.amount * _xlpm.hitCount))),0)</f>
        <v>0</v>
      </c>
      <c r="EG11" s="321">
        <f>SUM(EF11:EF25)</f>
        <v>0</v>
      </c>
      <c r="EH11" s="21">
        <f>LEN(配列情報!$D$40)-LEN(SUBSTITUTE(配列情報!$D$40,$D11,""))</f>
        <v>0</v>
      </c>
      <c r="EI11" s="21">
        <f t="shared" si="34"/>
        <v>0</v>
      </c>
      <c r="EJ11" s="162" cm="1">
        <f t="array" ref="EJ11">EI11-IFERROR(_xlfn.LET(_xlpm.k,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$EI$3:$EI$215),IF(_xlpm.top="対象無し", 0, SUMPRODUCT(_xlpm.amount * _xlpm.hitCount))),0)</f>
        <v>0</v>
      </c>
      <c r="EK11" s="321">
        <f>SUM(EJ11:EJ25)</f>
        <v>0</v>
      </c>
      <c r="EL11" s="21">
        <f>LEN(配列情報!$D$41)-LEN(SUBSTITUTE(配列情報!$D$41,$D11,""))</f>
        <v>0</v>
      </c>
      <c r="EM11" s="21">
        <f t="shared" si="35"/>
        <v>0</v>
      </c>
      <c r="EN11" s="162" cm="1">
        <f t="array" ref="EN11">EM11-IFERROR(_xlfn.LET(_xlpm.k,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$EM$3:$EM$215),IF(_xlpm.top="対象無し", 0, SUMPRODUCT(_xlpm.amount * _xlpm.hitCount))),0)</f>
        <v>0</v>
      </c>
      <c r="EO11" s="321">
        <f>SUM(EN11:EN25)</f>
        <v>0</v>
      </c>
      <c r="EP11" s="21">
        <f>LEN(配列情報!$D$42)-LEN(SUBSTITUTE(配列情報!$D$42,$D11,""))</f>
        <v>0</v>
      </c>
      <c r="EQ11" s="21">
        <f t="shared" si="36"/>
        <v>0</v>
      </c>
      <c r="ER11" s="162" cm="1">
        <f t="array" ref="ER11">EQ11-IFERROR(_xlfn.LET(_xlpm.k,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$EQ$3:$EQ$215),IF(_xlpm.top="対象無し", 0, SUMPRODUCT(_xlpm.amount * _xlpm.hitCount))),0)</f>
        <v>0</v>
      </c>
      <c r="ES11" s="321">
        <f>SUM(ER11:ER25)</f>
        <v>0</v>
      </c>
      <c r="ET11" s="21">
        <f>LEN(配列情報!$D$43)-LEN(SUBSTITUTE(配列情報!$D$43,$D11,""))</f>
        <v>0</v>
      </c>
      <c r="EU11" s="21">
        <f t="shared" si="37"/>
        <v>0</v>
      </c>
      <c r="EV11" s="162" cm="1">
        <f t="array" ref="EV11">EU11-IFERROR(_xlfn.LET(_xlpm.k,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$EU$3:$EU$215),IF(_xlpm.top="対象無し", 0, SUMPRODUCT(_xlpm.amount * _xlpm.hitCount))),0)</f>
        <v>0</v>
      </c>
      <c r="EW11" s="321">
        <f>SUM(EV11:EV25)</f>
        <v>0</v>
      </c>
      <c r="EX11" s="21">
        <f>LEN(配列情報!$D$44)-LEN(SUBSTITUTE(配列情報!$D$44,$D11,""))</f>
        <v>0</v>
      </c>
      <c r="EY11" s="21">
        <f t="shared" si="38"/>
        <v>0</v>
      </c>
      <c r="EZ11" s="162" cm="1">
        <f t="array" ref="EZ11">EY11-IFERROR(_xlfn.LET(_xlpm.k,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$EY$3:$EY$215),IF(_xlpm.top="対象無し", 0, SUMPRODUCT(_xlpm.amount * _xlpm.hitCount))),0)</f>
        <v>0</v>
      </c>
      <c r="FA11" s="321">
        <f>SUM(EZ11:EZ25)</f>
        <v>0</v>
      </c>
      <c r="FB11" s="21">
        <f>LEN(配列情報!$D$45)-LEN(SUBSTITUTE(配列情報!$D$45,$D11,""))</f>
        <v>0</v>
      </c>
      <c r="FC11" s="21">
        <f t="shared" si="39"/>
        <v>0</v>
      </c>
      <c r="FD11" s="162" cm="1">
        <f t="array" ref="FD11">FC11-IFERROR(_xlfn.LET(_xlpm.k,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$FC$3:$FC$215),IF(_xlpm.top="対象無し", 0, SUMPRODUCT(_xlpm.amount * _xlpm.hitCount))),0)</f>
        <v>0</v>
      </c>
      <c r="FE11" s="321">
        <f>SUM(FD11:FD25)</f>
        <v>0</v>
      </c>
      <c r="FF11" s="21">
        <f>LEN(配列情報!$D$46)-LEN(SUBSTITUTE(配列情報!$D$46,$D11,""))</f>
        <v>0</v>
      </c>
      <c r="FG11" s="21">
        <f t="shared" si="40"/>
        <v>0</v>
      </c>
      <c r="FH11" s="162" cm="1">
        <f t="array" ref="FH11">FG11-IFERROR(_xlfn.LET(_xlpm.k,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$FG$3:$FG$215),IF(_xlpm.top="対象無し", 0, SUMPRODUCT(_xlpm.amount * _xlpm.hitCount))),0)</f>
        <v>0</v>
      </c>
      <c r="FI11" s="321">
        <f>SUM(FH11:FH25)</f>
        <v>0</v>
      </c>
      <c r="FJ11" s="21">
        <f>LEN(配列情報!$D$47)-LEN(SUBSTITUTE(配列情報!$D$47,$D11,""))</f>
        <v>0</v>
      </c>
      <c r="FK11" s="21">
        <f t="shared" si="41"/>
        <v>0</v>
      </c>
      <c r="FL11" s="162" cm="1">
        <f t="array" ref="FL11">FK11-IFERROR(_xlfn.LET(_xlpm.k,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$FK$3:$FK$215),IF(_xlpm.top="対象無し", 0, SUMPRODUCT(_xlpm.amount * _xlpm.hitCount))),0)</f>
        <v>0</v>
      </c>
      <c r="FM11" s="321">
        <f>SUM(FL11:FL25)</f>
        <v>0</v>
      </c>
      <c r="FN11" s="21">
        <f>LEN(配列情報!$D$48)-LEN(SUBSTITUTE(配列情報!$D$48,$D11,""))</f>
        <v>0</v>
      </c>
      <c r="FO11" s="21">
        <f t="shared" si="42"/>
        <v>0</v>
      </c>
      <c r="FP11" s="162" cm="1">
        <f t="array" ref="FP11">FO11-IFERROR(_xlfn.LET(_xlpm.k,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$FO$3:$FO$215),IF(_xlpm.top="対象無し", 0, SUMPRODUCT(_xlpm.amount * _xlpm.hitCount))),0)</f>
        <v>0</v>
      </c>
      <c r="FQ11" s="321">
        <f>SUM(FP11:FP25)</f>
        <v>0</v>
      </c>
      <c r="FR11" s="21">
        <f>LEN(配列情報!$D$49)-LEN(SUBSTITUTE(配列情報!$D$49,$D11,""))</f>
        <v>0</v>
      </c>
      <c r="FS11" s="21">
        <f t="shared" si="43"/>
        <v>0</v>
      </c>
      <c r="FT11" s="162" cm="1">
        <f t="array" ref="FT11">FS11-IFERROR(_xlfn.LET(_xlpm.k,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$FS$3:$FS$215),IF(_xlpm.top="対象無し", 0, SUMPRODUCT(_xlpm.amount * _xlpm.hitCount))),0)</f>
        <v>0</v>
      </c>
      <c r="FU11" s="321">
        <f>SUM(FT11:FT25)</f>
        <v>0</v>
      </c>
      <c r="FV11" s="21">
        <f>LEN(配列情報!$D$50)-LEN(SUBSTITUTE(配列情報!$D$50,$D11,""))</f>
        <v>0</v>
      </c>
      <c r="FW11" s="21">
        <f t="shared" si="44"/>
        <v>0</v>
      </c>
      <c r="FX11" s="162" cm="1">
        <f t="array" ref="FX11">FW11-IFERROR(_xlfn.LET(_xlpm.k,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$FW$3:$FW$215),IF(_xlpm.top="対象無し", 0, SUMPRODUCT(_xlpm.amount * _xlpm.hitCount))),0)</f>
        <v>0</v>
      </c>
      <c r="FY11" s="321">
        <f>SUM(FX11:FX25)</f>
        <v>0</v>
      </c>
      <c r="FZ11" s="21">
        <f>LEN(配列情報!$D$51)-LEN(SUBSTITUTE(配列情報!$D$51,$D11,""))</f>
        <v>0</v>
      </c>
      <c r="GA11" s="21">
        <f t="shared" si="45"/>
        <v>0</v>
      </c>
      <c r="GB11" s="162" cm="1">
        <f t="array" ref="GB11">GA11-IFERROR(_xlfn.LET(_xlpm.k,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$GA$3:$GA$215),IF(_xlpm.top="対象無し", 0, SUMPRODUCT(_xlpm.amount * _xlpm.hitCount))),0)</f>
        <v>0</v>
      </c>
      <c r="GC11" s="321">
        <f>SUM(GB11:GB25)</f>
        <v>0</v>
      </c>
      <c r="GD11" s="21">
        <f>LEN(配列情報!$D$52)-LEN(SUBSTITUTE(配列情報!$D$52,$D11,""))</f>
        <v>0</v>
      </c>
      <c r="GE11" s="21">
        <f t="shared" si="46"/>
        <v>0</v>
      </c>
      <c r="GF11" s="162" cm="1">
        <f t="array" ref="GF11">GE11-IFERROR(_xlfn.LET(_xlpm.k,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$GE$3:$GE$215),IF(_xlpm.top="対象無し", 0, SUMPRODUCT(_xlpm.amount * _xlpm.hitCount))),0)</f>
        <v>0</v>
      </c>
      <c r="GG11" s="321">
        <f>SUM(GF11:GF25)</f>
        <v>0</v>
      </c>
      <c r="GH11" s="21">
        <f>LEN(配列情報!$D$53)-LEN(SUBSTITUTE(配列情報!$D$53,$D11,""))</f>
        <v>0</v>
      </c>
      <c r="GI11" s="21">
        <f t="shared" si="47"/>
        <v>0</v>
      </c>
      <c r="GJ11" s="162" cm="1">
        <f t="array" ref="GJ11">GI11-IFERROR(_xlfn.LET(_xlpm.k,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$GI$3:$GI$215),IF(_xlpm.top="対象無し", 0, SUMPRODUCT(_xlpm.amount * _xlpm.hitCount))),0)</f>
        <v>0</v>
      </c>
      <c r="GK11" s="321">
        <f>SUM(GJ11:GJ25)</f>
        <v>0</v>
      </c>
      <c r="GL11" s="21">
        <f>LEN(配列情報!$D$54)-LEN(SUBSTITUTE(配列情報!$D$54,$D11,""))</f>
        <v>0</v>
      </c>
      <c r="GM11" s="21">
        <f t="shared" si="48"/>
        <v>0</v>
      </c>
      <c r="GN11" s="162" cm="1">
        <f t="array" ref="GN11">GM11-IFERROR(_xlfn.LET(_xlpm.k,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$GM$3:$GM$215),IF(_xlpm.top="対象無し", 0, SUMPRODUCT(_xlpm.amount * _xlpm.hitCount))),0)</f>
        <v>0</v>
      </c>
      <c r="GO11" s="321">
        <f>SUM(GN11:GN25)</f>
        <v>0</v>
      </c>
      <c r="GP11" s="21">
        <f>LEN(配列情報!$D$55)-LEN(SUBSTITUTE(配列情報!$D$55,$D11,""))</f>
        <v>0</v>
      </c>
      <c r="GQ11" s="21">
        <f t="shared" si="49"/>
        <v>0</v>
      </c>
      <c r="GR11" s="162" cm="1">
        <f t="array" ref="GR11">GQ11-IFERROR(_xlfn.LET(_xlpm.k,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$GQ$3:$GQ$215),IF(_xlpm.top="対象無し", 0, SUMPRODUCT(_xlpm.amount * _xlpm.hitCount))),0)</f>
        <v>0</v>
      </c>
      <c r="GS11" s="321">
        <f>SUM(GR11:GR25)</f>
        <v>0</v>
      </c>
      <c r="GT11" s="21">
        <f>LEN(配列情報!$D$56)-LEN(SUBSTITUTE(配列情報!$D$56,$D11,""))</f>
        <v>0</v>
      </c>
      <c r="GU11" s="21">
        <f t="shared" si="50"/>
        <v>0</v>
      </c>
      <c r="GV11" s="162" cm="1">
        <f t="array" ref="GV11">GU11-IFERROR(_xlfn.LET(_xlpm.k,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$GU$3:$GU$215),IF(_xlpm.top="対象無し", 0, SUMPRODUCT(_xlpm.amount * _xlpm.hitCount))),0)</f>
        <v>0</v>
      </c>
      <c r="GW11" s="321">
        <f>SUM(GV11:GV25)</f>
        <v>0</v>
      </c>
      <c r="GX11" s="21">
        <f>LEN(配列情報!$D$57)-LEN(SUBSTITUTE(配列情報!$D$57,$D11,""))</f>
        <v>0</v>
      </c>
      <c r="GY11" s="21">
        <f t="shared" si="51"/>
        <v>0</v>
      </c>
      <c r="GZ11" s="162" cm="1">
        <f t="array" ref="GZ11">GY11-IFERROR(_xlfn.LET(_xlpm.k,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$GY$3:$GY$215),IF(_xlpm.top="対象無し", 0, SUMPRODUCT(_xlpm.amount * _xlpm.hitCount))),0)</f>
        <v>0</v>
      </c>
      <c r="HA11" s="321">
        <f>SUM(GZ11:GZ25)</f>
        <v>0</v>
      </c>
      <c r="HB11" s="21">
        <f>LEN(配列情報!$D$58)-LEN(SUBSTITUTE(配列情報!$D$58,$D11,""))</f>
        <v>0</v>
      </c>
      <c r="HC11" s="21">
        <f t="shared" si="52"/>
        <v>0</v>
      </c>
      <c r="HD11" s="162" cm="1">
        <f t="array" ref="HD11">HC11-IFERROR(_xlfn.LET(_xlpm.k,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$HC$3:$HC$215),IF(_xlpm.top="対象無し", 0, SUMPRODUCT(_xlpm.amount * _xlpm.hitCount))),0)</f>
        <v>0</v>
      </c>
      <c r="HE11" s="321">
        <f>SUM(HD11:HD25)</f>
        <v>0</v>
      </c>
      <c r="HF11" s="21">
        <f>LEN(配列情報!$D$59)-LEN(SUBSTITUTE(配列情報!$D$59,$D11,""))</f>
        <v>0</v>
      </c>
      <c r="HG11" s="21">
        <f t="shared" si="53"/>
        <v>0</v>
      </c>
      <c r="HH11" s="162" cm="1">
        <f t="array" ref="HH11">HG11-IFERROR(_xlfn.LET(_xlpm.k,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$HG$3:$HG$215),IF(_xlpm.top="対象無し", 0, SUMPRODUCT(_xlpm.amount * _xlpm.hitCount))),0)</f>
        <v>0</v>
      </c>
      <c r="HI11" s="321">
        <f>SUM(HH11:HH25)</f>
        <v>0</v>
      </c>
      <c r="HJ11" s="21">
        <f>LEN(配列情報!$D$60)-LEN(SUBSTITUTE(配列情報!$D$60,$D11,""))</f>
        <v>0</v>
      </c>
      <c r="HK11" s="21">
        <f t="shared" si="54"/>
        <v>0</v>
      </c>
      <c r="HL11" s="162" cm="1">
        <f t="array" ref="HL11">HK11-IFERROR(_xlfn.LET(_xlpm.k,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$HK$3:$HK$215),IF(_xlpm.top="対象無し", 0, SUMPRODUCT(_xlpm.amount * _xlpm.hitCount))),0)</f>
        <v>0</v>
      </c>
      <c r="HM11" s="321">
        <f>SUM(HL11:HL25)</f>
        <v>0</v>
      </c>
      <c r="HN11" s="21">
        <f>LEN(配列情報!$D$61)-LEN(SUBSTITUTE(配列情報!$D$61,$D11,""))</f>
        <v>0</v>
      </c>
      <c r="HO11" s="21">
        <f t="shared" si="55"/>
        <v>0</v>
      </c>
      <c r="HP11" s="162" cm="1">
        <f t="array" ref="HP11">HO11-IFERROR(_xlfn.LET(_xlpm.k,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$HO$3:$HO$215),IF(_xlpm.top="対象無し", 0, SUMPRODUCT(_xlpm.amount * _xlpm.hitCount))),0)</f>
        <v>0</v>
      </c>
      <c r="HQ11" s="321">
        <f>SUM(HP11:HP25)</f>
        <v>0</v>
      </c>
      <c r="HR11" s="21">
        <f>LEN(配列情報!$D$62)-LEN(SUBSTITUTE(配列情報!$D$62,$D11,""))</f>
        <v>0</v>
      </c>
      <c r="HS11" s="21">
        <f t="shared" si="56"/>
        <v>0</v>
      </c>
      <c r="HT11" s="162" cm="1">
        <f t="array" ref="HT11">HS11-IFERROR(_xlfn.LET(_xlpm.k,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$HS$3:$HS$215),IF(_xlpm.top="対象無し", 0, SUMPRODUCT(_xlpm.amount * _xlpm.hitCount))),0)</f>
        <v>0</v>
      </c>
      <c r="HU11" s="321">
        <f>SUM(HT11:HT25)</f>
        <v>0</v>
      </c>
      <c r="HV11" s="21">
        <f>LEN(配列情報!$D$63)-LEN(SUBSTITUTE(配列情報!$D$63,$D11,""))</f>
        <v>0</v>
      </c>
      <c r="HW11" s="21">
        <f t="shared" si="57"/>
        <v>0</v>
      </c>
      <c r="HX11" s="162" cm="1">
        <f t="array" ref="HX11">HW11-IFERROR(_xlfn.LET(_xlpm.k,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$HW$3:$HW$215),IF(_xlpm.top="対象無し", 0, SUMPRODUCT(_xlpm.amount * _xlpm.hitCount))),0)</f>
        <v>0</v>
      </c>
      <c r="HY11" s="321">
        <f>SUM(HX11:HX25)</f>
        <v>0</v>
      </c>
      <c r="HZ11" s="21">
        <f>LEN(配列情報!$D$64)-LEN(SUBSTITUTE(配列情報!$D$64,$D11,""))</f>
        <v>0</v>
      </c>
      <c r="IA11" s="21">
        <f t="shared" si="58"/>
        <v>0</v>
      </c>
      <c r="IB11" s="162" cm="1">
        <f t="array" ref="IB11">IA11-IFERROR(_xlfn.LET(_xlpm.k,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$IA$3:$IA$215),IF(_xlpm.top="対象無し", 0, SUMPRODUCT(_xlpm.amount * _xlpm.hitCount))),0)</f>
        <v>0</v>
      </c>
      <c r="IC11" s="321">
        <f>SUM(IB11:IB25)</f>
        <v>0</v>
      </c>
      <c r="ID11" s="21">
        <f>LEN(配列情報!$D$65)-LEN(SUBSTITUTE(配列情報!$D$65,$D11,""))</f>
        <v>0</v>
      </c>
      <c r="IE11" s="21">
        <f t="shared" si="59"/>
        <v>0</v>
      </c>
      <c r="IF11" s="162" cm="1">
        <f t="array" ref="IF11">IE11-IFERROR(_xlfn.LET(_xlpm.k,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$IE$3:$IE$215),IF(_xlpm.top="対象無し", 0, SUMPRODUCT(_xlpm.amount * _xlpm.hitCount))),0)</f>
        <v>0</v>
      </c>
      <c r="IG11" s="321">
        <f>SUM(IF11:IF25)</f>
        <v>0</v>
      </c>
      <c r="IH11" s="21">
        <f>LEN(配列情報!$D$66)-LEN(SUBSTITUTE(配列情報!$D$66,$D11,""))</f>
        <v>0</v>
      </c>
      <c r="II11" s="21">
        <f t="shared" si="60"/>
        <v>0</v>
      </c>
      <c r="IJ11" s="162" cm="1">
        <f t="array" ref="IJ11">II11-IFERROR(_xlfn.LET(_xlpm.k,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$II$3:$II$215),IF(_xlpm.top="対象無し", 0, SUMPRODUCT(_xlpm.amount * _xlpm.hitCount))),0)</f>
        <v>0</v>
      </c>
      <c r="IK11" s="321">
        <f>SUM(IJ11:IJ25)</f>
        <v>0</v>
      </c>
      <c r="IL11" s="21">
        <f>LEN(配列情報!$D$67)-LEN(SUBSTITUTE(配列情報!$D$67,$D11,""))</f>
        <v>0</v>
      </c>
      <c r="IM11" s="21">
        <f t="shared" si="61"/>
        <v>0</v>
      </c>
      <c r="IN11" s="162" cm="1">
        <f t="array" ref="IN11">IM11-IFERROR(_xlfn.LET(_xlpm.k,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$IM$3:$IM$215),IF(_xlpm.top="対象無し", 0, SUMPRODUCT(_xlpm.amount * _xlpm.hitCount))),0)</f>
        <v>0</v>
      </c>
      <c r="IO11" s="321">
        <f>SUM(IN11:IN25)</f>
        <v>0</v>
      </c>
      <c r="IP11" s="21">
        <f>LEN(配列情報!$D$68)-LEN(SUBSTITUTE(配列情報!$D$68,$D11,""))</f>
        <v>0</v>
      </c>
      <c r="IQ11" s="21">
        <f t="shared" si="62"/>
        <v>0</v>
      </c>
      <c r="IR11" s="162" cm="1">
        <f t="array" ref="IR11">IQ11-IFERROR(_xlfn.LET(_xlpm.k,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$IQ$3:$IQ$215),IF(_xlpm.top="対象無し", 0, SUMPRODUCT(_xlpm.amount * _xlpm.hitCount))),0)</f>
        <v>0</v>
      </c>
      <c r="IS11" s="321">
        <f>SUM(IR11:IR25)</f>
        <v>0</v>
      </c>
      <c r="IT11" s="21">
        <f>LEN(配列情報!$D$69)-LEN(SUBSTITUTE(配列情報!$D$69,$D11,""))</f>
        <v>0</v>
      </c>
      <c r="IU11" s="21">
        <f t="shared" si="63"/>
        <v>0</v>
      </c>
      <c r="IV11" s="162" cm="1">
        <f t="array" ref="IV11">IU11-IFERROR(_xlfn.LET(_xlpm.k,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$IU$3:$IU$215),IF(_xlpm.top="対象無し", 0, SUMPRODUCT(_xlpm.amount * _xlpm.hitCount))),0)</f>
        <v>0</v>
      </c>
      <c r="IW11" s="321">
        <f>SUM(IV11:IV25)</f>
        <v>0</v>
      </c>
      <c r="IX11" s="21">
        <f>LEN(配列情報!$D$70)-LEN(SUBSTITUTE(配列情報!$D$70,$D11,""))</f>
        <v>0</v>
      </c>
      <c r="IY11" s="21">
        <f t="shared" si="64"/>
        <v>0</v>
      </c>
      <c r="IZ11" s="162" cm="1">
        <f t="array" ref="IZ11">IY11-IFERROR(_xlfn.LET(_xlpm.k,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$IY$3:$IY$215),IF(_xlpm.top="対象無し", 0, SUMPRODUCT(_xlpm.amount * _xlpm.hitCount))),0)</f>
        <v>0</v>
      </c>
      <c r="JA11" s="321">
        <f>SUM(IZ11:IZ25)</f>
        <v>0</v>
      </c>
      <c r="JB11" s="21">
        <f>LEN(配列情報!$D$71)-LEN(SUBSTITUTE(配列情報!$D$71,$D11,""))</f>
        <v>0</v>
      </c>
      <c r="JC11" s="21">
        <f t="shared" si="65"/>
        <v>0</v>
      </c>
      <c r="JD11" s="162" cm="1">
        <f t="array" ref="JD11">JC11-IFERROR(_xlfn.LET(_xlpm.k,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$JC$3:$JC$215),IF(_xlpm.top="対象無し", 0, SUMPRODUCT(_xlpm.amount * _xlpm.hitCount))),0)</f>
        <v>0</v>
      </c>
      <c r="JE11" s="321">
        <f>SUM(JD11:JD25)</f>
        <v>0</v>
      </c>
      <c r="JF11" s="21">
        <f>LEN(配列情報!$D$72)-LEN(SUBSTITUTE(配列情報!$D$72,$D11,""))</f>
        <v>0</v>
      </c>
      <c r="JG11" s="21">
        <f t="shared" si="66"/>
        <v>0</v>
      </c>
      <c r="JH11" s="162" cm="1">
        <f t="array" ref="JH11">JG11-IFERROR(_xlfn.LET(_xlpm.k,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$JG$3:$JG$215),IF(_xlpm.top="対象無し", 0, SUMPRODUCT(_xlpm.amount * _xlpm.hitCount))),0)</f>
        <v>0</v>
      </c>
      <c r="JI11" s="321">
        <f>SUM(JH11:JH25)</f>
        <v>0</v>
      </c>
      <c r="JJ11" s="21">
        <f>LEN(配列情報!$D$73)-LEN(SUBSTITUTE(配列情報!$D$73,$D11,""))</f>
        <v>0</v>
      </c>
      <c r="JK11" s="21">
        <f t="shared" si="67"/>
        <v>0</v>
      </c>
      <c r="JL11" s="162" cm="1">
        <f t="array" ref="JL11">JK11-IFERROR(_xlfn.LET(_xlpm.k,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$JK$3:$JK$215),IF(_xlpm.top="対象無し", 0, SUMPRODUCT(_xlpm.amount * _xlpm.hitCount))),0)</f>
        <v>0</v>
      </c>
      <c r="JM11" s="321">
        <f>SUM(JL11:JL25)</f>
        <v>0</v>
      </c>
      <c r="JN11" s="21">
        <f>LEN(配列情報!$D$74)-LEN(SUBSTITUTE(配列情報!$D$74,$D11,""))</f>
        <v>0</v>
      </c>
      <c r="JO11" s="21">
        <f t="shared" si="68"/>
        <v>0</v>
      </c>
      <c r="JP11" s="162" cm="1">
        <f t="array" ref="JP11">JO11-IFERROR(_xlfn.LET(_xlpm.k,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$JO$3:$JO$215),IF(_xlpm.top="対象無し", 0, SUMPRODUCT(_xlpm.amount * _xlpm.hitCount))),0)</f>
        <v>0</v>
      </c>
      <c r="JQ11" s="321">
        <f>SUM(JP11:JP25)</f>
        <v>0</v>
      </c>
      <c r="JR11" s="21">
        <f>LEN(配列情報!$D$75)-LEN(SUBSTITUTE(配列情報!$D$75,$D11,""))</f>
        <v>0</v>
      </c>
      <c r="JS11" s="21">
        <f t="shared" si="69"/>
        <v>0</v>
      </c>
      <c r="JT11" s="162" cm="1">
        <f t="array" ref="JT11">JS11-IFERROR(_xlfn.LET(_xlpm.k,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$JS$3:$JS$215),IF(_xlpm.top="対象無し", 0, SUMPRODUCT(_xlpm.amount * _xlpm.hitCount))),0)</f>
        <v>0</v>
      </c>
      <c r="JU11" s="321">
        <f>SUM(JT11:JT25)</f>
        <v>0</v>
      </c>
      <c r="JV11" s="21">
        <f>LEN(配列情報!$D$76)-LEN(SUBSTITUTE(配列情報!$D$76,$D11,""))</f>
        <v>0</v>
      </c>
      <c r="JW11" s="21">
        <f t="shared" si="70"/>
        <v>0</v>
      </c>
      <c r="JX11" s="162" cm="1">
        <f t="array" ref="JX11">JW11-IFERROR(_xlfn.LET(_xlpm.k,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$JW$3:$JW$215),IF(_xlpm.top="対象無し", 0, SUMPRODUCT(_xlpm.amount * _xlpm.hitCount))),0)</f>
        <v>0</v>
      </c>
      <c r="JY11" s="321">
        <f>SUM(JX11:JX25)</f>
        <v>0</v>
      </c>
      <c r="JZ11" s="21">
        <f>LEN(配列情報!$D$77)-LEN(SUBSTITUTE(配列情報!$D$77,$D11,""))</f>
        <v>0</v>
      </c>
      <c r="KA11" s="21">
        <f t="shared" si="71"/>
        <v>0</v>
      </c>
      <c r="KB11" s="162" cm="1">
        <f t="array" ref="KB11">KA11-IFERROR(_xlfn.LET(_xlpm.k,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$KA$3:$KA$215),IF(_xlpm.top="対象無し", 0, SUMPRODUCT(_xlpm.amount * _xlpm.hitCount))),0)</f>
        <v>0</v>
      </c>
      <c r="KC11" s="321">
        <f>SUM(KB11:KB25)</f>
        <v>0</v>
      </c>
      <c r="KD11" s="21">
        <f>LEN(配列情報!$D$78)-LEN(SUBSTITUTE(配列情報!$D$78,$D11,""))</f>
        <v>0</v>
      </c>
      <c r="KE11" s="21">
        <f t="shared" si="72"/>
        <v>0</v>
      </c>
      <c r="KF11" s="162" cm="1">
        <f t="array" ref="KF11">KE11-IFERROR(_xlfn.LET(_xlpm.k,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$KE$3:$KE$215),IF(_xlpm.top="対象無し", 0, SUMPRODUCT(_xlpm.amount * _xlpm.hitCount))),0)</f>
        <v>0</v>
      </c>
      <c r="KG11" s="321">
        <f>SUM(KF11:KF25)</f>
        <v>0</v>
      </c>
      <c r="KH11" s="21">
        <f>LEN(配列情報!$D$79)-LEN(SUBSTITUTE(配列情報!$D$79,$D11,""))</f>
        <v>0</v>
      </c>
      <c r="KI11" s="21">
        <f t="shared" si="73"/>
        <v>0</v>
      </c>
      <c r="KJ11" s="162" cm="1">
        <f t="array" ref="KJ11">KI11-IFERROR(_xlfn.LET(_xlpm.k,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$KI$3:$KI$215),IF(_xlpm.top="対象無し", 0, SUMPRODUCT(_xlpm.amount * _xlpm.hitCount))),0)</f>
        <v>0</v>
      </c>
      <c r="KK11" s="321">
        <f>SUM(KJ11:KJ25)</f>
        <v>0</v>
      </c>
      <c r="KL11" s="21">
        <f>LEN(配列情報!$D$80)-LEN(SUBSTITUTE(配列情報!$D$80,$D11,""))</f>
        <v>0</v>
      </c>
      <c r="KM11" s="21">
        <f t="shared" si="74"/>
        <v>0</v>
      </c>
      <c r="KN11" s="162" cm="1">
        <f t="array" ref="KN11">KM11-IFERROR(_xlfn.LET(_xlpm.k,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$KM$3:$KM$215),IF(_xlpm.top="対象無し", 0, SUMPRODUCT(_xlpm.amount * _xlpm.hitCount))),0)</f>
        <v>0</v>
      </c>
      <c r="KO11" s="321">
        <f>SUM(KN11:KN25)</f>
        <v>0</v>
      </c>
      <c r="KP11" s="21">
        <f>LEN(配列情報!$D$81)-LEN(SUBSTITUTE(配列情報!$D$81,$D11,""))</f>
        <v>0</v>
      </c>
      <c r="KQ11" s="21">
        <f t="shared" si="75"/>
        <v>0</v>
      </c>
      <c r="KR11" s="162" cm="1">
        <f t="array" ref="KR11">KQ11-IFERROR(_xlfn.LET(_xlpm.k,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$KQ$3:$KQ$215),IF(_xlpm.top="対象無し", 0, SUMPRODUCT(_xlpm.amount * _xlpm.hitCount))),0)</f>
        <v>0</v>
      </c>
      <c r="KS11" s="321">
        <f>SUM(KR11:KR25)</f>
        <v>0</v>
      </c>
      <c r="KT11" s="21">
        <f>LEN(配列情報!$D$82)-LEN(SUBSTITUTE(配列情報!$D$82,$D11,""))</f>
        <v>0</v>
      </c>
      <c r="KU11" s="21">
        <f t="shared" si="76"/>
        <v>0</v>
      </c>
      <c r="KV11" s="162" cm="1">
        <f t="array" ref="KV11">KU11-IFERROR(_xlfn.LET(_xlpm.k,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$KU$3:$KU$215),IF(_xlpm.top="対象無し", 0, SUMPRODUCT(_xlpm.amount * _xlpm.hitCount))),0)</f>
        <v>0</v>
      </c>
      <c r="KW11" s="321">
        <f>SUM(KV11:KV25)</f>
        <v>0</v>
      </c>
      <c r="KX11" s="21">
        <f>LEN(配列情報!$D$83)-LEN(SUBSTITUTE(配列情報!$D$83,$D11,""))</f>
        <v>0</v>
      </c>
      <c r="KY11" s="21">
        <f t="shared" si="77"/>
        <v>0</v>
      </c>
      <c r="KZ11" s="162" cm="1">
        <f t="array" ref="KZ11">KY11-IFERROR(_xlfn.LET(_xlpm.k,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$KY$3:$KY$215),IF(_xlpm.top="対象無し", 0, SUMPRODUCT(_xlpm.amount * _xlpm.hitCount))),0)</f>
        <v>0</v>
      </c>
      <c r="LA11" s="321">
        <f>SUM(KZ11:KZ25)</f>
        <v>0</v>
      </c>
      <c r="LB11" s="21">
        <f>LEN(配列情報!$D$84)-LEN(SUBSTITUTE(配列情報!$D$84,$D11,""))</f>
        <v>0</v>
      </c>
      <c r="LC11" s="21">
        <f t="shared" si="78"/>
        <v>0</v>
      </c>
      <c r="LD11" s="162" cm="1">
        <f t="array" ref="LD11">LC11-IFERROR(_xlfn.LET(_xlpm.k,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$LC$3:$LC$215),IF(_xlpm.top="対象無し", 0, SUMPRODUCT(_xlpm.amount * _xlpm.hitCount))),0)</f>
        <v>0</v>
      </c>
      <c r="LE11" s="321">
        <f>SUM(LD11:LD25)</f>
        <v>0</v>
      </c>
      <c r="LF11" s="21">
        <f>LEN(配列情報!$D$85)-LEN(SUBSTITUTE(配列情報!$D$85,$D11,""))</f>
        <v>0</v>
      </c>
      <c r="LG11" s="21">
        <f t="shared" si="79"/>
        <v>0</v>
      </c>
      <c r="LH11" s="162" cm="1">
        <f t="array" ref="LH11">LG11-IFERROR(_xlfn.LET(_xlpm.k,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$LG$3:$LG$215),IF(_xlpm.top="対象無し", 0, SUMPRODUCT(_xlpm.amount * _xlpm.hitCount))),0)</f>
        <v>0</v>
      </c>
      <c r="LI11" s="321">
        <f>SUM(LH11:LH25)</f>
        <v>0</v>
      </c>
      <c r="LJ11" s="21">
        <f>LEN(配列情報!$D$86)-LEN(SUBSTITUTE(配列情報!$D$86,$D11,""))</f>
        <v>0</v>
      </c>
      <c r="LK11" s="21">
        <f t="shared" si="80"/>
        <v>0</v>
      </c>
      <c r="LL11" s="162" cm="1">
        <f t="array" ref="LL11">LK11-IFERROR(_xlfn.LET(_xlpm.k,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$LK$3:$LK$215),IF(_xlpm.top="対象無し", 0, SUMPRODUCT(_xlpm.amount * _xlpm.hitCount))),0)</f>
        <v>0</v>
      </c>
      <c r="LM11" s="321">
        <f>SUM(LL11:LL25)</f>
        <v>0</v>
      </c>
      <c r="LN11" s="21">
        <f>LEN(配列情報!$D$87)-LEN(SUBSTITUTE(配列情報!$D$87,$D11,""))</f>
        <v>0</v>
      </c>
      <c r="LO11" s="21">
        <f t="shared" si="81"/>
        <v>0</v>
      </c>
      <c r="LP11" s="162" cm="1">
        <f t="array" ref="LP11">LO11-IFERROR(_xlfn.LET(_xlpm.k,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$LO$3:$LO$215),IF(_xlpm.top="対象無し", 0, SUMPRODUCT(_xlpm.amount * _xlpm.hitCount))),0)</f>
        <v>0</v>
      </c>
      <c r="LQ11" s="321">
        <f>SUM(LP11:LP25)</f>
        <v>0</v>
      </c>
      <c r="LR11" s="21">
        <f>LEN(配列情報!$D$88)-LEN(SUBSTITUTE(配列情報!$D$88,$D11,""))</f>
        <v>0</v>
      </c>
      <c r="LS11" s="21">
        <f t="shared" si="82"/>
        <v>0</v>
      </c>
      <c r="LT11" s="162" cm="1">
        <f t="array" ref="LT11">LS11-IFERROR(_xlfn.LET(_xlpm.k,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$LS$3:$LS$215),IF(_xlpm.top="対象無し", 0, SUMPRODUCT(_xlpm.amount * _xlpm.hitCount))),0)</f>
        <v>0</v>
      </c>
      <c r="LU11" s="321">
        <f>SUM(LT11:LT25)</f>
        <v>0</v>
      </c>
      <c r="LV11" s="21">
        <f>LEN(配列情報!$D$89)-LEN(SUBSTITUTE(配列情報!$D$89,$D11,""))</f>
        <v>0</v>
      </c>
      <c r="LW11" s="21">
        <f t="shared" si="83"/>
        <v>0</v>
      </c>
      <c r="LX11" s="162" cm="1">
        <f t="array" ref="LX11">LW11-IFERROR(_xlfn.LET(_xlpm.k,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$LW$3:$LW$215),IF(_xlpm.top="対象無し", 0, SUMPRODUCT(_xlpm.amount * _xlpm.hitCount))),0)</f>
        <v>0</v>
      </c>
      <c r="LY11" s="321">
        <f>SUM(LX11:LX25)</f>
        <v>0</v>
      </c>
      <c r="LZ11" s="21">
        <f>LEN(配列情報!$D$90)-LEN(SUBSTITUTE(配列情報!$D$90,$D11,""))</f>
        <v>0</v>
      </c>
      <c r="MA11" s="21">
        <f t="shared" si="84"/>
        <v>0</v>
      </c>
      <c r="MB11" s="162" cm="1">
        <f t="array" ref="MB11">MA11-IFERROR(_xlfn.LET(_xlpm.k,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$MA$3:$MA$215),IF(_xlpm.top="対象無し", 0, SUMPRODUCT(_xlpm.amount * _xlpm.hitCount))),0)</f>
        <v>0</v>
      </c>
      <c r="MC11" s="321">
        <f>SUM(MB11:MB25)</f>
        <v>0</v>
      </c>
      <c r="MD11" s="21">
        <f>LEN(配列情報!$D$91)-LEN(SUBSTITUTE(配列情報!$D$91,$D11,""))</f>
        <v>0</v>
      </c>
      <c r="ME11" s="21">
        <f t="shared" si="85"/>
        <v>0</v>
      </c>
      <c r="MF11" s="162" cm="1">
        <f t="array" ref="MF11">ME11-IFERROR(_xlfn.LET(_xlpm.k,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$ME$3:$ME$215),IF(_xlpm.top="対象無し", 0, SUMPRODUCT(_xlpm.amount * _xlpm.hitCount))),0)</f>
        <v>0</v>
      </c>
      <c r="MG11" s="321">
        <f>SUM(MF11:MF25)</f>
        <v>0</v>
      </c>
      <c r="MH11" s="21">
        <f>LEN(配列情報!$D$92)-LEN(SUBSTITUTE(配列情報!$D$92,$D11,""))</f>
        <v>0</v>
      </c>
      <c r="MI11" s="21">
        <f t="shared" si="86"/>
        <v>0</v>
      </c>
      <c r="MJ11" s="162" cm="1">
        <f t="array" ref="MJ11">MI11-IFERROR(_xlfn.LET(_xlpm.k,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$MI$3:$MI$215),IF(_xlpm.top="対象無し", 0, SUMPRODUCT(_xlpm.amount * _xlpm.hitCount))),0)</f>
        <v>0</v>
      </c>
      <c r="MK11" s="321">
        <f>SUM(MJ11:MJ25)</f>
        <v>0</v>
      </c>
      <c r="ML11" s="21">
        <f>LEN(配列情報!$D$93)-LEN(SUBSTITUTE(配列情報!$D$93,$D11,""))</f>
        <v>0</v>
      </c>
      <c r="MM11" s="21">
        <f t="shared" si="87"/>
        <v>0</v>
      </c>
      <c r="MN11" s="162" cm="1">
        <f t="array" ref="MN11">MM11-IFERROR(_xlfn.LET(_xlpm.k,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$MM$3:$MM$215),IF(_xlpm.top="対象無し", 0, SUMPRODUCT(_xlpm.amount * _xlpm.hitCount))),0)</f>
        <v>0</v>
      </c>
      <c r="MO11" s="321">
        <f>SUM(MN11:MN25)</f>
        <v>0</v>
      </c>
      <c r="MP11" s="21">
        <f>LEN(配列情報!$D$94)-LEN(SUBSTITUTE(配列情報!$D$94,$D11,""))</f>
        <v>0</v>
      </c>
      <c r="MQ11" s="21">
        <f t="shared" si="88"/>
        <v>0</v>
      </c>
      <c r="MR11" s="162" cm="1">
        <f t="array" ref="MR11">MQ11-IFERROR(_xlfn.LET(_xlpm.k,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$MQ$3:$MQ$215),IF(_xlpm.top="対象無し", 0, SUMPRODUCT(_xlpm.amount * _xlpm.hitCount))),0)</f>
        <v>0</v>
      </c>
      <c r="MS11" s="321">
        <f>SUM(MR11:MR25)</f>
        <v>0</v>
      </c>
      <c r="MT11" s="21">
        <f>LEN(配列情報!$D$95)-LEN(SUBSTITUTE(配列情報!$D$95,$D11,""))</f>
        <v>0</v>
      </c>
      <c r="MU11" s="21">
        <f t="shared" si="89"/>
        <v>0</v>
      </c>
      <c r="MV11" s="162" cm="1">
        <f t="array" ref="MV11">MU11-IFERROR(_xlfn.LET(_xlpm.k,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$MU$3:$MU$215),IF(_xlpm.top="対象無し", 0, SUMPRODUCT(_xlpm.amount * _xlpm.hitCount))),0)</f>
        <v>0</v>
      </c>
      <c r="MW11" s="321">
        <f>SUM(MV11:MV25)</f>
        <v>0</v>
      </c>
      <c r="MX11" s="21">
        <f>LEN(配列情報!$D$96)-LEN(SUBSTITUTE(配列情報!$D$96,$D11,""))</f>
        <v>0</v>
      </c>
      <c r="MY11" s="21">
        <f t="shared" si="90"/>
        <v>0</v>
      </c>
      <c r="MZ11" s="162" cm="1">
        <f t="array" ref="MZ11">MY11-IFERROR(_xlfn.LET(_xlpm.k,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$MY$3:$MY$215),IF(_xlpm.top="対象無し", 0, SUMPRODUCT(_xlpm.amount * _xlpm.hitCount))),0)</f>
        <v>0</v>
      </c>
      <c r="NA11" s="321">
        <f>SUM(MZ11:MZ25)</f>
        <v>0</v>
      </c>
      <c r="NB11" s="21">
        <f>LEN(配列情報!$D$97)-LEN(SUBSTITUTE(配列情報!$D$97,$D11,""))</f>
        <v>0</v>
      </c>
      <c r="NC11" s="21">
        <f t="shared" si="91"/>
        <v>0</v>
      </c>
      <c r="ND11" s="162" cm="1">
        <f t="array" ref="ND11">NC11-IFERROR(_xlfn.LET(_xlpm.k,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$NC$3:$NC$215),IF(_xlpm.top="対象無し", 0, SUMPRODUCT(_xlpm.amount * _xlpm.hitCount))),0)</f>
        <v>0</v>
      </c>
      <c r="NE11" s="321">
        <f>SUM(ND11:ND25)</f>
        <v>0</v>
      </c>
      <c r="NF11" s="21">
        <f>LEN(配列情報!$D$98)-LEN(SUBSTITUTE(配列情報!$D$98,$D11,""))</f>
        <v>0</v>
      </c>
      <c r="NG11" s="21">
        <f t="shared" si="92"/>
        <v>0</v>
      </c>
      <c r="NH11" s="162" cm="1">
        <f t="array" ref="NH11">NG11-IFERROR(_xlfn.LET(_xlpm.k,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$NG$3:$NG$215),IF(_xlpm.top="対象無し", 0, SUMPRODUCT(_xlpm.amount * _xlpm.hitCount))),0)</f>
        <v>0</v>
      </c>
      <c r="NI11" s="321">
        <f>SUM(NH11:NH25)</f>
        <v>0</v>
      </c>
      <c r="NJ11" s="21">
        <f>LEN(配列情報!$D$99)-LEN(SUBSTITUTE(配列情報!$D$99,$D11,""))</f>
        <v>0</v>
      </c>
      <c r="NK11" s="21">
        <f t="shared" si="93"/>
        <v>0</v>
      </c>
      <c r="NL11" s="162" cm="1">
        <f t="array" ref="NL11">NK11-IFERROR(_xlfn.LET(_xlpm.k,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$NK$3:$NK$215),IF(_xlpm.top="対象無し", 0, SUMPRODUCT(_xlpm.amount * _xlpm.hitCount))),0)</f>
        <v>0</v>
      </c>
      <c r="NM11" s="321">
        <f>SUM(NL11:NL25)</f>
        <v>0</v>
      </c>
      <c r="NN11" s="21">
        <f>LEN(配列情報!$D$100)-LEN(SUBSTITUTE(配列情報!$D$100,$D11,""))</f>
        <v>0</v>
      </c>
      <c r="NO11" s="21">
        <f t="shared" si="94"/>
        <v>0</v>
      </c>
      <c r="NP11" s="162" cm="1">
        <f t="array" ref="NP11">NO11-IFERROR(_xlfn.LET(_xlpm.k,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$NO$3:$NO$215),IF(_xlpm.top="対象無し", 0, SUMPRODUCT(_xlpm.amount * _xlpm.hitCount))),0)</f>
        <v>0</v>
      </c>
      <c r="NQ11" s="321">
        <f>SUM(NP11:NP25)</f>
        <v>0</v>
      </c>
      <c r="NR11" s="21">
        <f>LEN(配列情報!$D$101)-LEN(SUBSTITUTE(配列情報!$D$101,$D11,""))</f>
        <v>0</v>
      </c>
      <c r="NS11" s="21">
        <f t="shared" si="95"/>
        <v>0</v>
      </c>
      <c r="NT11" s="162" cm="1">
        <f t="array" ref="NT11">NS11-IFERROR(_xlfn.LET(_xlpm.k,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$NS$3:$NS$215),IF(_xlpm.top="対象無し", 0, SUMPRODUCT(_xlpm.amount * _xlpm.hitCount))),0)</f>
        <v>0</v>
      </c>
      <c r="NU11" s="321">
        <f>SUM(NT11:NT25)</f>
        <v>0</v>
      </c>
      <c r="NV11" s="21">
        <f>LEN(配列情報!$D$102)-LEN(SUBSTITUTE(配列情報!$D$102,$D11,""))</f>
        <v>0</v>
      </c>
      <c r="NW11" s="21">
        <f t="shared" si="96"/>
        <v>0</v>
      </c>
      <c r="NX11" s="162" cm="1">
        <f t="array" ref="NX11">NW11-IFERROR(_xlfn.LET(_xlpm.k, _xlfn.XMATCH(TRUE, EXACT($OB$2:$RL$2, D11),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D11, ""))) / LEN(D11),_xlpm.amount, SUMIF($C$3:$C$215, _xlpm.arrCode, $NW$3:$NW$215),IF(_xlpm.top="対象無し", 0, SUMPRODUCT(_xlpm.amount * _xlpm.hitCount))),0)</f>
        <v>0</v>
      </c>
      <c r="NY11" s="321">
        <f>SUM(NX11:NX25)</f>
        <v>0</v>
      </c>
      <c r="OB11" t="str">
        <v>[AziddT]</v>
      </c>
      <c r="OD11" t="str">
        <v>[8oxdG]</v>
      </c>
      <c r="OF11" t="str">
        <v>[GaldT]</v>
      </c>
      <c r="OO11" t="str">
        <v>[DIGdT]</v>
      </c>
      <c r="OR11" t="str">
        <v>[8AmidA]</v>
      </c>
    </row>
    <row r="12" spans="1:480">
      <c r="A12" s="332"/>
      <c r="B12" s="161" t="s">
        <v>385</v>
      </c>
      <c r="C12" s="45">
        <v>10</v>
      </c>
      <c r="D12" s="22" t="str">
        <f>塩基・修飾表記の定義!D37</f>
        <v>c</v>
      </c>
      <c r="E12" s="160">
        <f t="shared" si="3"/>
        <v>1</v>
      </c>
      <c r="F12" s="21">
        <f>LEN(配列情報!$D$7)-LEN(SUBSTITUTE(配列情報!$D$7,$D12,""))</f>
        <v>0</v>
      </c>
      <c r="G12" s="21">
        <f t="shared" si="100"/>
        <v>0</v>
      </c>
      <c r="H12" s="162" cm="1">
        <f t="array" ref="H12">G12-IFERROR(_xlfn.LET(_xlpm.k,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$G$3:$G$215),IF(_xlpm.top="対象無し", 0, SUMPRODUCT(_xlpm.amount * _xlpm.hitCount))),0)</f>
        <v>0</v>
      </c>
      <c r="I12" s="322"/>
      <c r="J12" s="21">
        <f>LEN(配列情報!$D$8)-LEN(SUBSTITUTE(配列情報!$D$8,$D12,""))</f>
        <v>0</v>
      </c>
      <c r="K12" s="21">
        <f t="shared" si="101"/>
        <v>0</v>
      </c>
      <c r="L12" s="162" cm="1">
        <f t="array" ref="L12">K12-IFERROR(_xlfn.LET(_xlpm.k,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$K$3:$K$215),IF(_xlpm.top="対象無し", 0, SUMPRODUCT(_xlpm.amount * _xlpm.hitCount))),0)</f>
        <v>0</v>
      </c>
      <c r="M12" s="322"/>
      <c r="N12" s="21">
        <f>LEN(配列情報!$D$9)-LEN(SUBSTITUTE(配列情報!$D$9,$D12,""))</f>
        <v>0</v>
      </c>
      <c r="O12" s="21">
        <f t="shared" si="4"/>
        <v>0</v>
      </c>
      <c r="P12" s="162" cm="1">
        <f t="array" ref="P12">O12-IFERROR(_xlfn.LET(_xlpm.k,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$O$3:$O$215),IF(_xlpm.top="対象無し", 0, SUMPRODUCT(_xlpm.amount * _xlpm.hitCount))),0)</f>
        <v>0</v>
      </c>
      <c r="Q12" s="322"/>
      <c r="R12" s="21">
        <f>LEN(配列情報!$D$10)-LEN(SUBSTITUTE(配列情報!$D$10,$D12,""))</f>
        <v>0</v>
      </c>
      <c r="S12" s="21">
        <f t="shared" si="5"/>
        <v>0</v>
      </c>
      <c r="T12" s="162" cm="1">
        <f t="array" ref="T12">S12-IFERROR(_xlfn.LET(_xlpm.k,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$S$3:$S$215),IF(_xlpm.top="対象無し", 0, SUMPRODUCT(_xlpm.amount * _xlpm.hitCount))),0)</f>
        <v>0</v>
      </c>
      <c r="U12" s="322"/>
      <c r="V12" s="21">
        <f>LEN(配列情報!$D$11)-LEN(SUBSTITUTE(配列情報!$D$11,$D12,""))</f>
        <v>0</v>
      </c>
      <c r="W12" s="21">
        <f t="shared" si="6"/>
        <v>0</v>
      </c>
      <c r="X12" s="162" cm="1">
        <f t="array" ref="X12">W12-IFERROR(_xlfn.LET(_xlpm.k,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$W$3:$W$215),IF(_xlpm.top="対象無し", 0, SUMPRODUCT(_xlpm.amount * _xlpm.hitCount))),0)</f>
        <v>0</v>
      </c>
      <c r="Y12" s="322"/>
      <c r="Z12" s="21">
        <f>LEN(配列情報!$D$12)-LEN(SUBSTITUTE(配列情報!$D$12,$D12,""))</f>
        <v>0</v>
      </c>
      <c r="AA12" s="21">
        <f t="shared" si="7"/>
        <v>0</v>
      </c>
      <c r="AB12" s="162" cm="1">
        <f t="array" ref="AB12">AA12-IFERROR(_xlfn.LET(_xlpm.k,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$AA$3:$AA$215),IF(_xlpm.top="対象無し", 0, SUMPRODUCT(_xlpm.amount * _xlpm.hitCount))),0)</f>
        <v>0</v>
      </c>
      <c r="AC12" s="322"/>
      <c r="AD12" s="21">
        <f>LEN(配列情報!$D$13)-LEN(SUBSTITUTE(配列情報!$D$13,$D12,""))</f>
        <v>0</v>
      </c>
      <c r="AE12" s="21">
        <f t="shared" si="8"/>
        <v>0</v>
      </c>
      <c r="AF12" s="162" cm="1">
        <f t="array" ref="AF12">AE12-IFERROR(_xlfn.LET(_xlpm.k,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$AE$3:$AE$215),IF(_xlpm.top="対象無し", 0, SUMPRODUCT(_xlpm.amount * _xlpm.hitCount))),0)</f>
        <v>0</v>
      </c>
      <c r="AG12" s="322"/>
      <c r="AH12" s="21">
        <f>LEN(配列情報!$D$14)-LEN(SUBSTITUTE(配列情報!$D$14,$D12,""))</f>
        <v>0</v>
      </c>
      <c r="AI12" s="21">
        <f t="shared" si="9"/>
        <v>0</v>
      </c>
      <c r="AJ12" s="162" cm="1">
        <f t="array" ref="AJ12">AI12-IFERROR(_xlfn.LET(_xlpm.k,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$AI$3:$AI$215),IF(_xlpm.top="対象無し", 0, SUMPRODUCT(_xlpm.amount * _xlpm.hitCount))),0)</f>
        <v>0</v>
      </c>
      <c r="AK12" s="322"/>
      <c r="AL12" s="21">
        <f>LEN(配列情報!$D$15)-LEN(SUBSTITUTE(配列情報!$D$15,$D12,""))</f>
        <v>0</v>
      </c>
      <c r="AM12" s="21">
        <f t="shared" si="10"/>
        <v>0</v>
      </c>
      <c r="AN12" s="162" cm="1">
        <f t="array" ref="AN12">AM12-IFERROR(_xlfn.LET(_xlpm.k,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$AM$3:$AM$215),IF(_xlpm.top="対象無し", 0, SUMPRODUCT(_xlpm.amount * _xlpm.hitCount))),0)</f>
        <v>0</v>
      </c>
      <c r="AO12" s="322"/>
      <c r="AP12" s="21">
        <f>LEN(配列情報!$D$16)-LEN(SUBSTITUTE(配列情報!$D$16,$D12,""))</f>
        <v>0</v>
      </c>
      <c r="AQ12" s="21">
        <f t="shared" si="11"/>
        <v>0</v>
      </c>
      <c r="AR12" s="162" cm="1">
        <f t="array" ref="AR12">AQ12-IFERROR(_xlfn.LET(_xlpm.k,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$AQ$3:$AQ$215),IF(_xlpm.top="対象無し", 0, SUMPRODUCT(_xlpm.amount * _xlpm.hitCount))),0)</f>
        <v>0</v>
      </c>
      <c r="AS12" s="322"/>
      <c r="AT12" s="21">
        <f>LEN(配列情報!$D$17)-LEN(SUBSTITUTE(配列情報!$D$17,$D12,""))</f>
        <v>0</v>
      </c>
      <c r="AU12" s="21">
        <f t="shared" si="12"/>
        <v>0</v>
      </c>
      <c r="AV12" s="162" cm="1">
        <f t="array" ref="AV12">AU12-IFERROR(_xlfn.LET(_xlpm.k,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$AU$3:$AU$215),IF(_xlpm.top="対象無し", 0, SUMPRODUCT(_xlpm.amount * _xlpm.hitCount))),0)</f>
        <v>0</v>
      </c>
      <c r="AW12" s="322"/>
      <c r="AX12" s="21">
        <f>LEN(配列情報!$D$18)-LEN(SUBSTITUTE(配列情報!$D$18,$D12,""))</f>
        <v>0</v>
      </c>
      <c r="AY12" s="21">
        <f t="shared" si="13"/>
        <v>0</v>
      </c>
      <c r="AZ12" s="162" cm="1">
        <f t="array" ref="AZ12">AY12-IFERROR(_xlfn.LET(_xlpm.k,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$AY$3:$AY$215),IF(_xlpm.top="対象無し", 0, SUMPRODUCT(_xlpm.amount * _xlpm.hitCount))),0)</f>
        <v>0</v>
      </c>
      <c r="BA12" s="322"/>
      <c r="BB12" s="21">
        <f>LEN(配列情報!$D$19)-LEN(SUBSTITUTE(配列情報!$D$19,$D12,""))</f>
        <v>0</v>
      </c>
      <c r="BC12" s="21">
        <f t="shared" si="14"/>
        <v>0</v>
      </c>
      <c r="BD12" s="162" cm="1">
        <f t="array" ref="BD12">BC12-IFERROR(_xlfn.LET(_xlpm.k,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$BC$3:$BC$215),IF(_xlpm.top="対象無し", 0, SUMPRODUCT(_xlpm.amount * _xlpm.hitCount))),0)</f>
        <v>0</v>
      </c>
      <c r="BE12" s="322"/>
      <c r="BF12" s="21">
        <f>LEN(配列情報!$D$20)-LEN(SUBSTITUTE(配列情報!$D$20,$D12,""))</f>
        <v>0</v>
      </c>
      <c r="BG12" s="21">
        <f t="shared" si="102"/>
        <v>0</v>
      </c>
      <c r="BH12" s="162" cm="1">
        <f t="array" ref="BH12">BG12-IFERROR(_xlfn.LET(_xlpm.k,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$BG$3:$BG$215),IF(_xlpm.top="対象無し", 0, SUMPRODUCT(_xlpm.amount * _xlpm.hitCount))),0)</f>
        <v>0</v>
      </c>
      <c r="BI12" s="322"/>
      <c r="BJ12" s="21">
        <f>LEN(配列情報!$D$21)-LEN(SUBSTITUTE(配列情報!$D$21,$D12,""))</f>
        <v>0</v>
      </c>
      <c r="BK12" s="21">
        <f t="shared" si="15"/>
        <v>0</v>
      </c>
      <c r="BL12" s="162" cm="1">
        <f t="array" ref="BL12">BK12-IFERROR(_xlfn.LET(_xlpm.k,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$BK$3:$BK$215),IF(_xlpm.top="対象無し", 0, SUMPRODUCT(_xlpm.amount * _xlpm.hitCount))),0)</f>
        <v>0</v>
      </c>
      <c r="BM12" s="322"/>
      <c r="BN12" s="21">
        <f>LEN(配列情報!$D$22)-LEN(SUBSTITUTE(配列情報!$D$22,$D12,""))</f>
        <v>0</v>
      </c>
      <c r="BO12" s="21">
        <f t="shared" si="16"/>
        <v>0</v>
      </c>
      <c r="BP12" s="162" cm="1">
        <f t="array" ref="BP12">BO12-IFERROR(_xlfn.LET(_xlpm.k,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$BO$3:$BO$215),IF(_xlpm.top="対象無し", 0, SUMPRODUCT(_xlpm.amount * _xlpm.hitCount))),0)</f>
        <v>0</v>
      </c>
      <c r="BQ12" s="322"/>
      <c r="BR12" s="21">
        <f>LEN(配列情報!$D$23)-LEN(SUBSTITUTE(配列情報!$D$23,$D12,""))</f>
        <v>0</v>
      </c>
      <c r="BS12" s="21">
        <f t="shared" si="17"/>
        <v>0</v>
      </c>
      <c r="BT12" s="162" cm="1">
        <f t="array" ref="BT12">BS12-IFERROR(_xlfn.LET(_xlpm.k,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$BS$3:$BS$215),IF(_xlpm.top="対象無し", 0, SUMPRODUCT(_xlpm.amount * _xlpm.hitCount))),0)</f>
        <v>0</v>
      </c>
      <c r="BU12" s="322"/>
      <c r="BV12" s="21">
        <f>LEN(配列情報!$D$24)-LEN(SUBSTITUTE(配列情報!$D$24,$D12,""))</f>
        <v>0</v>
      </c>
      <c r="BW12" s="21">
        <f t="shared" si="18"/>
        <v>0</v>
      </c>
      <c r="BX12" s="162" cm="1">
        <f t="array" ref="BX12">BW12-IFERROR(_xlfn.LET(_xlpm.k,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$BW$3:$BW$215),IF(_xlpm.top="対象無し", 0, SUMPRODUCT(_xlpm.amount * _xlpm.hitCount))),0)</f>
        <v>0</v>
      </c>
      <c r="BY12" s="322"/>
      <c r="BZ12" s="21">
        <f>LEN(配列情報!$D$25)-LEN(SUBSTITUTE(配列情報!$D$25,$D12,""))</f>
        <v>0</v>
      </c>
      <c r="CA12" s="21">
        <f t="shared" si="19"/>
        <v>0</v>
      </c>
      <c r="CB12" s="162" cm="1">
        <f t="array" ref="CB12">CA12-IFERROR(_xlfn.LET(_xlpm.k,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$CA$3:$CA$215),IF(_xlpm.top="対象無し", 0, SUMPRODUCT(_xlpm.amount * _xlpm.hitCount))),0)</f>
        <v>0</v>
      </c>
      <c r="CC12" s="322"/>
      <c r="CD12" s="21">
        <f>LEN(配列情報!$D$26)-LEN(SUBSTITUTE(配列情報!$D$26,$D12,""))</f>
        <v>0</v>
      </c>
      <c r="CE12" s="21">
        <f t="shared" si="20"/>
        <v>0</v>
      </c>
      <c r="CF12" s="162" cm="1">
        <f t="array" ref="CF12">CE12-IFERROR(_xlfn.LET(_xlpm.k,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$CE$3:$CE$215),IF(_xlpm.top="対象無し", 0, SUMPRODUCT(_xlpm.amount * _xlpm.hitCount))),0)</f>
        <v>0</v>
      </c>
      <c r="CG12" s="322"/>
      <c r="CH12" s="21">
        <f>LEN(配列情報!$D$27)-LEN(SUBSTITUTE(配列情報!$D$27,$D12,""))</f>
        <v>0</v>
      </c>
      <c r="CI12" s="21">
        <f t="shared" si="21"/>
        <v>0</v>
      </c>
      <c r="CJ12" s="162" cm="1">
        <f t="array" ref="CJ12">CI12-IFERROR(_xlfn.LET(_xlpm.k,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$CI$3:$CI$215),IF(_xlpm.top="対象無し", 0, SUMPRODUCT(_xlpm.amount * _xlpm.hitCount))),0)</f>
        <v>0</v>
      </c>
      <c r="CK12" s="322"/>
      <c r="CL12" s="21">
        <f>LEN(配列情報!$D$28)-LEN(SUBSTITUTE(配列情報!$D$28,$D12,""))</f>
        <v>0</v>
      </c>
      <c r="CM12" s="21">
        <f t="shared" si="22"/>
        <v>0</v>
      </c>
      <c r="CN12" s="162" cm="1">
        <f t="array" ref="CN12">CM12-IFERROR(_xlfn.LET(_xlpm.k,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$CM$3:$CM$215),IF(_xlpm.top="対象無し", 0, SUMPRODUCT(_xlpm.amount * _xlpm.hitCount))),0)</f>
        <v>0</v>
      </c>
      <c r="CO12" s="322"/>
      <c r="CP12" s="21">
        <f>LEN(配列情報!$D$29)-LEN(SUBSTITUTE(配列情報!$D$29,$D12,""))</f>
        <v>0</v>
      </c>
      <c r="CQ12" s="21">
        <f t="shared" si="23"/>
        <v>0</v>
      </c>
      <c r="CR12" s="162" cm="1">
        <f t="array" ref="CR12">CQ12-IFERROR(_xlfn.LET(_xlpm.k,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$CQ$3:$CQ$215),IF(_xlpm.top="対象無し", 0, SUMPRODUCT(_xlpm.amount * _xlpm.hitCount))),0)</f>
        <v>0</v>
      </c>
      <c r="CS12" s="322"/>
      <c r="CT12" s="21">
        <f>LEN(配列情報!$D$30)-LEN(SUBSTITUTE(配列情報!$D$30,$D12,""))</f>
        <v>0</v>
      </c>
      <c r="CU12" s="21">
        <f t="shared" si="24"/>
        <v>0</v>
      </c>
      <c r="CV12" s="162" cm="1">
        <f t="array" ref="CV12">CU12-IFERROR(_xlfn.LET(_xlpm.k,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$CU$3:$CU$215),IF(_xlpm.top="対象無し", 0, SUMPRODUCT(_xlpm.amount * _xlpm.hitCount))),0)</f>
        <v>0</v>
      </c>
      <c r="CW12" s="322"/>
      <c r="CX12" s="21">
        <f>LEN(配列情報!$D$31)-LEN(SUBSTITUTE(配列情報!$D$31,$D12,""))</f>
        <v>0</v>
      </c>
      <c r="CY12" s="21">
        <f t="shared" si="25"/>
        <v>0</v>
      </c>
      <c r="CZ12" s="162" cm="1">
        <f t="array" ref="CZ12">CY12-IFERROR(_xlfn.LET(_xlpm.k,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$CY$3:$CY$215),IF(_xlpm.top="対象無し", 0, SUMPRODUCT(_xlpm.amount * _xlpm.hitCount))),0)</f>
        <v>0</v>
      </c>
      <c r="DA12" s="322"/>
      <c r="DB12" s="21">
        <f>LEN(配列情報!$D$32)-LEN(SUBSTITUTE(配列情報!$D$32,$D12,""))</f>
        <v>0</v>
      </c>
      <c r="DC12" s="21">
        <f t="shared" si="26"/>
        <v>0</v>
      </c>
      <c r="DD12" s="162" cm="1">
        <f t="array" ref="DD12">DC12-IFERROR(_xlfn.LET(_xlpm.k,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$DC$3:$DC$215),IF(_xlpm.top="対象無し", 0, SUMPRODUCT(_xlpm.amount * _xlpm.hitCount))),0)</f>
        <v>0</v>
      </c>
      <c r="DE12" s="322"/>
      <c r="DF12" s="21">
        <f>LEN(配列情報!$D$33)-LEN(SUBSTITUTE(配列情報!$D$33,$D12,""))</f>
        <v>0</v>
      </c>
      <c r="DG12" s="21">
        <f t="shared" si="27"/>
        <v>0</v>
      </c>
      <c r="DH12" s="162" cm="1">
        <f t="array" ref="DH12">DG12-IFERROR(_xlfn.LET(_xlpm.k,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$DG$3:$DG$215),IF(_xlpm.top="対象無し", 0, SUMPRODUCT(_xlpm.amount * _xlpm.hitCount))),0)</f>
        <v>0</v>
      </c>
      <c r="DI12" s="322"/>
      <c r="DJ12" s="21">
        <f>LEN(配列情報!$D$34)-LEN(SUBSTITUTE(配列情報!$D$34,$D12,""))</f>
        <v>0</v>
      </c>
      <c r="DK12" s="21">
        <f t="shared" si="28"/>
        <v>0</v>
      </c>
      <c r="DL12" s="162" cm="1">
        <f t="array" ref="DL12">DK12-IFERROR(_xlfn.LET(_xlpm.k,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$DK$3:$DK$215),IF(_xlpm.top="対象無し", 0, SUMPRODUCT(_xlpm.amount * _xlpm.hitCount))),0)</f>
        <v>0</v>
      </c>
      <c r="DM12" s="322"/>
      <c r="DN12" s="21">
        <f>LEN(配列情報!$D$35)-LEN(SUBSTITUTE(配列情報!$D$35,$D12,""))</f>
        <v>0</v>
      </c>
      <c r="DO12" s="21">
        <f t="shared" si="29"/>
        <v>0</v>
      </c>
      <c r="DP12" s="162" cm="1">
        <f t="array" ref="DP12">DO12-IFERROR(_xlfn.LET(_xlpm.k,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$DO$3:$DO$215),IF(_xlpm.top="対象無し", 0, SUMPRODUCT(_xlpm.amount * _xlpm.hitCount))),0)</f>
        <v>0</v>
      </c>
      <c r="DQ12" s="322"/>
      <c r="DR12" s="21">
        <f>LEN(配列情報!$D$36)-LEN(SUBSTITUTE(配列情報!$D$36,$D12,""))</f>
        <v>0</v>
      </c>
      <c r="DS12" s="21">
        <f t="shared" si="30"/>
        <v>0</v>
      </c>
      <c r="DT12" s="162" cm="1">
        <f t="array" ref="DT12">DS12-IFERROR(_xlfn.LET(_xlpm.k,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$DS$3:$DS$215),IF(_xlpm.top="対象無し", 0, SUMPRODUCT(_xlpm.amount * _xlpm.hitCount))),0)</f>
        <v>0</v>
      </c>
      <c r="DU12" s="322"/>
      <c r="DV12" s="21">
        <f>LEN(配列情報!$D$37)-LEN(SUBSTITUTE(配列情報!$D$37,$D12,""))</f>
        <v>0</v>
      </c>
      <c r="DW12" s="21">
        <f t="shared" si="31"/>
        <v>0</v>
      </c>
      <c r="DX12" s="162" cm="1">
        <f t="array" ref="DX12">DW12-IFERROR(_xlfn.LET(_xlpm.k,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$DW$3:$DW$215),IF(_xlpm.top="対象無し", 0, SUMPRODUCT(_xlpm.amount * _xlpm.hitCount))),0)</f>
        <v>0</v>
      </c>
      <c r="DY12" s="322"/>
      <c r="DZ12" s="21">
        <f>LEN(配列情報!$D$38)-LEN(SUBSTITUTE(配列情報!$D$38,$D12,""))</f>
        <v>0</v>
      </c>
      <c r="EA12" s="21">
        <f t="shared" si="32"/>
        <v>0</v>
      </c>
      <c r="EB12" s="162" cm="1">
        <f t="array" ref="EB12">EA12-IFERROR(_xlfn.LET(_xlpm.k,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$EA$3:$EA$215),IF(_xlpm.top="対象無し", 0, SUMPRODUCT(_xlpm.amount * _xlpm.hitCount))),0)</f>
        <v>0</v>
      </c>
      <c r="EC12" s="322"/>
      <c r="ED12" s="21">
        <f>LEN(配列情報!$D$39)-LEN(SUBSTITUTE(配列情報!$D$39,$D12,""))</f>
        <v>0</v>
      </c>
      <c r="EE12" s="21">
        <f t="shared" si="33"/>
        <v>0</v>
      </c>
      <c r="EF12" s="162" cm="1">
        <f t="array" ref="EF12">EE12-IFERROR(_xlfn.LET(_xlpm.k,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$EE$3:$EE$215),IF(_xlpm.top="対象無し", 0, SUMPRODUCT(_xlpm.amount * _xlpm.hitCount))),0)</f>
        <v>0</v>
      </c>
      <c r="EG12" s="322"/>
      <c r="EH12" s="21">
        <f>LEN(配列情報!$D$40)-LEN(SUBSTITUTE(配列情報!$D$40,$D12,""))</f>
        <v>0</v>
      </c>
      <c r="EI12" s="21">
        <f t="shared" si="34"/>
        <v>0</v>
      </c>
      <c r="EJ12" s="162" cm="1">
        <f t="array" ref="EJ12">EI12-IFERROR(_xlfn.LET(_xlpm.k,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$EI$3:$EI$215),IF(_xlpm.top="対象無し", 0, SUMPRODUCT(_xlpm.amount * _xlpm.hitCount))),0)</f>
        <v>0</v>
      </c>
      <c r="EK12" s="322"/>
      <c r="EL12" s="21">
        <f>LEN(配列情報!$D$41)-LEN(SUBSTITUTE(配列情報!$D$41,$D12,""))</f>
        <v>0</v>
      </c>
      <c r="EM12" s="21">
        <f t="shared" si="35"/>
        <v>0</v>
      </c>
      <c r="EN12" s="162" cm="1">
        <f t="array" ref="EN12">EM12-IFERROR(_xlfn.LET(_xlpm.k,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$EM$3:$EM$215),IF(_xlpm.top="対象無し", 0, SUMPRODUCT(_xlpm.amount * _xlpm.hitCount))),0)</f>
        <v>0</v>
      </c>
      <c r="EO12" s="322"/>
      <c r="EP12" s="21">
        <f>LEN(配列情報!$D$42)-LEN(SUBSTITUTE(配列情報!$D$42,$D12,""))</f>
        <v>0</v>
      </c>
      <c r="EQ12" s="21">
        <f t="shared" si="36"/>
        <v>0</v>
      </c>
      <c r="ER12" s="162" cm="1">
        <f t="array" ref="ER12">EQ12-IFERROR(_xlfn.LET(_xlpm.k,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$EQ$3:$EQ$215),IF(_xlpm.top="対象無し", 0, SUMPRODUCT(_xlpm.amount * _xlpm.hitCount))),0)</f>
        <v>0</v>
      </c>
      <c r="ES12" s="322"/>
      <c r="ET12" s="21">
        <f>LEN(配列情報!$D$43)-LEN(SUBSTITUTE(配列情報!$D$43,$D12,""))</f>
        <v>0</v>
      </c>
      <c r="EU12" s="21">
        <f t="shared" si="37"/>
        <v>0</v>
      </c>
      <c r="EV12" s="162" cm="1">
        <f t="array" ref="EV12">EU12-IFERROR(_xlfn.LET(_xlpm.k,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$EU$3:$EU$215),IF(_xlpm.top="対象無し", 0, SUMPRODUCT(_xlpm.amount * _xlpm.hitCount))),0)</f>
        <v>0</v>
      </c>
      <c r="EW12" s="322"/>
      <c r="EX12" s="21">
        <f>LEN(配列情報!$D$44)-LEN(SUBSTITUTE(配列情報!$D$44,$D12,""))</f>
        <v>0</v>
      </c>
      <c r="EY12" s="21">
        <f t="shared" si="38"/>
        <v>0</v>
      </c>
      <c r="EZ12" s="162" cm="1">
        <f t="array" ref="EZ12">EY12-IFERROR(_xlfn.LET(_xlpm.k,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$EY$3:$EY$215),IF(_xlpm.top="対象無し", 0, SUMPRODUCT(_xlpm.amount * _xlpm.hitCount))),0)</f>
        <v>0</v>
      </c>
      <c r="FA12" s="322"/>
      <c r="FB12" s="21">
        <f>LEN(配列情報!$D$45)-LEN(SUBSTITUTE(配列情報!$D$45,$D12,""))</f>
        <v>0</v>
      </c>
      <c r="FC12" s="21">
        <f t="shared" si="39"/>
        <v>0</v>
      </c>
      <c r="FD12" s="162" cm="1">
        <f t="array" ref="FD12">FC12-IFERROR(_xlfn.LET(_xlpm.k,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$FC$3:$FC$215),IF(_xlpm.top="対象無し", 0, SUMPRODUCT(_xlpm.amount * _xlpm.hitCount))),0)</f>
        <v>0</v>
      </c>
      <c r="FE12" s="322"/>
      <c r="FF12" s="21">
        <f>LEN(配列情報!$D$46)-LEN(SUBSTITUTE(配列情報!$D$46,$D12,""))</f>
        <v>0</v>
      </c>
      <c r="FG12" s="21">
        <f t="shared" si="40"/>
        <v>0</v>
      </c>
      <c r="FH12" s="162" cm="1">
        <f t="array" ref="FH12">FG12-IFERROR(_xlfn.LET(_xlpm.k,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$FG$3:$FG$215),IF(_xlpm.top="対象無し", 0, SUMPRODUCT(_xlpm.amount * _xlpm.hitCount))),0)</f>
        <v>0</v>
      </c>
      <c r="FI12" s="322"/>
      <c r="FJ12" s="21">
        <f>LEN(配列情報!$D$47)-LEN(SUBSTITUTE(配列情報!$D$47,$D12,""))</f>
        <v>0</v>
      </c>
      <c r="FK12" s="21">
        <f t="shared" si="41"/>
        <v>0</v>
      </c>
      <c r="FL12" s="162" cm="1">
        <f t="array" ref="FL12">FK12-IFERROR(_xlfn.LET(_xlpm.k,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$FK$3:$FK$215),IF(_xlpm.top="対象無し", 0, SUMPRODUCT(_xlpm.amount * _xlpm.hitCount))),0)</f>
        <v>0</v>
      </c>
      <c r="FM12" s="322"/>
      <c r="FN12" s="21">
        <f>LEN(配列情報!$D$48)-LEN(SUBSTITUTE(配列情報!$D$48,$D12,""))</f>
        <v>0</v>
      </c>
      <c r="FO12" s="21">
        <f t="shared" si="42"/>
        <v>0</v>
      </c>
      <c r="FP12" s="162" cm="1">
        <f t="array" ref="FP12">FO12-IFERROR(_xlfn.LET(_xlpm.k,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$FO$3:$FO$215),IF(_xlpm.top="対象無し", 0, SUMPRODUCT(_xlpm.amount * _xlpm.hitCount))),0)</f>
        <v>0</v>
      </c>
      <c r="FQ12" s="322"/>
      <c r="FR12" s="21">
        <f>LEN(配列情報!$D$49)-LEN(SUBSTITUTE(配列情報!$D$49,$D12,""))</f>
        <v>0</v>
      </c>
      <c r="FS12" s="21">
        <f t="shared" si="43"/>
        <v>0</v>
      </c>
      <c r="FT12" s="162" cm="1">
        <f t="array" ref="FT12">FS12-IFERROR(_xlfn.LET(_xlpm.k,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$FS$3:$FS$215),IF(_xlpm.top="対象無し", 0, SUMPRODUCT(_xlpm.amount * _xlpm.hitCount))),0)</f>
        <v>0</v>
      </c>
      <c r="FU12" s="322"/>
      <c r="FV12" s="21">
        <f>LEN(配列情報!$D$50)-LEN(SUBSTITUTE(配列情報!$D$50,$D12,""))</f>
        <v>0</v>
      </c>
      <c r="FW12" s="21">
        <f t="shared" si="44"/>
        <v>0</v>
      </c>
      <c r="FX12" s="162" cm="1">
        <f t="array" ref="FX12">FW12-IFERROR(_xlfn.LET(_xlpm.k,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$FW$3:$FW$215),IF(_xlpm.top="対象無し", 0, SUMPRODUCT(_xlpm.amount * _xlpm.hitCount))),0)</f>
        <v>0</v>
      </c>
      <c r="FY12" s="322"/>
      <c r="FZ12" s="21">
        <f>LEN(配列情報!$D$51)-LEN(SUBSTITUTE(配列情報!$D$51,$D12,""))</f>
        <v>0</v>
      </c>
      <c r="GA12" s="21">
        <f t="shared" si="45"/>
        <v>0</v>
      </c>
      <c r="GB12" s="162" cm="1">
        <f t="array" ref="GB12">GA12-IFERROR(_xlfn.LET(_xlpm.k,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$GA$3:$GA$215),IF(_xlpm.top="対象無し", 0, SUMPRODUCT(_xlpm.amount * _xlpm.hitCount))),0)</f>
        <v>0</v>
      </c>
      <c r="GC12" s="322"/>
      <c r="GD12" s="21">
        <f>LEN(配列情報!$D$52)-LEN(SUBSTITUTE(配列情報!$D$52,$D12,""))</f>
        <v>0</v>
      </c>
      <c r="GE12" s="21">
        <f t="shared" si="46"/>
        <v>0</v>
      </c>
      <c r="GF12" s="162" cm="1">
        <f t="array" ref="GF12">GE12-IFERROR(_xlfn.LET(_xlpm.k,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$GE$3:$GE$215),IF(_xlpm.top="対象無し", 0, SUMPRODUCT(_xlpm.amount * _xlpm.hitCount))),0)</f>
        <v>0</v>
      </c>
      <c r="GG12" s="322"/>
      <c r="GH12" s="21">
        <f>LEN(配列情報!$D$53)-LEN(SUBSTITUTE(配列情報!$D$53,$D12,""))</f>
        <v>0</v>
      </c>
      <c r="GI12" s="21">
        <f t="shared" si="47"/>
        <v>0</v>
      </c>
      <c r="GJ12" s="162" cm="1">
        <f t="array" ref="GJ12">GI12-IFERROR(_xlfn.LET(_xlpm.k,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$GI$3:$GI$215),IF(_xlpm.top="対象無し", 0, SUMPRODUCT(_xlpm.amount * _xlpm.hitCount))),0)</f>
        <v>0</v>
      </c>
      <c r="GK12" s="322"/>
      <c r="GL12" s="21">
        <f>LEN(配列情報!$D$54)-LEN(SUBSTITUTE(配列情報!$D$54,$D12,""))</f>
        <v>0</v>
      </c>
      <c r="GM12" s="21">
        <f t="shared" si="48"/>
        <v>0</v>
      </c>
      <c r="GN12" s="162" cm="1">
        <f t="array" ref="GN12">GM12-IFERROR(_xlfn.LET(_xlpm.k,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$GM$3:$GM$215),IF(_xlpm.top="対象無し", 0, SUMPRODUCT(_xlpm.amount * _xlpm.hitCount))),0)</f>
        <v>0</v>
      </c>
      <c r="GO12" s="322"/>
      <c r="GP12" s="21">
        <f>LEN(配列情報!$D$55)-LEN(SUBSTITUTE(配列情報!$D$55,$D12,""))</f>
        <v>0</v>
      </c>
      <c r="GQ12" s="21">
        <f t="shared" si="49"/>
        <v>0</v>
      </c>
      <c r="GR12" s="162" cm="1">
        <f t="array" ref="GR12">GQ12-IFERROR(_xlfn.LET(_xlpm.k,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$GQ$3:$GQ$215),IF(_xlpm.top="対象無し", 0, SUMPRODUCT(_xlpm.amount * _xlpm.hitCount))),0)</f>
        <v>0</v>
      </c>
      <c r="GS12" s="322"/>
      <c r="GT12" s="21">
        <f>LEN(配列情報!$D$56)-LEN(SUBSTITUTE(配列情報!$D$56,$D12,""))</f>
        <v>0</v>
      </c>
      <c r="GU12" s="21">
        <f t="shared" si="50"/>
        <v>0</v>
      </c>
      <c r="GV12" s="162" cm="1">
        <f t="array" ref="GV12">GU12-IFERROR(_xlfn.LET(_xlpm.k,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$GU$3:$GU$215),IF(_xlpm.top="対象無し", 0, SUMPRODUCT(_xlpm.amount * _xlpm.hitCount))),0)</f>
        <v>0</v>
      </c>
      <c r="GW12" s="322"/>
      <c r="GX12" s="21">
        <f>LEN(配列情報!$D$57)-LEN(SUBSTITUTE(配列情報!$D$57,$D12,""))</f>
        <v>0</v>
      </c>
      <c r="GY12" s="21">
        <f t="shared" si="51"/>
        <v>0</v>
      </c>
      <c r="GZ12" s="162" cm="1">
        <f t="array" ref="GZ12">GY12-IFERROR(_xlfn.LET(_xlpm.k,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$GY$3:$GY$215),IF(_xlpm.top="対象無し", 0, SUMPRODUCT(_xlpm.amount * _xlpm.hitCount))),0)</f>
        <v>0</v>
      </c>
      <c r="HA12" s="322"/>
      <c r="HB12" s="21">
        <f>LEN(配列情報!$D$58)-LEN(SUBSTITUTE(配列情報!$D$58,$D12,""))</f>
        <v>0</v>
      </c>
      <c r="HC12" s="21">
        <f t="shared" si="52"/>
        <v>0</v>
      </c>
      <c r="HD12" s="162" cm="1">
        <f t="array" ref="HD12">HC12-IFERROR(_xlfn.LET(_xlpm.k,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$HC$3:$HC$215),IF(_xlpm.top="対象無し", 0, SUMPRODUCT(_xlpm.amount * _xlpm.hitCount))),0)</f>
        <v>0</v>
      </c>
      <c r="HE12" s="322"/>
      <c r="HF12" s="21">
        <f>LEN(配列情報!$D$59)-LEN(SUBSTITUTE(配列情報!$D$59,$D12,""))</f>
        <v>0</v>
      </c>
      <c r="HG12" s="21">
        <f t="shared" si="53"/>
        <v>0</v>
      </c>
      <c r="HH12" s="162" cm="1">
        <f t="array" ref="HH12">HG12-IFERROR(_xlfn.LET(_xlpm.k,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$HG$3:$HG$215),IF(_xlpm.top="対象無し", 0, SUMPRODUCT(_xlpm.amount * _xlpm.hitCount))),0)</f>
        <v>0</v>
      </c>
      <c r="HI12" s="322"/>
      <c r="HJ12" s="21">
        <f>LEN(配列情報!$D$60)-LEN(SUBSTITUTE(配列情報!$D$60,$D12,""))</f>
        <v>0</v>
      </c>
      <c r="HK12" s="21">
        <f t="shared" si="54"/>
        <v>0</v>
      </c>
      <c r="HL12" s="162" cm="1">
        <f t="array" ref="HL12">HK12-IFERROR(_xlfn.LET(_xlpm.k,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$HK$3:$HK$215),IF(_xlpm.top="対象無し", 0, SUMPRODUCT(_xlpm.amount * _xlpm.hitCount))),0)</f>
        <v>0</v>
      </c>
      <c r="HM12" s="322"/>
      <c r="HN12" s="21">
        <f>LEN(配列情報!$D$61)-LEN(SUBSTITUTE(配列情報!$D$61,$D12,""))</f>
        <v>0</v>
      </c>
      <c r="HO12" s="21">
        <f t="shared" si="55"/>
        <v>0</v>
      </c>
      <c r="HP12" s="162" cm="1">
        <f t="array" ref="HP12">HO12-IFERROR(_xlfn.LET(_xlpm.k,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$HO$3:$HO$215),IF(_xlpm.top="対象無し", 0, SUMPRODUCT(_xlpm.amount * _xlpm.hitCount))),0)</f>
        <v>0</v>
      </c>
      <c r="HQ12" s="322"/>
      <c r="HR12" s="21">
        <f>LEN(配列情報!$D$62)-LEN(SUBSTITUTE(配列情報!$D$62,$D12,""))</f>
        <v>0</v>
      </c>
      <c r="HS12" s="21">
        <f t="shared" si="56"/>
        <v>0</v>
      </c>
      <c r="HT12" s="162" cm="1">
        <f t="array" ref="HT12">HS12-IFERROR(_xlfn.LET(_xlpm.k,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$HS$3:$HS$215),IF(_xlpm.top="対象無し", 0, SUMPRODUCT(_xlpm.amount * _xlpm.hitCount))),0)</f>
        <v>0</v>
      </c>
      <c r="HU12" s="322"/>
      <c r="HV12" s="21">
        <f>LEN(配列情報!$D$63)-LEN(SUBSTITUTE(配列情報!$D$63,$D12,""))</f>
        <v>0</v>
      </c>
      <c r="HW12" s="21">
        <f t="shared" si="57"/>
        <v>0</v>
      </c>
      <c r="HX12" s="162" cm="1">
        <f t="array" ref="HX12">HW12-IFERROR(_xlfn.LET(_xlpm.k,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$HW$3:$HW$215),IF(_xlpm.top="対象無し", 0, SUMPRODUCT(_xlpm.amount * _xlpm.hitCount))),0)</f>
        <v>0</v>
      </c>
      <c r="HY12" s="322"/>
      <c r="HZ12" s="21">
        <f>LEN(配列情報!$D$64)-LEN(SUBSTITUTE(配列情報!$D$64,$D12,""))</f>
        <v>0</v>
      </c>
      <c r="IA12" s="21">
        <f t="shared" si="58"/>
        <v>0</v>
      </c>
      <c r="IB12" s="162" cm="1">
        <f t="array" ref="IB12">IA12-IFERROR(_xlfn.LET(_xlpm.k,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$IA$3:$IA$215),IF(_xlpm.top="対象無し", 0, SUMPRODUCT(_xlpm.amount * _xlpm.hitCount))),0)</f>
        <v>0</v>
      </c>
      <c r="IC12" s="322"/>
      <c r="ID12" s="21">
        <f>LEN(配列情報!$D$65)-LEN(SUBSTITUTE(配列情報!$D$65,$D12,""))</f>
        <v>0</v>
      </c>
      <c r="IE12" s="21">
        <f t="shared" si="59"/>
        <v>0</v>
      </c>
      <c r="IF12" s="162" cm="1">
        <f t="array" ref="IF12">IE12-IFERROR(_xlfn.LET(_xlpm.k,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$IE$3:$IE$215),IF(_xlpm.top="対象無し", 0, SUMPRODUCT(_xlpm.amount * _xlpm.hitCount))),0)</f>
        <v>0</v>
      </c>
      <c r="IG12" s="322"/>
      <c r="IH12" s="21">
        <f>LEN(配列情報!$D$66)-LEN(SUBSTITUTE(配列情報!$D$66,$D12,""))</f>
        <v>0</v>
      </c>
      <c r="II12" s="21">
        <f t="shared" si="60"/>
        <v>0</v>
      </c>
      <c r="IJ12" s="162" cm="1">
        <f t="array" ref="IJ12">II12-IFERROR(_xlfn.LET(_xlpm.k,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$II$3:$II$215),IF(_xlpm.top="対象無し", 0, SUMPRODUCT(_xlpm.amount * _xlpm.hitCount))),0)</f>
        <v>0</v>
      </c>
      <c r="IK12" s="322"/>
      <c r="IL12" s="21">
        <f>LEN(配列情報!$D$67)-LEN(SUBSTITUTE(配列情報!$D$67,$D12,""))</f>
        <v>0</v>
      </c>
      <c r="IM12" s="21">
        <f t="shared" si="61"/>
        <v>0</v>
      </c>
      <c r="IN12" s="162" cm="1">
        <f t="array" ref="IN12">IM12-IFERROR(_xlfn.LET(_xlpm.k,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$IM$3:$IM$215),IF(_xlpm.top="対象無し", 0, SUMPRODUCT(_xlpm.amount * _xlpm.hitCount))),0)</f>
        <v>0</v>
      </c>
      <c r="IO12" s="322"/>
      <c r="IP12" s="21">
        <f>LEN(配列情報!$D$68)-LEN(SUBSTITUTE(配列情報!$D$68,$D12,""))</f>
        <v>0</v>
      </c>
      <c r="IQ12" s="21">
        <f t="shared" si="62"/>
        <v>0</v>
      </c>
      <c r="IR12" s="162" cm="1">
        <f t="array" ref="IR12">IQ12-IFERROR(_xlfn.LET(_xlpm.k,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$IQ$3:$IQ$215),IF(_xlpm.top="対象無し", 0, SUMPRODUCT(_xlpm.amount * _xlpm.hitCount))),0)</f>
        <v>0</v>
      </c>
      <c r="IS12" s="322"/>
      <c r="IT12" s="21">
        <f>LEN(配列情報!$D$69)-LEN(SUBSTITUTE(配列情報!$D$69,$D12,""))</f>
        <v>0</v>
      </c>
      <c r="IU12" s="21">
        <f t="shared" si="63"/>
        <v>0</v>
      </c>
      <c r="IV12" s="162" cm="1">
        <f t="array" ref="IV12">IU12-IFERROR(_xlfn.LET(_xlpm.k,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$IU$3:$IU$215),IF(_xlpm.top="対象無し", 0, SUMPRODUCT(_xlpm.amount * _xlpm.hitCount))),0)</f>
        <v>0</v>
      </c>
      <c r="IW12" s="322"/>
      <c r="IX12" s="21">
        <f>LEN(配列情報!$D$70)-LEN(SUBSTITUTE(配列情報!$D$70,$D12,""))</f>
        <v>0</v>
      </c>
      <c r="IY12" s="21">
        <f t="shared" si="64"/>
        <v>0</v>
      </c>
      <c r="IZ12" s="162" cm="1">
        <f t="array" ref="IZ12">IY12-IFERROR(_xlfn.LET(_xlpm.k,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$IY$3:$IY$215),IF(_xlpm.top="対象無し", 0, SUMPRODUCT(_xlpm.amount * _xlpm.hitCount))),0)</f>
        <v>0</v>
      </c>
      <c r="JA12" s="322"/>
      <c r="JB12" s="21">
        <f>LEN(配列情報!$D$71)-LEN(SUBSTITUTE(配列情報!$D$71,$D12,""))</f>
        <v>0</v>
      </c>
      <c r="JC12" s="21">
        <f t="shared" si="65"/>
        <v>0</v>
      </c>
      <c r="JD12" s="162" cm="1">
        <f t="array" ref="JD12">JC12-IFERROR(_xlfn.LET(_xlpm.k,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$JC$3:$JC$215),IF(_xlpm.top="対象無し", 0, SUMPRODUCT(_xlpm.amount * _xlpm.hitCount))),0)</f>
        <v>0</v>
      </c>
      <c r="JE12" s="322"/>
      <c r="JF12" s="21">
        <f>LEN(配列情報!$D$72)-LEN(SUBSTITUTE(配列情報!$D$72,$D12,""))</f>
        <v>0</v>
      </c>
      <c r="JG12" s="21">
        <f t="shared" si="66"/>
        <v>0</v>
      </c>
      <c r="JH12" s="162" cm="1">
        <f t="array" ref="JH12">JG12-IFERROR(_xlfn.LET(_xlpm.k,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$JG$3:$JG$215),IF(_xlpm.top="対象無し", 0, SUMPRODUCT(_xlpm.amount * _xlpm.hitCount))),0)</f>
        <v>0</v>
      </c>
      <c r="JI12" s="322"/>
      <c r="JJ12" s="21">
        <f>LEN(配列情報!$D$73)-LEN(SUBSTITUTE(配列情報!$D$73,$D12,""))</f>
        <v>0</v>
      </c>
      <c r="JK12" s="21">
        <f t="shared" si="67"/>
        <v>0</v>
      </c>
      <c r="JL12" s="162" cm="1">
        <f t="array" ref="JL12">JK12-IFERROR(_xlfn.LET(_xlpm.k,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$JK$3:$JK$215),IF(_xlpm.top="対象無し", 0, SUMPRODUCT(_xlpm.amount * _xlpm.hitCount))),0)</f>
        <v>0</v>
      </c>
      <c r="JM12" s="322"/>
      <c r="JN12" s="21">
        <f>LEN(配列情報!$D$74)-LEN(SUBSTITUTE(配列情報!$D$74,$D12,""))</f>
        <v>0</v>
      </c>
      <c r="JO12" s="21">
        <f t="shared" si="68"/>
        <v>0</v>
      </c>
      <c r="JP12" s="162" cm="1">
        <f t="array" ref="JP12">JO12-IFERROR(_xlfn.LET(_xlpm.k,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$JO$3:$JO$215),IF(_xlpm.top="対象無し", 0, SUMPRODUCT(_xlpm.amount * _xlpm.hitCount))),0)</f>
        <v>0</v>
      </c>
      <c r="JQ12" s="322"/>
      <c r="JR12" s="21">
        <f>LEN(配列情報!$D$75)-LEN(SUBSTITUTE(配列情報!$D$75,$D12,""))</f>
        <v>0</v>
      </c>
      <c r="JS12" s="21">
        <f t="shared" si="69"/>
        <v>0</v>
      </c>
      <c r="JT12" s="162" cm="1">
        <f t="array" ref="JT12">JS12-IFERROR(_xlfn.LET(_xlpm.k,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$JS$3:$JS$215),IF(_xlpm.top="対象無し", 0, SUMPRODUCT(_xlpm.amount * _xlpm.hitCount))),0)</f>
        <v>0</v>
      </c>
      <c r="JU12" s="322"/>
      <c r="JV12" s="21">
        <f>LEN(配列情報!$D$76)-LEN(SUBSTITUTE(配列情報!$D$76,$D12,""))</f>
        <v>0</v>
      </c>
      <c r="JW12" s="21">
        <f t="shared" si="70"/>
        <v>0</v>
      </c>
      <c r="JX12" s="162" cm="1">
        <f t="array" ref="JX12">JW12-IFERROR(_xlfn.LET(_xlpm.k,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$JW$3:$JW$215),IF(_xlpm.top="対象無し", 0, SUMPRODUCT(_xlpm.amount * _xlpm.hitCount))),0)</f>
        <v>0</v>
      </c>
      <c r="JY12" s="322"/>
      <c r="JZ12" s="21">
        <f>LEN(配列情報!$D$77)-LEN(SUBSTITUTE(配列情報!$D$77,$D12,""))</f>
        <v>0</v>
      </c>
      <c r="KA12" s="21">
        <f t="shared" si="71"/>
        <v>0</v>
      </c>
      <c r="KB12" s="162" cm="1">
        <f t="array" ref="KB12">KA12-IFERROR(_xlfn.LET(_xlpm.k,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$KA$3:$KA$215),IF(_xlpm.top="対象無し", 0, SUMPRODUCT(_xlpm.amount * _xlpm.hitCount))),0)</f>
        <v>0</v>
      </c>
      <c r="KC12" s="322"/>
      <c r="KD12" s="21">
        <f>LEN(配列情報!$D$78)-LEN(SUBSTITUTE(配列情報!$D$78,$D12,""))</f>
        <v>0</v>
      </c>
      <c r="KE12" s="21">
        <f t="shared" si="72"/>
        <v>0</v>
      </c>
      <c r="KF12" s="162" cm="1">
        <f t="array" ref="KF12">KE12-IFERROR(_xlfn.LET(_xlpm.k,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$KE$3:$KE$215),IF(_xlpm.top="対象無し", 0, SUMPRODUCT(_xlpm.amount * _xlpm.hitCount))),0)</f>
        <v>0</v>
      </c>
      <c r="KG12" s="322"/>
      <c r="KH12" s="21">
        <f>LEN(配列情報!$D$79)-LEN(SUBSTITUTE(配列情報!$D$79,$D12,""))</f>
        <v>0</v>
      </c>
      <c r="KI12" s="21">
        <f t="shared" si="73"/>
        <v>0</v>
      </c>
      <c r="KJ12" s="162" cm="1">
        <f t="array" ref="KJ12">KI12-IFERROR(_xlfn.LET(_xlpm.k,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$KI$3:$KI$215),IF(_xlpm.top="対象無し", 0, SUMPRODUCT(_xlpm.amount * _xlpm.hitCount))),0)</f>
        <v>0</v>
      </c>
      <c r="KK12" s="322"/>
      <c r="KL12" s="21">
        <f>LEN(配列情報!$D$80)-LEN(SUBSTITUTE(配列情報!$D$80,$D12,""))</f>
        <v>0</v>
      </c>
      <c r="KM12" s="21">
        <f t="shared" si="74"/>
        <v>0</v>
      </c>
      <c r="KN12" s="162" cm="1">
        <f t="array" ref="KN12">KM12-IFERROR(_xlfn.LET(_xlpm.k,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$KM$3:$KM$215),IF(_xlpm.top="対象無し", 0, SUMPRODUCT(_xlpm.amount * _xlpm.hitCount))),0)</f>
        <v>0</v>
      </c>
      <c r="KO12" s="322"/>
      <c r="KP12" s="21">
        <f>LEN(配列情報!$D$81)-LEN(SUBSTITUTE(配列情報!$D$81,$D12,""))</f>
        <v>0</v>
      </c>
      <c r="KQ12" s="21">
        <f t="shared" si="75"/>
        <v>0</v>
      </c>
      <c r="KR12" s="162" cm="1">
        <f t="array" ref="KR12">KQ12-IFERROR(_xlfn.LET(_xlpm.k,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$KQ$3:$KQ$215),IF(_xlpm.top="対象無し", 0, SUMPRODUCT(_xlpm.amount * _xlpm.hitCount))),0)</f>
        <v>0</v>
      </c>
      <c r="KS12" s="322"/>
      <c r="KT12" s="21">
        <f>LEN(配列情報!$D$82)-LEN(SUBSTITUTE(配列情報!$D$82,$D12,""))</f>
        <v>0</v>
      </c>
      <c r="KU12" s="21">
        <f t="shared" si="76"/>
        <v>0</v>
      </c>
      <c r="KV12" s="162" cm="1">
        <f t="array" ref="KV12">KU12-IFERROR(_xlfn.LET(_xlpm.k,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$KU$3:$KU$215),IF(_xlpm.top="対象無し", 0, SUMPRODUCT(_xlpm.amount * _xlpm.hitCount))),0)</f>
        <v>0</v>
      </c>
      <c r="KW12" s="322"/>
      <c r="KX12" s="21">
        <f>LEN(配列情報!$D$83)-LEN(SUBSTITUTE(配列情報!$D$83,$D12,""))</f>
        <v>0</v>
      </c>
      <c r="KY12" s="21">
        <f t="shared" si="77"/>
        <v>0</v>
      </c>
      <c r="KZ12" s="162" cm="1">
        <f t="array" ref="KZ12">KY12-IFERROR(_xlfn.LET(_xlpm.k,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$KY$3:$KY$215),IF(_xlpm.top="対象無し", 0, SUMPRODUCT(_xlpm.amount * _xlpm.hitCount))),0)</f>
        <v>0</v>
      </c>
      <c r="LA12" s="322"/>
      <c r="LB12" s="21">
        <f>LEN(配列情報!$D$84)-LEN(SUBSTITUTE(配列情報!$D$84,$D12,""))</f>
        <v>0</v>
      </c>
      <c r="LC12" s="21">
        <f t="shared" si="78"/>
        <v>0</v>
      </c>
      <c r="LD12" s="162" cm="1">
        <f t="array" ref="LD12">LC12-IFERROR(_xlfn.LET(_xlpm.k,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$LC$3:$LC$215),IF(_xlpm.top="対象無し", 0, SUMPRODUCT(_xlpm.amount * _xlpm.hitCount))),0)</f>
        <v>0</v>
      </c>
      <c r="LE12" s="322"/>
      <c r="LF12" s="21">
        <f>LEN(配列情報!$D$85)-LEN(SUBSTITUTE(配列情報!$D$85,$D12,""))</f>
        <v>0</v>
      </c>
      <c r="LG12" s="21">
        <f t="shared" si="79"/>
        <v>0</v>
      </c>
      <c r="LH12" s="162" cm="1">
        <f t="array" ref="LH12">LG12-IFERROR(_xlfn.LET(_xlpm.k,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$LG$3:$LG$215),IF(_xlpm.top="対象無し", 0, SUMPRODUCT(_xlpm.amount * _xlpm.hitCount))),0)</f>
        <v>0</v>
      </c>
      <c r="LI12" s="322"/>
      <c r="LJ12" s="21">
        <f>LEN(配列情報!$D$86)-LEN(SUBSTITUTE(配列情報!$D$86,$D12,""))</f>
        <v>0</v>
      </c>
      <c r="LK12" s="21">
        <f t="shared" si="80"/>
        <v>0</v>
      </c>
      <c r="LL12" s="162" cm="1">
        <f t="array" ref="LL12">LK12-IFERROR(_xlfn.LET(_xlpm.k,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$LK$3:$LK$215),IF(_xlpm.top="対象無し", 0, SUMPRODUCT(_xlpm.amount * _xlpm.hitCount))),0)</f>
        <v>0</v>
      </c>
      <c r="LM12" s="322"/>
      <c r="LN12" s="21">
        <f>LEN(配列情報!$D$87)-LEN(SUBSTITUTE(配列情報!$D$87,$D12,""))</f>
        <v>0</v>
      </c>
      <c r="LO12" s="21">
        <f t="shared" si="81"/>
        <v>0</v>
      </c>
      <c r="LP12" s="162" cm="1">
        <f t="array" ref="LP12">LO12-IFERROR(_xlfn.LET(_xlpm.k,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$LO$3:$LO$215),IF(_xlpm.top="対象無し", 0, SUMPRODUCT(_xlpm.amount * _xlpm.hitCount))),0)</f>
        <v>0</v>
      </c>
      <c r="LQ12" s="322"/>
      <c r="LR12" s="21">
        <f>LEN(配列情報!$D$88)-LEN(SUBSTITUTE(配列情報!$D$88,$D12,""))</f>
        <v>0</v>
      </c>
      <c r="LS12" s="21">
        <f t="shared" si="82"/>
        <v>0</v>
      </c>
      <c r="LT12" s="162" cm="1">
        <f t="array" ref="LT12">LS12-IFERROR(_xlfn.LET(_xlpm.k,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$LS$3:$LS$215),IF(_xlpm.top="対象無し", 0, SUMPRODUCT(_xlpm.amount * _xlpm.hitCount))),0)</f>
        <v>0</v>
      </c>
      <c r="LU12" s="322"/>
      <c r="LV12" s="21">
        <f>LEN(配列情報!$D$89)-LEN(SUBSTITUTE(配列情報!$D$89,$D12,""))</f>
        <v>0</v>
      </c>
      <c r="LW12" s="21">
        <f t="shared" si="83"/>
        <v>0</v>
      </c>
      <c r="LX12" s="162" cm="1">
        <f t="array" ref="LX12">LW12-IFERROR(_xlfn.LET(_xlpm.k,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$LW$3:$LW$215),IF(_xlpm.top="対象無し", 0, SUMPRODUCT(_xlpm.amount * _xlpm.hitCount))),0)</f>
        <v>0</v>
      </c>
      <c r="LY12" s="322"/>
      <c r="LZ12" s="21">
        <f>LEN(配列情報!$D$90)-LEN(SUBSTITUTE(配列情報!$D$90,$D12,""))</f>
        <v>0</v>
      </c>
      <c r="MA12" s="21">
        <f t="shared" si="84"/>
        <v>0</v>
      </c>
      <c r="MB12" s="162" cm="1">
        <f t="array" ref="MB12">MA12-IFERROR(_xlfn.LET(_xlpm.k,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$MA$3:$MA$215),IF(_xlpm.top="対象無し", 0, SUMPRODUCT(_xlpm.amount * _xlpm.hitCount))),0)</f>
        <v>0</v>
      </c>
      <c r="MC12" s="322"/>
      <c r="MD12" s="21">
        <f>LEN(配列情報!$D$91)-LEN(SUBSTITUTE(配列情報!$D$91,$D12,""))</f>
        <v>0</v>
      </c>
      <c r="ME12" s="21">
        <f t="shared" si="85"/>
        <v>0</v>
      </c>
      <c r="MF12" s="162" cm="1">
        <f t="array" ref="MF12">ME12-IFERROR(_xlfn.LET(_xlpm.k,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$ME$3:$ME$215),IF(_xlpm.top="対象無し", 0, SUMPRODUCT(_xlpm.amount * _xlpm.hitCount))),0)</f>
        <v>0</v>
      </c>
      <c r="MG12" s="322"/>
      <c r="MH12" s="21">
        <f>LEN(配列情報!$D$92)-LEN(SUBSTITUTE(配列情報!$D$92,$D12,""))</f>
        <v>0</v>
      </c>
      <c r="MI12" s="21">
        <f t="shared" si="86"/>
        <v>0</v>
      </c>
      <c r="MJ12" s="162" cm="1">
        <f t="array" ref="MJ12">MI12-IFERROR(_xlfn.LET(_xlpm.k,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$MI$3:$MI$215),IF(_xlpm.top="対象無し", 0, SUMPRODUCT(_xlpm.amount * _xlpm.hitCount))),0)</f>
        <v>0</v>
      </c>
      <c r="MK12" s="322"/>
      <c r="ML12" s="21">
        <f>LEN(配列情報!$D$93)-LEN(SUBSTITUTE(配列情報!$D$93,$D12,""))</f>
        <v>0</v>
      </c>
      <c r="MM12" s="21">
        <f t="shared" si="87"/>
        <v>0</v>
      </c>
      <c r="MN12" s="162" cm="1">
        <f t="array" ref="MN12">MM12-IFERROR(_xlfn.LET(_xlpm.k,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$MM$3:$MM$215),IF(_xlpm.top="対象無し", 0, SUMPRODUCT(_xlpm.amount * _xlpm.hitCount))),0)</f>
        <v>0</v>
      </c>
      <c r="MO12" s="322"/>
      <c r="MP12" s="21">
        <f>LEN(配列情報!$D$94)-LEN(SUBSTITUTE(配列情報!$D$94,$D12,""))</f>
        <v>0</v>
      </c>
      <c r="MQ12" s="21">
        <f t="shared" si="88"/>
        <v>0</v>
      </c>
      <c r="MR12" s="162" cm="1">
        <f t="array" ref="MR12">MQ12-IFERROR(_xlfn.LET(_xlpm.k,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$MQ$3:$MQ$215),IF(_xlpm.top="対象無し", 0, SUMPRODUCT(_xlpm.amount * _xlpm.hitCount))),0)</f>
        <v>0</v>
      </c>
      <c r="MS12" s="322"/>
      <c r="MT12" s="21">
        <f>LEN(配列情報!$D$95)-LEN(SUBSTITUTE(配列情報!$D$95,$D12,""))</f>
        <v>0</v>
      </c>
      <c r="MU12" s="21">
        <f t="shared" si="89"/>
        <v>0</v>
      </c>
      <c r="MV12" s="162" cm="1">
        <f t="array" ref="MV12">MU12-IFERROR(_xlfn.LET(_xlpm.k,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$MU$3:$MU$215),IF(_xlpm.top="対象無し", 0, SUMPRODUCT(_xlpm.amount * _xlpm.hitCount))),0)</f>
        <v>0</v>
      </c>
      <c r="MW12" s="322"/>
      <c r="MX12" s="21">
        <f>LEN(配列情報!$D$96)-LEN(SUBSTITUTE(配列情報!$D$96,$D12,""))</f>
        <v>0</v>
      </c>
      <c r="MY12" s="21">
        <f t="shared" si="90"/>
        <v>0</v>
      </c>
      <c r="MZ12" s="162" cm="1">
        <f t="array" ref="MZ12">MY12-IFERROR(_xlfn.LET(_xlpm.k,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$MY$3:$MY$215),IF(_xlpm.top="対象無し", 0, SUMPRODUCT(_xlpm.amount * _xlpm.hitCount))),0)</f>
        <v>0</v>
      </c>
      <c r="NA12" s="322"/>
      <c r="NB12" s="21">
        <f>LEN(配列情報!$D$97)-LEN(SUBSTITUTE(配列情報!$D$97,$D12,""))</f>
        <v>0</v>
      </c>
      <c r="NC12" s="21">
        <f t="shared" si="91"/>
        <v>0</v>
      </c>
      <c r="ND12" s="162" cm="1">
        <f t="array" ref="ND12">NC12-IFERROR(_xlfn.LET(_xlpm.k,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$NC$3:$NC$215),IF(_xlpm.top="対象無し", 0, SUMPRODUCT(_xlpm.amount * _xlpm.hitCount))),0)</f>
        <v>0</v>
      </c>
      <c r="NE12" s="322"/>
      <c r="NF12" s="21">
        <f>LEN(配列情報!$D$98)-LEN(SUBSTITUTE(配列情報!$D$98,$D12,""))</f>
        <v>0</v>
      </c>
      <c r="NG12" s="21">
        <f t="shared" si="92"/>
        <v>0</v>
      </c>
      <c r="NH12" s="162" cm="1">
        <f t="array" ref="NH12">NG12-IFERROR(_xlfn.LET(_xlpm.k,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$NG$3:$NG$215),IF(_xlpm.top="対象無し", 0, SUMPRODUCT(_xlpm.amount * _xlpm.hitCount))),0)</f>
        <v>0</v>
      </c>
      <c r="NI12" s="322"/>
      <c r="NJ12" s="21">
        <f>LEN(配列情報!$D$99)-LEN(SUBSTITUTE(配列情報!$D$99,$D12,""))</f>
        <v>0</v>
      </c>
      <c r="NK12" s="21">
        <f t="shared" si="93"/>
        <v>0</v>
      </c>
      <c r="NL12" s="162" cm="1">
        <f t="array" ref="NL12">NK12-IFERROR(_xlfn.LET(_xlpm.k,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$NK$3:$NK$215),IF(_xlpm.top="対象無し", 0, SUMPRODUCT(_xlpm.amount * _xlpm.hitCount))),0)</f>
        <v>0</v>
      </c>
      <c r="NM12" s="322"/>
      <c r="NN12" s="21">
        <f>LEN(配列情報!$D$100)-LEN(SUBSTITUTE(配列情報!$D$100,$D12,""))</f>
        <v>0</v>
      </c>
      <c r="NO12" s="21">
        <f t="shared" si="94"/>
        <v>0</v>
      </c>
      <c r="NP12" s="162" cm="1">
        <f t="array" ref="NP12">NO12-IFERROR(_xlfn.LET(_xlpm.k,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$NO$3:$NO$215),IF(_xlpm.top="対象無し", 0, SUMPRODUCT(_xlpm.amount * _xlpm.hitCount))),0)</f>
        <v>0</v>
      </c>
      <c r="NQ12" s="322"/>
      <c r="NR12" s="21">
        <f>LEN(配列情報!$D$101)-LEN(SUBSTITUTE(配列情報!$D$101,$D12,""))</f>
        <v>0</v>
      </c>
      <c r="NS12" s="21">
        <f t="shared" si="95"/>
        <v>0</v>
      </c>
      <c r="NT12" s="162" cm="1">
        <f t="array" ref="NT12">NS12-IFERROR(_xlfn.LET(_xlpm.k,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$NS$3:$NS$215),IF(_xlpm.top="対象無し", 0, SUMPRODUCT(_xlpm.amount * _xlpm.hitCount))),0)</f>
        <v>0</v>
      </c>
      <c r="NU12" s="322"/>
      <c r="NV12" s="21">
        <f>LEN(配列情報!$D$102)-LEN(SUBSTITUTE(配列情報!$D$102,$D12,""))</f>
        <v>0</v>
      </c>
      <c r="NW12" s="21">
        <f t="shared" si="96"/>
        <v>0</v>
      </c>
      <c r="NX12" s="162" cm="1">
        <f t="array" ref="NX12">NW12-IFERROR(_xlfn.LET(_xlpm.k, _xlfn.XMATCH(TRUE, EXACT($OB$2:$RL$2, D12),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D12, ""))) / LEN(D12),_xlpm.amount, SUMIF($C$3:$C$215, _xlpm.arrCode, $NW$3:$NW$215),IF(_xlpm.top="対象無し", 0, SUMPRODUCT(_xlpm.amount * _xlpm.hitCount))),0)</f>
        <v>0</v>
      </c>
      <c r="NY12" s="322"/>
      <c r="OB12" t="str">
        <v>[AlkydT]</v>
      </c>
      <c r="OD12" t="str">
        <v>[dRGal]</v>
      </c>
      <c r="OF12" t="str">
        <v>[GlydT]</v>
      </c>
      <c r="OO12" t="str">
        <v>[AmindT]</v>
      </c>
    </row>
    <row r="13" spans="1:480">
      <c r="A13" s="332"/>
      <c r="B13" s="161" t="s">
        <v>187</v>
      </c>
      <c r="C13" s="45">
        <v>11</v>
      </c>
      <c r="D13" s="22" t="str">
        <f>塩基・修飾表記の定義!D38</f>
        <v>g</v>
      </c>
      <c r="E13" s="160">
        <f t="shared" si="3"/>
        <v>1</v>
      </c>
      <c r="F13" s="21">
        <f>LEN(配列情報!$D$7)-LEN(SUBSTITUTE(配列情報!$D$7,$D13,""))</f>
        <v>0</v>
      </c>
      <c r="G13" s="21">
        <f t="shared" si="100"/>
        <v>0</v>
      </c>
      <c r="H13" s="162" cm="1">
        <f t="array" ref="H13">G13-IFERROR(_xlfn.LET(_xlpm.k,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$G$3:$G$215),IF(_xlpm.top="対象無し", 0, SUMPRODUCT(_xlpm.amount * _xlpm.hitCount))),0)</f>
        <v>0</v>
      </c>
      <c r="I13" s="322"/>
      <c r="J13" s="21">
        <f>LEN(配列情報!$D$8)-LEN(SUBSTITUTE(配列情報!$D$8,$D13,""))</f>
        <v>0</v>
      </c>
      <c r="K13" s="21">
        <f t="shared" si="101"/>
        <v>0</v>
      </c>
      <c r="L13" s="162" cm="1">
        <f t="array" ref="L13">K13-IFERROR(_xlfn.LET(_xlpm.k,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$K$3:$K$215),IF(_xlpm.top="対象無し", 0, SUMPRODUCT(_xlpm.amount * _xlpm.hitCount))),0)</f>
        <v>0</v>
      </c>
      <c r="M13" s="322"/>
      <c r="N13" s="21">
        <f>LEN(配列情報!$D$9)-LEN(SUBSTITUTE(配列情報!$D$9,$D13,""))</f>
        <v>0</v>
      </c>
      <c r="O13" s="21">
        <f t="shared" si="4"/>
        <v>0</v>
      </c>
      <c r="P13" s="162" cm="1">
        <f t="array" ref="P13">O13-IFERROR(_xlfn.LET(_xlpm.k,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$O$3:$O$215),IF(_xlpm.top="対象無し", 0, SUMPRODUCT(_xlpm.amount * _xlpm.hitCount))),0)</f>
        <v>0</v>
      </c>
      <c r="Q13" s="322"/>
      <c r="R13" s="21">
        <f>LEN(配列情報!$D$10)-LEN(SUBSTITUTE(配列情報!$D$10,$D13,""))</f>
        <v>0</v>
      </c>
      <c r="S13" s="21">
        <f t="shared" si="5"/>
        <v>0</v>
      </c>
      <c r="T13" s="162" cm="1">
        <f t="array" ref="T13">S13-IFERROR(_xlfn.LET(_xlpm.k,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$S$3:$S$215),IF(_xlpm.top="対象無し", 0, SUMPRODUCT(_xlpm.amount * _xlpm.hitCount))),0)</f>
        <v>0</v>
      </c>
      <c r="U13" s="322"/>
      <c r="V13" s="21">
        <f>LEN(配列情報!$D$11)-LEN(SUBSTITUTE(配列情報!$D$11,$D13,""))</f>
        <v>0</v>
      </c>
      <c r="W13" s="21">
        <f t="shared" si="6"/>
        <v>0</v>
      </c>
      <c r="X13" s="162" cm="1">
        <f t="array" ref="X13">W13-IFERROR(_xlfn.LET(_xlpm.k,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$W$3:$W$215),IF(_xlpm.top="対象無し", 0, SUMPRODUCT(_xlpm.amount * _xlpm.hitCount))),0)</f>
        <v>0</v>
      </c>
      <c r="Y13" s="322"/>
      <c r="Z13" s="21">
        <f>LEN(配列情報!$D$12)-LEN(SUBSTITUTE(配列情報!$D$12,$D13,""))</f>
        <v>0</v>
      </c>
      <c r="AA13" s="21">
        <f t="shared" si="7"/>
        <v>0</v>
      </c>
      <c r="AB13" s="162" cm="1">
        <f t="array" ref="AB13">AA13-IFERROR(_xlfn.LET(_xlpm.k,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$AA$3:$AA$215),IF(_xlpm.top="対象無し", 0, SUMPRODUCT(_xlpm.amount * _xlpm.hitCount))),0)</f>
        <v>0</v>
      </c>
      <c r="AC13" s="322"/>
      <c r="AD13" s="21">
        <f>LEN(配列情報!$D$13)-LEN(SUBSTITUTE(配列情報!$D$13,$D13,""))</f>
        <v>0</v>
      </c>
      <c r="AE13" s="21">
        <f t="shared" si="8"/>
        <v>0</v>
      </c>
      <c r="AF13" s="162" cm="1">
        <f t="array" ref="AF13">AE13-IFERROR(_xlfn.LET(_xlpm.k,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$AE$3:$AE$215),IF(_xlpm.top="対象無し", 0, SUMPRODUCT(_xlpm.amount * _xlpm.hitCount))),0)</f>
        <v>0</v>
      </c>
      <c r="AG13" s="322"/>
      <c r="AH13" s="21">
        <f>LEN(配列情報!$D$14)-LEN(SUBSTITUTE(配列情報!$D$14,$D13,""))</f>
        <v>0</v>
      </c>
      <c r="AI13" s="21">
        <f t="shared" si="9"/>
        <v>0</v>
      </c>
      <c r="AJ13" s="162" cm="1">
        <f t="array" ref="AJ13">AI13-IFERROR(_xlfn.LET(_xlpm.k,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$AI$3:$AI$215),IF(_xlpm.top="対象無し", 0, SUMPRODUCT(_xlpm.amount * _xlpm.hitCount))),0)</f>
        <v>0</v>
      </c>
      <c r="AK13" s="322"/>
      <c r="AL13" s="21">
        <f>LEN(配列情報!$D$15)-LEN(SUBSTITUTE(配列情報!$D$15,$D13,""))</f>
        <v>0</v>
      </c>
      <c r="AM13" s="21">
        <f t="shared" si="10"/>
        <v>0</v>
      </c>
      <c r="AN13" s="162" cm="1">
        <f t="array" ref="AN13">AM13-IFERROR(_xlfn.LET(_xlpm.k,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$AM$3:$AM$215),IF(_xlpm.top="対象無し", 0, SUMPRODUCT(_xlpm.amount * _xlpm.hitCount))),0)</f>
        <v>0</v>
      </c>
      <c r="AO13" s="322"/>
      <c r="AP13" s="21">
        <f>LEN(配列情報!$D$16)-LEN(SUBSTITUTE(配列情報!$D$16,$D13,""))</f>
        <v>0</v>
      </c>
      <c r="AQ13" s="21">
        <f t="shared" si="11"/>
        <v>0</v>
      </c>
      <c r="AR13" s="162" cm="1">
        <f t="array" ref="AR13">AQ13-IFERROR(_xlfn.LET(_xlpm.k,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$AQ$3:$AQ$215),IF(_xlpm.top="対象無し", 0, SUMPRODUCT(_xlpm.amount * _xlpm.hitCount))),0)</f>
        <v>0</v>
      </c>
      <c r="AS13" s="322"/>
      <c r="AT13" s="21">
        <f>LEN(配列情報!$D$17)-LEN(SUBSTITUTE(配列情報!$D$17,$D13,""))</f>
        <v>0</v>
      </c>
      <c r="AU13" s="21">
        <f t="shared" si="12"/>
        <v>0</v>
      </c>
      <c r="AV13" s="162" cm="1">
        <f t="array" ref="AV13">AU13-IFERROR(_xlfn.LET(_xlpm.k,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$AU$3:$AU$215),IF(_xlpm.top="対象無し", 0, SUMPRODUCT(_xlpm.amount * _xlpm.hitCount))),0)</f>
        <v>0</v>
      </c>
      <c r="AW13" s="322"/>
      <c r="AX13" s="21">
        <f>LEN(配列情報!$D$18)-LEN(SUBSTITUTE(配列情報!$D$18,$D13,""))</f>
        <v>0</v>
      </c>
      <c r="AY13" s="21">
        <f t="shared" si="13"/>
        <v>0</v>
      </c>
      <c r="AZ13" s="162" cm="1">
        <f t="array" ref="AZ13">AY13-IFERROR(_xlfn.LET(_xlpm.k,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$AY$3:$AY$215),IF(_xlpm.top="対象無し", 0, SUMPRODUCT(_xlpm.amount * _xlpm.hitCount))),0)</f>
        <v>0</v>
      </c>
      <c r="BA13" s="322"/>
      <c r="BB13" s="21">
        <f>LEN(配列情報!$D$19)-LEN(SUBSTITUTE(配列情報!$D$19,$D13,""))</f>
        <v>0</v>
      </c>
      <c r="BC13" s="21">
        <f t="shared" si="14"/>
        <v>0</v>
      </c>
      <c r="BD13" s="162" cm="1">
        <f t="array" ref="BD13">BC13-IFERROR(_xlfn.LET(_xlpm.k,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$BC$3:$BC$215),IF(_xlpm.top="対象無し", 0, SUMPRODUCT(_xlpm.amount * _xlpm.hitCount))),0)</f>
        <v>0</v>
      </c>
      <c r="BE13" s="322"/>
      <c r="BF13" s="21">
        <f>LEN(配列情報!$D$20)-LEN(SUBSTITUTE(配列情報!$D$20,$D13,""))</f>
        <v>0</v>
      </c>
      <c r="BG13" s="21">
        <f t="shared" si="102"/>
        <v>0</v>
      </c>
      <c r="BH13" s="162" cm="1">
        <f t="array" ref="BH13">BG13-IFERROR(_xlfn.LET(_xlpm.k,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$BG$3:$BG$215),IF(_xlpm.top="対象無し", 0, SUMPRODUCT(_xlpm.amount * _xlpm.hitCount))),0)</f>
        <v>0</v>
      </c>
      <c r="BI13" s="322"/>
      <c r="BJ13" s="21">
        <f>LEN(配列情報!$D$21)-LEN(SUBSTITUTE(配列情報!$D$21,$D13,""))</f>
        <v>0</v>
      </c>
      <c r="BK13" s="21">
        <f t="shared" si="15"/>
        <v>0</v>
      </c>
      <c r="BL13" s="162" cm="1">
        <f t="array" ref="BL13">BK13-IFERROR(_xlfn.LET(_xlpm.k,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$BK$3:$BK$215),IF(_xlpm.top="対象無し", 0, SUMPRODUCT(_xlpm.amount * _xlpm.hitCount))),0)</f>
        <v>0</v>
      </c>
      <c r="BM13" s="322"/>
      <c r="BN13" s="21">
        <f>LEN(配列情報!$D$22)-LEN(SUBSTITUTE(配列情報!$D$22,$D13,""))</f>
        <v>0</v>
      </c>
      <c r="BO13" s="21">
        <f t="shared" si="16"/>
        <v>0</v>
      </c>
      <c r="BP13" s="162" cm="1">
        <f t="array" ref="BP13">BO13-IFERROR(_xlfn.LET(_xlpm.k,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$BO$3:$BO$215),IF(_xlpm.top="対象無し", 0, SUMPRODUCT(_xlpm.amount * _xlpm.hitCount))),0)</f>
        <v>0</v>
      </c>
      <c r="BQ13" s="322"/>
      <c r="BR13" s="21">
        <f>LEN(配列情報!$D$23)-LEN(SUBSTITUTE(配列情報!$D$23,$D13,""))</f>
        <v>0</v>
      </c>
      <c r="BS13" s="21">
        <f t="shared" si="17"/>
        <v>0</v>
      </c>
      <c r="BT13" s="162" cm="1">
        <f t="array" ref="BT13">BS13-IFERROR(_xlfn.LET(_xlpm.k,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$BS$3:$BS$215),IF(_xlpm.top="対象無し", 0, SUMPRODUCT(_xlpm.amount * _xlpm.hitCount))),0)</f>
        <v>0</v>
      </c>
      <c r="BU13" s="322"/>
      <c r="BV13" s="21">
        <f>LEN(配列情報!$D$24)-LEN(SUBSTITUTE(配列情報!$D$24,$D13,""))</f>
        <v>0</v>
      </c>
      <c r="BW13" s="21">
        <f t="shared" si="18"/>
        <v>0</v>
      </c>
      <c r="BX13" s="162" cm="1">
        <f t="array" ref="BX13">BW13-IFERROR(_xlfn.LET(_xlpm.k,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$BW$3:$BW$215),IF(_xlpm.top="対象無し", 0, SUMPRODUCT(_xlpm.amount * _xlpm.hitCount))),0)</f>
        <v>0</v>
      </c>
      <c r="BY13" s="322"/>
      <c r="BZ13" s="21">
        <f>LEN(配列情報!$D$25)-LEN(SUBSTITUTE(配列情報!$D$25,$D13,""))</f>
        <v>0</v>
      </c>
      <c r="CA13" s="21">
        <f t="shared" si="19"/>
        <v>0</v>
      </c>
      <c r="CB13" s="162" cm="1">
        <f t="array" ref="CB13">CA13-IFERROR(_xlfn.LET(_xlpm.k,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$CA$3:$CA$215),IF(_xlpm.top="対象無し", 0, SUMPRODUCT(_xlpm.amount * _xlpm.hitCount))),0)</f>
        <v>0</v>
      </c>
      <c r="CC13" s="322"/>
      <c r="CD13" s="21">
        <f>LEN(配列情報!$D$26)-LEN(SUBSTITUTE(配列情報!$D$26,$D13,""))</f>
        <v>0</v>
      </c>
      <c r="CE13" s="21">
        <f t="shared" si="20"/>
        <v>0</v>
      </c>
      <c r="CF13" s="162" cm="1">
        <f t="array" ref="CF13">CE13-IFERROR(_xlfn.LET(_xlpm.k,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$CE$3:$CE$215),IF(_xlpm.top="対象無し", 0, SUMPRODUCT(_xlpm.amount * _xlpm.hitCount))),0)</f>
        <v>0</v>
      </c>
      <c r="CG13" s="322"/>
      <c r="CH13" s="21">
        <f>LEN(配列情報!$D$27)-LEN(SUBSTITUTE(配列情報!$D$27,$D13,""))</f>
        <v>0</v>
      </c>
      <c r="CI13" s="21">
        <f t="shared" si="21"/>
        <v>0</v>
      </c>
      <c r="CJ13" s="162" cm="1">
        <f t="array" ref="CJ13">CI13-IFERROR(_xlfn.LET(_xlpm.k,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$CI$3:$CI$215),IF(_xlpm.top="対象無し", 0, SUMPRODUCT(_xlpm.amount * _xlpm.hitCount))),0)</f>
        <v>0</v>
      </c>
      <c r="CK13" s="322"/>
      <c r="CL13" s="21">
        <f>LEN(配列情報!$D$28)-LEN(SUBSTITUTE(配列情報!$D$28,$D13,""))</f>
        <v>0</v>
      </c>
      <c r="CM13" s="21">
        <f t="shared" si="22"/>
        <v>0</v>
      </c>
      <c r="CN13" s="162" cm="1">
        <f t="array" ref="CN13">CM13-IFERROR(_xlfn.LET(_xlpm.k,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$CM$3:$CM$215),IF(_xlpm.top="対象無し", 0, SUMPRODUCT(_xlpm.amount * _xlpm.hitCount))),0)</f>
        <v>0</v>
      </c>
      <c r="CO13" s="322"/>
      <c r="CP13" s="21">
        <f>LEN(配列情報!$D$29)-LEN(SUBSTITUTE(配列情報!$D$29,$D13,""))</f>
        <v>0</v>
      </c>
      <c r="CQ13" s="21">
        <f t="shared" si="23"/>
        <v>0</v>
      </c>
      <c r="CR13" s="162" cm="1">
        <f t="array" ref="CR13">CQ13-IFERROR(_xlfn.LET(_xlpm.k,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$CQ$3:$CQ$215),IF(_xlpm.top="対象無し", 0, SUMPRODUCT(_xlpm.amount * _xlpm.hitCount))),0)</f>
        <v>0</v>
      </c>
      <c r="CS13" s="322"/>
      <c r="CT13" s="21">
        <f>LEN(配列情報!$D$30)-LEN(SUBSTITUTE(配列情報!$D$30,$D13,""))</f>
        <v>0</v>
      </c>
      <c r="CU13" s="21">
        <f t="shared" si="24"/>
        <v>0</v>
      </c>
      <c r="CV13" s="162" cm="1">
        <f t="array" ref="CV13">CU13-IFERROR(_xlfn.LET(_xlpm.k,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$CU$3:$CU$215),IF(_xlpm.top="対象無し", 0, SUMPRODUCT(_xlpm.amount * _xlpm.hitCount))),0)</f>
        <v>0</v>
      </c>
      <c r="CW13" s="322"/>
      <c r="CX13" s="21">
        <f>LEN(配列情報!$D$31)-LEN(SUBSTITUTE(配列情報!$D$31,$D13,""))</f>
        <v>0</v>
      </c>
      <c r="CY13" s="21">
        <f t="shared" si="25"/>
        <v>0</v>
      </c>
      <c r="CZ13" s="162" cm="1">
        <f t="array" ref="CZ13">CY13-IFERROR(_xlfn.LET(_xlpm.k,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$CY$3:$CY$215),IF(_xlpm.top="対象無し", 0, SUMPRODUCT(_xlpm.amount * _xlpm.hitCount))),0)</f>
        <v>0</v>
      </c>
      <c r="DA13" s="322"/>
      <c r="DB13" s="21">
        <f>LEN(配列情報!$D$32)-LEN(SUBSTITUTE(配列情報!$D$32,$D13,""))</f>
        <v>0</v>
      </c>
      <c r="DC13" s="21">
        <f t="shared" si="26"/>
        <v>0</v>
      </c>
      <c r="DD13" s="162" cm="1">
        <f t="array" ref="DD13">DC13-IFERROR(_xlfn.LET(_xlpm.k,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$DC$3:$DC$215),IF(_xlpm.top="対象無し", 0, SUMPRODUCT(_xlpm.amount * _xlpm.hitCount))),0)</f>
        <v>0</v>
      </c>
      <c r="DE13" s="322"/>
      <c r="DF13" s="21">
        <f>LEN(配列情報!$D$33)-LEN(SUBSTITUTE(配列情報!$D$33,$D13,""))</f>
        <v>0</v>
      </c>
      <c r="DG13" s="21">
        <f t="shared" si="27"/>
        <v>0</v>
      </c>
      <c r="DH13" s="162" cm="1">
        <f t="array" ref="DH13">DG13-IFERROR(_xlfn.LET(_xlpm.k,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$DG$3:$DG$215),IF(_xlpm.top="対象無し", 0, SUMPRODUCT(_xlpm.amount * _xlpm.hitCount))),0)</f>
        <v>0</v>
      </c>
      <c r="DI13" s="322"/>
      <c r="DJ13" s="21">
        <f>LEN(配列情報!$D$34)-LEN(SUBSTITUTE(配列情報!$D$34,$D13,""))</f>
        <v>0</v>
      </c>
      <c r="DK13" s="21">
        <f t="shared" si="28"/>
        <v>0</v>
      </c>
      <c r="DL13" s="162" cm="1">
        <f t="array" ref="DL13">DK13-IFERROR(_xlfn.LET(_xlpm.k,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$DK$3:$DK$215),IF(_xlpm.top="対象無し", 0, SUMPRODUCT(_xlpm.amount * _xlpm.hitCount))),0)</f>
        <v>0</v>
      </c>
      <c r="DM13" s="322"/>
      <c r="DN13" s="21">
        <f>LEN(配列情報!$D$35)-LEN(SUBSTITUTE(配列情報!$D$35,$D13,""))</f>
        <v>0</v>
      </c>
      <c r="DO13" s="21">
        <f t="shared" si="29"/>
        <v>0</v>
      </c>
      <c r="DP13" s="162" cm="1">
        <f t="array" ref="DP13">DO13-IFERROR(_xlfn.LET(_xlpm.k,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$DO$3:$DO$215),IF(_xlpm.top="対象無し", 0, SUMPRODUCT(_xlpm.amount * _xlpm.hitCount))),0)</f>
        <v>0</v>
      </c>
      <c r="DQ13" s="322"/>
      <c r="DR13" s="21">
        <f>LEN(配列情報!$D$36)-LEN(SUBSTITUTE(配列情報!$D$36,$D13,""))</f>
        <v>0</v>
      </c>
      <c r="DS13" s="21">
        <f t="shared" si="30"/>
        <v>0</v>
      </c>
      <c r="DT13" s="162" cm="1">
        <f t="array" ref="DT13">DS13-IFERROR(_xlfn.LET(_xlpm.k,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$DS$3:$DS$215),IF(_xlpm.top="対象無し", 0, SUMPRODUCT(_xlpm.amount * _xlpm.hitCount))),0)</f>
        <v>0</v>
      </c>
      <c r="DU13" s="322"/>
      <c r="DV13" s="21">
        <f>LEN(配列情報!$D$37)-LEN(SUBSTITUTE(配列情報!$D$37,$D13,""))</f>
        <v>0</v>
      </c>
      <c r="DW13" s="21">
        <f t="shared" si="31"/>
        <v>0</v>
      </c>
      <c r="DX13" s="162" cm="1">
        <f t="array" ref="DX13">DW13-IFERROR(_xlfn.LET(_xlpm.k,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$DW$3:$DW$215),IF(_xlpm.top="対象無し", 0, SUMPRODUCT(_xlpm.amount * _xlpm.hitCount))),0)</f>
        <v>0</v>
      </c>
      <c r="DY13" s="322"/>
      <c r="DZ13" s="21">
        <f>LEN(配列情報!$D$38)-LEN(SUBSTITUTE(配列情報!$D$38,$D13,""))</f>
        <v>0</v>
      </c>
      <c r="EA13" s="21">
        <f t="shared" si="32"/>
        <v>0</v>
      </c>
      <c r="EB13" s="162" cm="1">
        <f t="array" ref="EB13">EA13-IFERROR(_xlfn.LET(_xlpm.k,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$EA$3:$EA$215),IF(_xlpm.top="対象無し", 0, SUMPRODUCT(_xlpm.amount * _xlpm.hitCount))),0)</f>
        <v>0</v>
      </c>
      <c r="EC13" s="322"/>
      <c r="ED13" s="21">
        <f>LEN(配列情報!$D$39)-LEN(SUBSTITUTE(配列情報!$D$39,$D13,""))</f>
        <v>0</v>
      </c>
      <c r="EE13" s="21">
        <f t="shared" si="33"/>
        <v>0</v>
      </c>
      <c r="EF13" s="162" cm="1">
        <f t="array" ref="EF13">EE13-IFERROR(_xlfn.LET(_xlpm.k,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$EE$3:$EE$215),IF(_xlpm.top="対象無し", 0, SUMPRODUCT(_xlpm.amount * _xlpm.hitCount))),0)</f>
        <v>0</v>
      </c>
      <c r="EG13" s="322"/>
      <c r="EH13" s="21">
        <f>LEN(配列情報!$D$40)-LEN(SUBSTITUTE(配列情報!$D$40,$D13,""))</f>
        <v>0</v>
      </c>
      <c r="EI13" s="21">
        <f t="shared" si="34"/>
        <v>0</v>
      </c>
      <c r="EJ13" s="162" cm="1">
        <f t="array" ref="EJ13">EI13-IFERROR(_xlfn.LET(_xlpm.k,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$EI$3:$EI$215),IF(_xlpm.top="対象無し", 0, SUMPRODUCT(_xlpm.amount * _xlpm.hitCount))),0)</f>
        <v>0</v>
      </c>
      <c r="EK13" s="322"/>
      <c r="EL13" s="21">
        <f>LEN(配列情報!$D$41)-LEN(SUBSTITUTE(配列情報!$D$41,$D13,""))</f>
        <v>0</v>
      </c>
      <c r="EM13" s="21">
        <f t="shared" si="35"/>
        <v>0</v>
      </c>
      <c r="EN13" s="162" cm="1">
        <f t="array" ref="EN13">EM13-IFERROR(_xlfn.LET(_xlpm.k,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$EM$3:$EM$215),IF(_xlpm.top="対象無し", 0, SUMPRODUCT(_xlpm.amount * _xlpm.hitCount))),0)</f>
        <v>0</v>
      </c>
      <c r="EO13" s="322"/>
      <c r="EP13" s="21">
        <f>LEN(配列情報!$D$42)-LEN(SUBSTITUTE(配列情報!$D$42,$D13,""))</f>
        <v>0</v>
      </c>
      <c r="EQ13" s="21">
        <f t="shared" si="36"/>
        <v>0</v>
      </c>
      <c r="ER13" s="162" cm="1">
        <f t="array" ref="ER13">EQ13-IFERROR(_xlfn.LET(_xlpm.k,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$EQ$3:$EQ$215),IF(_xlpm.top="対象無し", 0, SUMPRODUCT(_xlpm.amount * _xlpm.hitCount))),0)</f>
        <v>0</v>
      </c>
      <c r="ES13" s="322"/>
      <c r="ET13" s="21">
        <f>LEN(配列情報!$D$43)-LEN(SUBSTITUTE(配列情報!$D$43,$D13,""))</f>
        <v>0</v>
      </c>
      <c r="EU13" s="21">
        <f t="shared" si="37"/>
        <v>0</v>
      </c>
      <c r="EV13" s="162" cm="1">
        <f t="array" ref="EV13">EU13-IFERROR(_xlfn.LET(_xlpm.k,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$EU$3:$EU$215),IF(_xlpm.top="対象無し", 0, SUMPRODUCT(_xlpm.amount * _xlpm.hitCount))),0)</f>
        <v>0</v>
      </c>
      <c r="EW13" s="322"/>
      <c r="EX13" s="21">
        <f>LEN(配列情報!$D$44)-LEN(SUBSTITUTE(配列情報!$D$44,$D13,""))</f>
        <v>0</v>
      </c>
      <c r="EY13" s="21">
        <f t="shared" si="38"/>
        <v>0</v>
      </c>
      <c r="EZ13" s="162" cm="1">
        <f t="array" ref="EZ13">EY13-IFERROR(_xlfn.LET(_xlpm.k,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$EY$3:$EY$215),IF(_xlpm.top="対象無し", 0, SUMPRODUCT(_xlpm.amount * _xlpm.hitCount))),0)</f>
        <v>0</v>
      </c>
      <c r="FA13" s="322"/>
      <c r="FB13" s="21">
        <f>LEN(配列情報!$D$45)-LEN(SUBSTITUTE(配列情報!$D$45,$D13,""))</f>
        <v>0</v>
      </c>
      <c r="FC13" s="21">
        <f t="shared" si="39"/>
        <v>0</v>
      </c>
      <c r="FD13" s="162" cm="1">
        <f t="array" ref="FD13">FC13-IFERROR(_xlfn.LET(_xlpm.k,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$FC$3:$FC$215),IF(_xlpm.top="対象無し", 0, SUMPRODUCT(_xlpm.amount * _xlpm.hitCount))),0)</f>
        <v>0</v>
      </c>
      <c r="FE13" s="322"/>
      <c r="FF13" s="21">
        <f>LEN(配列情報!$D$46)-LEN(SUBSTITUTE(配列情報!$D$46,$D13,""))</f>
        <v>0</v>
      </c>
      <c r="FG13" s="21">
        <f t="shared" si="40"/>
        <v>0</v>
      </c>
      <c r="FH13" s="162" cm="1">
        <f t="array" ref="FH13">FG13-IFERROR(_xlfn.LET(_xlpm.k,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$FG$3:$FG$215),IF(_xlpm.top="対象無し", 0, SUMPRODUCT(_xlpm.amount * _xlpm.hitCount))),0)</f>
        <v>0</v>
      </c>
      <c r="FI13" s="322"/>
      <c r="FJ13" s="21">
        <f>LEN(配列情報!$D$47)-LEN(SUBSTITUTE(配列情報!$D$47,$D13,""))</f>
        <v>0</v>
      </c>
      <c r="FK13" s="21">
        <f t="shared" si="41"/>
        <v>0</v>
      </c>
      <c r="FL13" s="162" cm="1">
        <f t="array" ref="FL13">FK13-IFERROR(_xlfn.LET(_xlpm.k,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$FK$3:$FK$215),IF(_xlpm.top="対象無し", 0, SUMPRODUCT(_xlpm.amount * _xlpm.hitCount))),0)</f>
        <v>0</v>
      </c>
      <c r="FM13" s="322"/>
      <c r="FN13" s="21">
        <f>LEN(配列情報!$D$48)-LEN(SUBSTITUTE(配列情報!$D$48,$D13,""))</f>
        <v>0</v>
      </c>
      <c r="FO13" s="21">
        <f t="shared" si="42"/>
        <v>0</v>
      </c>
      <c r="FP13" s="162" cm="1">
        <f t="array" ref="FP13">FO13-IFERROR(_xlfn.LET(_xlpm.k,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$FO$3:$FO$215),IF(_xlpm.top="対象無し", 0, SUMPRODUCT(_xlpm.amount * _xlpm.hitCount))),0)</f>
        <v>0</v>
      </c>
      <c r="FQ13" s="322"/>
      <c r="FR13" s="21">
        <f>LEN(配列情報!$D$49)-LEN(SUBSTITUTE(配列情報!$D$49,$D13,""))</f>
        <v>0</v>
      </c>
      <c r="FS13" s="21">
        <f t="shared" si="43"/>
        <v>0</v>
      </c>
      <c r="FT13" s="162" cm="1">
        <f t="array" ref="FT13">FS13-IFERROR(_xlfn.LET(_xlpm.k,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$FS$3:$FS$215),IF(_xlpm.top="対象無し", 0, SUMPRODUCT(_xlpm.amount * _xlpm.hitCount))),0)</f>
        <v>0</v>
      </c>
      <c r="FU13" s="322"/>
      <c r="FV13" s="21">
        <f>LEN(配列情報!$D$50)-LEN(SUBSTITUTE(配列情報!$D$50,$D13,""))</f>
        <v>0</v>
      </c>
      <c r="FW13" s="21">
        <f t="shared" si="44"/>
        <v>0</v>
      </c>
      <c r="FX13" s="162" cm="1">
        <f t="array" ref="FX13">FW13-IFERROR(_xlfn.LET(_xlpm.k,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$FW$3:$FW$215),IF(_xlpm.top="対象無し", 0, SUMPRODUCT(_xlpm.amount * _xlpm.hitCount))),0)</f>
        <v>0</v>
      </c>
      <c r="FY13" s="322"/>
      <c r="FZ13" s="21">
        <f>LEN(配列情報!$D$51)-LEN(SUBSTITUTE(配列情報!$D$51,$D13,""))</f>
        <v>0</v>
      </c>
      <c r="GA13" s="21">
        <f t="shared" si="45"/>
        <v>0</v>
      </c>
      <c r="GB13" s="162" cm="1">
        <f t="array" ref="GB13">GA13-IFERROR(_xlfn.LET(_xlpm.k,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$GA$3:$GA$215),IF(_xlpm.top="対象無し", 0, SUMPRODUCT(_xlpm.amount * _xlpm.hitCount))),0)</f>
        <v>0</v>
      </c>
      <c r="GC13" s="322"/>
      <c r="GD13" s="21">
        <f>LEN(配列情報!$D$52)-LEN(SUBSTITUTE(配列情報!$D$52,$D13,""))</f>
        <v>0</v>
      </c>
      <c r="GE13" s="21">
        <f t="shared" si="46"/>
        <v>0</v>
      </c>
      <c r="GF13" s="162" cm="1">
        <f t="array" ref="GF13">GE13-IFERROR(_xlfn.LET(_xlpm.k,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$GE$3:$GE$215),IF(_xlpm.top="対象無し", 0, SUMPRODUCT(_xlpm.amount * _xlpm.hitCount))),0)</f>
        <v>0</v>
      </c>
      <c r="GG13" s="322"/>
      <c r="GH13" s="21">
        <f>LEN(配列情報!$D$53)-LEN(SUBSTITUTE(配列情報!$D$53,$D13,""))</f>
        <v>0</v>
      </c>
      <c r="GI13" s="21">
        <f t="shared" si="47"/>
        <v>0</v>
      </c>
      <c r="GJ13" s="162" cm="1">
        <f t="array" ref="GJ13">GI13-IFERROR(_xlfn.LET(_xlpm.k,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$GI$3:$GI$215),IF(_xlpm.top="対象無し", 0, SUMPRODUCT(_xlpm.amount * _xlpm.hitCount))),0)</f>
        <v>0</v>
      </c>
      <c r="GK13" s="322"/>
      <c r="GL13" s="21">
        <f>LEN(配列情報!$D$54)-LEN(SUBSTITUTE(配列情報!$D$54,$D13,""))</f>
        <v>0</v>
      </c>
      <c r="GM13" s="21">
        <f t="shared" si="48"/>
        <v>0</v>
      </c>
      <c r="GN13" s="162" cm="1">
        <f t="array" ref="GN13">GM13-IFERROR(_xlfn.LET(_xlpm.k,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$GM$3:$GM$215),IF(_xlpm.top="対象無し", 0, SUMPRODUCT(_xlpm.amount * _xlpm.hitCount))),0)</f>
        <v>0</v>
      </c>
      <c r="GO13" s="322"/>
      <c r="GP13" s="21">
        <f>LEN(配列情報!$D$55)-LEN(SUBSTITUTE(配列情報!$D$55,$D13,""))</f>
        <v>0</v>
      </c>
      <c r="GQ13" s="21">
        <f t="shared" si="49"/>
        <v>0</v>
      </c>
      <c r="GR13" s="162" cm="1">
        <f t="array" ref="GR13">GQ13-IFERROR(_xlfn.LET(_xlpm.k,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$GQ$3:$GQ$215),IF(_xlpm.top="対象無し", 0, SUMPRODUCT(_xlpm.amount * _xlpm.hitCount))),0)</f>
        <v>0</v>
      </c>
      <c r="GS13" s="322"/>
      <c r="GT13" s="21">
        <f>LEN(配列情報!$D$56)-LEN(SUBSTITUTE(配列情報!$D$56,$D13,""))</f>
        <v>0</v>
      </c>
      <c r="GU13" s="21">
        <f t="shared" si="50"/>
        <v>0</v>
      </c>
      <c r="GV13" s="162" cm="1">
        <f t="array" ref="GV13">GU13-IFERROR(_xlfn.LET(_xlpm.k,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$GU$3:$GU$215),IF(_xlpm.top="対象無し", 0, SUMPRODUCT(_xlpm.amount * _xlpm.hitCount))),0)</f>
        <v>0</v>
      </c>
      <c r="GW13" s="322"/>
      <c r="GX13" s="21">
        <f>LEN(配列情報!$D$57)-LEN(SUBSTITUTE(配列情報!$D$57,$D13,""))</f>
        <v>0</v>
      </c>
      <c r="GY13" s="21">
        <f t="shared" si="51"/>
        <v>0</v>
      </c>
      <c r="GZ13" s="162" cm="1">
        <f t="array" ref="GZ13">GY13-IFERROR(_xlfn.LET(_xlpm.k,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$GY$3:$GY$215),IF(_xlpm.top="対象無し", 0, SUMPRODUCT(_xlpm.amount * _xlpm.hitCount))),0)</f>
        <v>0</v>
      </c>
      <c r="HA13" s="322"/>
      <c r="HB13" s="21">
        <f>LEN(配列情報!$D$58)-LEN(SUBSTITUTE(配列情報!$D$58,$D13,""))</f>
        <v>0</v>
      </c>
      <c r="HC13" s="21">
        <f t="shared" si="52"/>
        <v>0</v>
      </c>
      <c r="HD13" s="162" cm="1">
        <f t="array" ref="HD13">HC13-IFERROR(_xlfn.LET(_xlpm.k,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$HC$3:$HC$215),IF(_xlpm.top="対象無し", 0, SUMPRODUCT(_xlpm.amount * _xlpm.hitCount))),0)</f>
        <v>0</v>
      </c>
      <c r="HE13" s="322"/>
      <c r="HF13" s="21">
        <f>LEN(配列情報!$D$59)-LEN(SUBSTITUTE(配列情報!$D$59,$D13,""))</f>
        <v>0</v>
      </c>
      <c r="HG13" s="21">
        <f t="shared" si="53"/>
        <v>0</v>
      </c>
      <c r="HH13" s="162" cm="1">
        <f t="array" ref="HH13">HG13-IFERROR(_xlfn.LET(_xlpm.k,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$HG$3:$HG$215),IF(_xlpm.top="対象無し", 0, SUMPRODUCT(_xlpm.amount * _xlpm.hitCount))),0)</f>
        <v>0</v>
      </c>
      <c r="HI13" s="322"/>
      <c r="HJ13" s="21">
        <f>LEN(配列情報!$D$60)-LEN(SUBSTITUTE(配列情報!$D$60,$D13,""))</f>
        <v>0</v>
      </c>
      <c r="HK13" s="21">
        <f t="shared" si="54"/>
        <v>0</v>
      </c>
      <c r="HL13" s="162" cm="1">
        <f t="array" ref="HL13">HK13-IFERROR(_xlfn.LET(_xlpm.k,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$HK$3:$HK$215),IF(_xlpm.top="対象無し", 0, SUMPRODUCT(_xlpm.amount * _xlpm.hitCount))),0)</f>
        <v>0</v>
      </c>
      <c r="HM13" s="322"/>
      <c r="HN13" s="21">
        <f>LEN(配列情報!$D$61)-LEN(SUBSTITUTE(配列情報!$D$61,$D13,""))</f>
        <v>0</v>
      </c>
      <c r="HO13" s="21">
        <f t="shared" si="55"/>
        <v>0</v>
      </c>
      <c r="HP13" s="162" cm="1">
        <f t="array" ref="HP13">HO13-IFERROR(_xlfn.LET(_xlpm.k,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$HO$3:$HO$215),IF(_xlpm.top="対象無し", 0, SUMPRODUCT(_xlpm.amount * _xlpm.hitCount))),0)</f>
        <v>0</v>
      </c>
      <c r="HQ13" s="322"/>
      <c r="HR13" s="21">
        <f>LEN(配列情報!$D$62)-LEN(SUBSTITUTE(配列情報!$D$62,$D13,""))</f>
        <v>0</v>
      </c>
      <c r="HS13" s="21">
        <f t="shared" si="56"/>
        <v>0</v>
      </c>
      <c r="HT13" s="162" cm="1">
        <f t="array" ref="HT13">HS13-IFERROR(_xlfn.LET(_xlpm.k,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$HS$3:$HS$215),IF(_xlpm.top="対象無し", 0, SUMPRODUCT(_xlpm.amount * _xlpm.hitCount))),0)</f>
        <v>0</v>
      </c>
      <c r="HU13" s="322"/>
      <c r="HV13" s="21">
        <f>LEN(配列情報!$D$63)-LEN(SUBSTITUTE(配列情報!$D$63,$D13,""))</f>
        <v>0</v>
      </c>
      <c r="HW13" s="21">
        <f t="shared" si="57"/>
        <v>0</v>
      </c>
      <c r="HX13" s="162" cm="1">
        <f t="array" ref="HX13">HW13-IFERROR(_xlfn.LET(_xlpm.k,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$HW$3:$HW$215),IF(_xlpm.top="対象無し", 0, SUMPRODUCT(_xlpm.amount * _xlpm.hitCount))),0)</f>
        <v>0</v>
      </c>
      <c r="HY13" s="322"/>
      <c r="HZ13" s="21">
        <f>LEN(配列情報!$D$64)-LEN(SUBSTITUTE(配列情報!$D$64,$D13,""))</f>
        <v>0</v>
      </c>
      <c r="IA13" s="21">
        <f t="shared" si="58"/>
        <v>0</v>
      </c>
      <c r="IB13" s="162" cm="1">
        <f t="array" ref="IB13">IA13-IFERROR(_xlfn.LET(_xlpm.k,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$IA$3:$IA$215),IF(_xlpm.top="対象無し", 0, SUMPRODUCT(_xlpm.amount * _xlpm.hitCount))),0)</f>
        <v>0</v>
      </c>
      <c r="IC13" s="322"/>
      <c r="ID13" s="21">
        <f>LEN(配列情報!$D$65)-LEN(SUBSTITUTE(配列情報!$D$65,$D13,""))</f>
        <v>0</v>
      </c>
      <c r="IE13" s="21">
        <f t="shared" si="59"/>
        <v>0</v>
      </c>
      <c r="IF13" s="162" cm="1">
        <f t="array" ref="IF13">IE13-IFERROR(_xlfn.LET(_xlpm.k,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$IE$3:$IE$215),IF(_xlpm.top="対象無し", 0, SUMPRODUCT(_xlpm.amount * _xlpm.hitCount))),0)</f>
        <v>0</v>
      </c>
      <c r="IG13" s="322"/>
      <c r="IH13" s="21">
        <f>LEN(配列情報!$D$66)-LEN(SUBSTITUTE(配列情報!$D$66,$D13,""))</f>
        <v>0</v>
      </c>
      <c r="II13" s="21">
        <f t="shared" si="60"/>
        <v>0</v>
      </c>
      <c r="IJ13" s="162" cm="1">
        <f t="array" ref="IJ13">II13-IFERROR(_xlfn.LET(_xlpm.k,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$II$3:$II$215),IF(_xlpm.top="対象無し", 0, SUMPRODUCT(_xlpm.amount * _xlpm.hitCount))),0)</f>
        <v>0</v>
      </c>
      <c r="IK13" s="322"/>
      <c r="IL13" s="21">
        <f>LEN(配列情報!$D$67)-LEN(SUBSTITUTE(配列情報!$D$67,$D13,""))</f>
        <v>0</v>
      </c>
      <c r="IM13" s="21">
        <f t="shared" si="61"/>
        <v>0</v>
      </c>
      <c r="IN13" s="162" cm="1">
        <f t="array" ref="IN13">IM13-IFERROR(_xlfn.LET(_xlpm.k,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$IM$3:$IM$215),IF(_xlpm.top="対象無し", 0, SUMPRODUCT(_xlpm.amount * _xlpm.hitCount))),0)</f>
        <v>0</v>
      </c>
      <c r="IO13" s="322"/>
      <c r="IP13" s="21">
        <f>LEN(配列情報!$D$68)-LEN(SUBSTITUTE(配列情報!$D$68,$D13,""))</f>
        <v>0</v>
      </c>
      <c r="IQ13" s="21">
        <f t="shared" si="62"/>
        <v>0</v>
      </c>
      <c r="IR13" s="162" cm="1">
        <f t="array" ref="IR13">IQ13-IFERROR(_xlfn.LET(_xlpm.k,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$IQ$3:$IQ$215),IF(_xlpm.top="対象無し", 0, SUMPRODUCT(_xlpm.amount * _xlpm.hitCount))),0)</f>
        <v>0</v>
      </c>
      <c r="IS13" s="322"/>
      <c r="IT13" s="21">
        <f>LEN(配列情報!$D$69)-LEN(SUBSTITUTE(配列情報!$D$69,$D13,""))</f>
        <v>0</v>
      </c>
      <c r="IU13" s="21">
        <f t="shared" si="63"/>
        <v>0</v>
      </c>
      <c r="IV13" s="162" cm="1">
        <f t="array" ref="IV13">IU13-IFERROR(_xlfn.LET(_xlpm.k,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$IU$3:$IU$215),IF(_xlpm.top="対象無し", 0, SUMPRODUCT(_xlpm.amount * _xlpm.hitCount))),0)</f>
        <v>0</v>
      </c>
      <c r="IW13" s="322"/>
      <c r="IX13" s="21">
        <f>LEN(配列情報!$D$70)-LEN(SUBSTITUTE(配列情報!$D$70,$D13,""))</f>
        <v>0</v>
      </c>
      <c r="IY13" s="21">
        <f t="shared" si="64"/>
        <v>0</v>
      </c>
      <c r="IZ13" s="162" cm="1">
        <f t="array" ref="IZ13">IY13-IFERROR(_xlfn.LET(_xlpm.k,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$IY$3:$IY$215),IF(_xlpm.top="対象無し", 0, SUMPRODUCT(_xlpm.amount * _xlpm.hitCount))),0)</f>
        <v>0</v>
      </c>
      <c r="JA13" s="322"/>
      <c r="JB13" s="21">
        <f>LEN(配列情報!$D$71)-LEN(SUBSTITUTE(配列情報!$D$71,$D13,""))</f>
        <v>0</v>
      </c>
      <c r="JC13" s="21">
        <f t="shared" si="65"/>
        <v>0</v>
      </c>
      <c r="JD13" s="162" cm="1">
        <f t="array" ref="JD13">JC13-IFERROR(_xlfn.LET(_xlpm.k,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$JC$3:$JC$215),IF(_xlpm.top="対象無し", 0, SUMPRODUCT(_xlpm.amount * _xlpm.hitCount))),0)</f>
        <v>0</v>
      </c>
      <c r="JE13" s="322"/>
      <c r="JF13" s="21">
        <f>LEN(配列情報!$D$72)-LEN(SUBSTITUTE(配列情報!$D$72,$D13,""))</f>
        <v>0</v>
      </c>
      <c r="JG13" s="21">
        <f t="shared" si="66"/>
        <v>0</v>
      </c>
      <c r="JH13" s="162" cm="1">
        <f t="array" ref="JH13">JG13-IFERROR(_xlfn.LET(_xlpm.k,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$JG$3:$JG$215),IF(_xlpm.top="対象無し", 0, SUMPRODUCT(_xlpm.amount * _xlpm.hitCount))),0)</f>
        <v>0</v>
      </c>
      <c r="JI13" s="322"/>
      <c r="JJ13" s="21">
        <f>LEN(配列情報!$D$73)-LEN(SUBSTITUTE(配列情報!$D$73,$D13,""))</f>
        <v>0</v>
      </c>
      <c r="JK13" s="21">
        <f t="shared" si="67"/>
        <v>0</v>
      </c>
      <c r="JL13" s="162" cm="1">
        <f t="array" ref="JL13">JK13-IFERROR(_xlfn.LET(_xlpm.k,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$JK$3:$JK$215),IF(_xlpm.top="対象無し", 0, SUMPRODUCT(_xlpm.amount * _xlpm.hitCount))),0)</f>
        <v>0</v>
      </c>
      <c r="JM13" s="322"/>
      <c r="JN13" s="21">
        <f>LEN(配列情報!$D$74)-LEN(SUBSTITUTE(配列情報!$D$74,$D13,""))</f>
        <v>0</v>
      </c>
      <c r="JO13" s="21">
        <f t="shared" si="68"/>
        <v>0</v>
      </c>
      <c r="JP13" s="162" cm="1">
        <f t="array" ref="JP13">JO13-IFERROR(_xlfn.LET(_xlpm.k,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$JO$3:$JO$215),IF(_xlpm.top="対象無し", 0, SUMPRODUCT(_xlpm.amount * _xlpm.hitCount))),0)</f>
        <v>0</v>
      </c>
      <c r="JQ13" s="322"/>
      <c r="JR13" s="21">
        <f>LEN(配列情報!$D$75)-LEN(SUBSTITUTE(配列情報!$D$75,$D13,""))</f>
        <v>0</v>
      </c>
      <c r="JS13" s="21">
        <f t="shared" si="69"/>
        <v>0</v>
      </c>
      <c r="JT13" s="162" cm="1">
        <f t="array" ref="JT13">JS13-IFERROR(_xlfn.LET(_xlpm.k,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$JS$3:$JS$215),IF(_xlpm.top="対象無し", 0, SUMPRODUCT(_xlpm.amount * _xlpm.hitCount))),0)</f>
        <v>0</v>
      </c>
      <c r="JU13" s="322"/>
      <c r="JV13" s="21">
        <f>LEN(配列情報!$D$76)-LEN(SUBSTITUTE(配列情報!$D$76,$D13,""))</f>
        <v>0</v>
      </c>
      <c r="JW13" s="21">
        <f t="shared" si="70"/>
        <v>0</v>
      </c>
      <c r="JX13" s="162" cm="1">
        <f t="array" ref="JX13">JW13-IFERROR(_xlfn.LET(_xlpm.k,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$JW$3:$JW$215),IF(_xlpm.top="対象無し", 0, SUMPRODUCT(_xlpm.amount * _xlpm.hitCount))),0)</f>
        <v>0</v>
      </c>
      <c r="JY13" s="322"/>
      <c r="JZ13" s="21">
        <f>LEN(配列情報!$D$77)-LEN(SUBSTITUTE(配列情報!$D$77,$D13,""))</f>
        <v>0</v>
      </c>
      <c r="KA13" s="21">
        <f t="shared" si="71"/>
        <v>0</v>
      </c>
      <c r="KB13" s="162" cm="1">
        <f t="array" ref="KB13">KA13-IFERROR(_xlfn.LET(_xlpm.k,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$KA$3:$KA$215),IF(_xlpm.top="対象無し", 0, SUMPRODUCT(_xlpm.amount * _xlpm.hitCount))),0)</f>
        <v>0</v>
      </c>
      <c r="KC13" s="322"/>
      <c r="KD13" s="21">
        <f>LEN(配列情報!$D$78)-LEN(SUBSTITUTE(配列情報!$D$78,$D13,""))</f>
        <v>0</v>
      </c>
      <c r="KE13" s="21">
        <f t="shared" si="72"/>
        <v>0</v>
      </c>
      <c r="KF13" s="162" cm="1">
        <f t="array" ref="KF13">KE13-IFERROR(_xlfn.LET(_xlpm.k,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$KE$3:$KE$215),IF(_xlpm.top="対象無し", 0, SUMPRODUCT(_xlpm.amount * _xlpm.hitCount))),0)</f>
        <v>0</v>
      </c>
      <c r="KG13" s="322"/>
      <c r="KH13" s="21">
        <f>LEN(配列情報!$D$79)-LEN(SUBSTITUTE(配列情報!$D$79,$D13,""))</f>
        <v>0</v>
      </c>
      <c r="KI13" s="21">
        <f t="shared" si="73"/>
        <v>0</v>
      </c>
      <c r="KJ13" s="162" cm="1">
        <f t="array" ref="KJ13">KI13-IFERROR(_xlfn.LET(_xlpm.k,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$KI$3:$KI$215),IF(_xlpm.top="対象無し", 0, SUMPRODUCT(_xlpm.amount * _xlpm.hitCount))),0)</f>
        <v>0</v>
      </c>
      <c r="KK13" s="322"/>
      <c r="KL13" s="21">
        <f>LEN(配列情報!$D$80)-LEN(SUBSTITUTE(配列情報!$D$80,$D13,""))</f>
        <v>0</v>
      </c>
      <c r="KM13" s="21">
        <f t="shared" si="74"/>
        <v>0</v>
      </c>
      <c r="KN13" s="162" cm="1">
        <f t="array" ref="KN13">KM13-IFERROR(_xlfn.LET(_xlpm.k,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$KM$3:$KM$215),IF(_xlpm.top="対象無し", 0, SUMPRODUCT(_xlpm.amount * _xlpm.hitCount))),0)</f>
        <v>0</v>
      </c>
      <c r="KO13" s="322"/>
      <c r="KP13" s="21">
        <f>LEN(配列情報!$D$81)-LEN(SUBSTITUTE(配列情報!$D$81,$D13,""))</f>
        <v>0</v>
      </c>
      <c r="KQ13" s="21">
        <f t="shared" si="75"/>
        <v>0</v>
      </c>
      <c r="KR13" s="162" cm="1">
        <f t="array" ref="KR13">KQ13-IFERROR(_xlfn.LET(_xlpm.k,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$KQ$3:$KQ$215),IF(_xlpm.top="対象無し", 0, SUMPRODUCT(_xlpm.amount * _xlpm.hitCount))),0)</f>
        <v>0</v>
      </c>
      <c r="KS13" s="322"/>
      <c r="KT13" s="21">
        <f>LEN(配列情報!$D$82)-LEN(SUBSTITUTE(配列情報!$D$82,$D13,""))</f>
        <v>0</v>
      </c>
      <c r="KU13" s="21">
        <f t="shared" si="76"/>
        <v>0</v>
      </c>
      <c r="KV13" s="162" cm="1">
        <f t="array" ref="KV13">KU13-IFERROR(_xlfn.LET(_xlpm.k,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$KU$3:$KU$215),IF(_xlpm.top="対象無し", 0, SUMPRODUCT(_xlpm.amount * _xlpm.hitCount))),0)</f>
        <v>0</v>
      </c>
      <c r="KW13" s="322"/>
      <c r="KX13" s="21">
        <f>LEN(配列情報!$D$83)-LEN(SUBSTITUTE(配列情報!$D$83,$D13,""))</f>
        <v>0</v>
      </c>
      <c r="KY13" s="21">
        <f t="shared" si="77"/>
        <v>0</v>
      </c>
      <c r="KZ13" s="162" cm="1">
        <f t="array" ref="KZ13">KY13-IFERROR(_xlfn.LET(_xlpm.k,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$KY$3:$KY$215),IF(_xlpm.top="対象無し", 0, SUMPRODUCT(_xlpm.amount * _xlpm.hitCount))),0)</f>
        <v>0</v>
      </c>
      <c r="LA13" s="322"/>
      <c r="LB13" s="21">
        <f>LEN(配列情報!$D$84)-LEN(SUBSTITUTE(配列情報!$D$84,$D13,""))</f>
        <v>0</v>
      </c>
      <c r="LC13" s="21">
        <f t="shared" si="78"/>
        <v>0</v>
      </c>
      <c r="LD13" s="162" cm="1">
        <f t="array" ref="LD13">LC13-IFERROR(_xlfn.LET(_xlpm.k,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$LC$3:$LC$215),IF(_xlpm.top="対象無し", 0, SUMPRODUCT(_xlpm.amount * _xlpm.hitCount))),0)</f>
        <v>0</v>
      </c>
      <c r="LE13" s="322"/>
      <c r="LF13" s="21">
        <f>LEN(配列情報!$D$85)-LEN(SUBSTITUTE(配列情報!$D$85,$D13,""))</f>
        <v>0</v>
      </c>
      <c r="LG13" s="21">
        <f t="shared" si="79"/>
        <v>0</v>
      </c>
      <c r="LH13" s="162" cm="1">
        <f t="array" ref="LH13">LG13-IFERROR(_xlfn.LET(_xlpm.k,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$LG$3:$LG$215),IF(_xlpm.top="対象無し", 0, SUMPRODUCT(_xlpm.amount * _xlpm.hitCount))),0)</f>
        <v>0</v>
      </c>
      <c r="LI13" s="322"/>
      <c r="LJ13" s="21">
        <f>LEN(配列情報!$D$86)-LEN(SUBSTITUTE(配列情報!$D$86,$D13,""))</f>
        <v>0</v>
      </c>
      <c r="LK13" s="21">
        <f t="shared" si="80"/>
        <v>0</v>
      </c>
      <c r="LL13" s="162" cm="1">
        <f t="array" ref="LL13">LK13-IFERROR(_xlfn.LET(_xlpm.k,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$LK$3:$LK$215),IF(_xlpm.top="対象無し", 0, SUMPRODUCT(_xlpm.amount * _xlpm.hitCount))),0)</f>
        <v>0</v>
      </c>
      <c r="LM13" s="322"/>
      <c r="LN13" s="21">
        <f>LEN(配列情報!$D$87)-LEN(SUBSTITUTE(配列情報!$D$87,$D13,""))</f>
        <v>0</v>
      </c>
      <c r="LO13" s="21">
        <f t="shared" si="81"/>
        <v>0</v>
      </c>
      <c r="LP13" s="162" cm="1">
        <f t="array" ref="LP13">LO13-IFERROR(_xlfn.LET(_xlpm.k,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$LO$3:$LO$215),IF(_xlpm.top="対象無し", 0, SUMPRODUCT(_xlpm.amount * _xlpm.hitCount))),0)</f>
        <v>0</v>
      </c>
      <c r="LQ13" s="322"/>
      <c r="LR13" s="21">
        <f>LEN(配列情報!$D$88)-LEN(SUBSTITUTE(配列情報!$D$88,$D13,""))</f>
        <v>0</v>
      </c>
      <c r="LS13" s="21">
        <f t="shared" si="82"/>
        <v>0</v>
      </c>
      <c r="LT13" s="162" cm="1">
        <f t="array" ref="LT13">LS13-IFERROR(_xlfn.LET(_xlpm.k,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$LS$3:$LS$215),IF(_xlpm.top="対象無し", 0, SUMPRODUCT(_xlpm.amount * _xlpm.hitCount))),0)</f>
        <v>0</v>
      </c>
      <c r="LU13" s="322"/>
      <c r="LV13" s="21">
        <f>LEN(配列情報!$D$89)-LEN(SUBSTITUTE(配列情報!$D$89,$D13,""))</f>
        <v>0</v>
      </c>
      <c r="LW13" s="21">
        <f t="shared" si="83"/>
        <v>0</v>
      </c>
      <c r="LX13" s="162" cm="1">
        <f t="array" ref="LX13">LW13-IFERROR(_xlfn.LET(_xlpm.k,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$LW$3:$LW$215),IF(_xlpm.top="対象無し", 0, SUMPRODUCT(_xlpm.amount * _xlpm.hitCount))),0)</f>
        <v>0</v>
      </c>
      <c r="LY13" s="322"/>
      <c r="LZ13" s="21">
        <f>LEN(配列情報!$D$90)-LEN(SUBSTITUTE(配列情報!$D$90,$D13,""))</f>
        <v>0</v>
      </c>
      <c r="MA13" s="21">
        <f t="shared" si="84"/>
        <v>0</v>
      </c>
      <c r="MB13" s="162" cm="1">
        <f t="array" ref="MB13">MA13-IFERROR(_xlfn.LET(_xlpm.k,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$MA$3:$MA$215),IF(_xlpm.top="対象無し", 0, SUMPRODUCT(_xlpm.amount * _xlpm.hitCount))),0)</f>
        <v>0</v>
      </c>
      <c r="MC13" s="322"/>
      <c r="MD13" s="21">
        <f>LEN(配列情報!$D$91)-LEN(SUBSTITUTE(配列情報!$D$91,$D13,""))</f>
        <v>0</v>
      </c>
      <c r="ME13" s="21">
        <f t="shared" si="85"/>
        <v>0</v>
      </c>
      <c r="MF13" s="162" cm="1">
        <f t="array" ref="MF13">ME13-IFERROR(_xlfn.LET(_xlpm.k,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$ME$3:$ME$215),IF(_xlpm.top="対象無し", 0, SUMPRODUCT(_xlpm.amount * _xlpm.hitCount))),0)</f>
        <v>0</v>
      </c>
      <c r="MG13" s="322"/>
      <c r="MH13" s="21">
        <f>LEN(配列情報!$D$92)-LEN(SUBSTITUTE(配列情報!$D$92,$D13,""))</f>
        <v>0</v>
      </c>
      <c r="MI13" s="21">
        <f t="shared" si="86"/>
        <v>0</v>
      </c>
      <c r="MJ13" s="162" cm="1">
        <f t="array" ref="MJ13">MI13-IFERROR(_xlfn.LET(_xlpm.k,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$MI$3:$MI$215),IF(_xlpm.top="対象無し", 0, SUMPRODUCT(_xlpm.amount * _xlpm.hitCount))),0)</f>
        <v>0</v>
      </c>
      <c r="MK13" s="322"/>
      <c r="ML13" s="21">
        <f>LEN(配列情報!$D$93)-LEN(SUBSTITUTE(配列情報!$D$93,$D13,""))</f>
        <v>0</v>
      </c>
      <c r="MM13" s="21">
        <f t="shared" si="87"/>
        <v>0</v>
      </c>
      <c r="MN13" s="162" cm="1">
        <f t="array" ref="MN13">MM13-IFERROR(_xlfn.LET(_xlpm.k,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$MM$3:$MM$215),IF(_xlpm.top="対象無し", 0, SUMPRODUCT(_xlpm.amount * _xlpm.hitCount))),0)</f>
        <v>0</v>
      </c>
      <c r="MO13" s="322"/>
      <c r="MP13" s="21">
        <f>LEN(配列情報!$D$94)-LEN(SUBSTITUTE(配列情報!$D$94,$D13,""))</f>
        <v>0</v>
      </c>
      <c r="MQ13" s="21">
        <f t="shared" si="88"/>
        <v>0</v>
      </c>
      <c r="MR13" s="162" cm="1">
        <f t="array" ref="MR13">MQ13-IFERROR(_xlfn.LET(_xlpm.k,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$MQ$3:$MQ$215),IF(_xlpm.top="対象無し", 0, SUMPRODUCT(_xlpm.amount * _xlpm.hitCount))),0)</f>
        <v>0</v>
      </c>
      <c r="MS13" s="322"/>
      <c r="MT13" s="21">
        <f>LEN(配列情報!$D$95)-LEN(SUBSTITUTE(配列情報!$D$95,$D13,""))</f>
        <v>0</v>
      </c>
      <c r="MU13" s="21">
        <f t="shared" si="89"/>
        <v>0</v>
      </c>
      <c r="MV13" s="162" cm="1">
        <f t="array" ref="MV13">MU13-IFERROR(_xlfn.LET(_xlpm.k,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$MU$3:$MU$215),IF(_xlpm.top="対象無し", 0, SUMPRODUCT(_xlpm.amount * _xlpm.hitCount))),0)</f>
        <v>0</v>
      </c>
      <c r="MW13" s="322"/>
      <c r="MX13" s="21">
        <f>LEN(配列情報!$D$96)-LEN(SUBSTITUTE(配列情報!$D$96,$D13,""))</f>
        <v>0</v>
      </c>
      <c r="MY13" s="21">
        <f t="shared" si="90"/>
        <v>0</v>
      </c>
      <c r="MZ13" s="162" cm="1">
        <f t="array" ref="MZ13">MY13-IFERROR(_xlfn.LET(_xlpm.k,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$MY$3:$MY$215),IF(_xlpm.top="対象無し", 0, SUMPRODUCT(_xlpm.amount * _xlpm.hitCount))),0)</f>
        <v>0</v>
      </c>
      <c r="NA13" s="322"/>
      <c r="NB13" s="21">
        <f>LEN(配列情報!$D$97)-LEN(SUBSTITUTE(配列情報!$D$97,$D13,""))</f>
        <v>0</v>
      </c>
      <c r="NC13" s="21">
        <f t="shared" si="91"/>
        <v>0</v>
      </c>
      <c r="ND13" s="162" cm="1">
        <f t="array" ref="ND13">NC13-IFERROR(_xlfn.LET(_xlpm.k,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$NC$3:$NC$215),IF(_xlpm.top="対象無し", 0, SUMPRODUCT(_xlpm.amount * _xlpm.hitCount))),0)</f>
        <v>0</v>
      </c>
      <c r="NE13" s="322"/>
      <c r="NF13" s="21">
        <f>LEN(配列情報!$D$98)-LEN(SUBSTITUTE(配列情報!$D$98,$D13,""))</f>
        <v>0</v>
      </c>
      <c r="NG13" s="21">
        <f t="shared" si="92"/>
        <v>0</v>
      </c>
      <c r="NH13" s="162" cm="1">
        <f t="array" ref="NH13">NG13-IFERROR(_xlfn.LET(_xlpm.k,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$NG$3:$NG$215),IF(_xlpm.top="対象無し", 0, SUMPRODUCT(_xlpm.amount * _xlpm.hitCount))),0)</f>
        <v>0</v>
      </c>
      <c r="NI13" s="322"/>
      <c r="NJ13" s="21">
        <f>LEN(配列情報!$D$99)-LEN(SUBSTITUTE(配列情報!$D$99,$D13,""))</f>
        <v>0</v>
      </c>
      <c r="NK13" s="21">
        <f t="shared" si="93"/>
        <v>0</v>
      </c>
      <c r="NL13" s="162" cm="1">
        <f t="array" ref="NL13">NK13-IFERROR(_xlfn.LET(_xlpm.k,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$NK$3:$NK$215),IF(_xlpm.top="対象無し", 0, SUMPRODUCT(_xlpm.amount * _xlpm.hitCount))),0)</f>
        <v>0</v>
      </c>
      <c r="NM13" s="322"/>
      <c r="NN13" s="21">
        <f>LEN(配列情報!$D$100)-LEN(SUBSTITUTE(配列情報!$D$100,$D13,""))</f>
        <v>0</v>
      </c>
      <c r="NO13" s="21">
        <f t="shared" si="94"/>
        <v>0</v>
      </c>
      <c r="NP13" s="162" cm="1">
        <f t="array" ref="NP13">NO13-IFERROR(_xlfn.LET(_xlpm.k,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$NO$3:$NO$215),IF(_xlpm.top="対象無し", 0, SUMPRODUCT(_xlpm.amount * _xlpm.hitCount))),0)</f>
        <v>0</v>
      </c>
      <c r="NQ13" s="322"/>
      <c r="NR13" s="21">
        <f>LEN(配列情報!$D$101)-LEN(SUBSTITUTE(配列情報!$D$101,$D13,""))</f>
        <v>0</v>
      </c>
      <c r="NS13" s="21">
        <f t="shared" si="95"/>
        <v>0</v>
      </c>
      <c r="NT13" s="162" cm="1">
        <f t="array" ref="NT13">NS13-IFERROR(_xlfn.LET(_xlpm.k,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$NS$3:$NS$215),IF(_xlpm.top="対象無し", 0, SUMPRODUCT(_xlpm.amount * _xlpm.hitCount))),0)</f>
        <v>0</v>
      </c>
      <c r="NU13" s="322"/>
      <c r="NV13" s="21">
        <f>LEN(配列情報!$D$102)-LEN(SUBSTITUTE(配列情報!$D$102,$D13,""))</f>
        <v>0</v>
      </c>
      <c r="NW13" s="21">
        <f t="shared" si="96"/>
        <v>0</v>
      </c>
      <c r="NX13" s="162" cm="1">
        <f t="array" ref="NX13">NW13-IFERROR(_xlfn.LET(_xlpm.k, _xlfn.XMATCH(TRUE, EXACT($OB$2:$RL$2, D13),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D13, ""))) / LEN(D13),_xlpm.amount, SUMIF($C$3:$C$215, _xlpm.arrCode, $NW$3:$NW$215),IF(_xlpm.top="対象無し", 0, SUMPRODUCT(_xlpm.amount * _xlpm.hitCount))),0)</f>
        <v>0</v>
      </c>
      <c r="NY13" s="322"/>
      <c r="OB13" t="str">
        <v>[N6MdA]</v>
      </c>
      <c r="OD13" t="str">
        <v>[GalC3]</v>
      </c>
      <c r="OF13" t="str">
        <v>[FludT]</v>
      </c>
      <c r="OO13" t="str">
        <v>[AziddT]</v>
      </c>
    </row>
    <row r="14" spans="1:480">
      <c r="A14" s="332"/>
      <c r="B14" s="161" t="s">
        <v>386</v>
      </c>
      <c r="C14" s="45">
        <v>12</v>
      </c>
      <c r="D14" s="22" t="str">
        <f>塩基・修飾表記の定義!D39</f>
        <v>t</v>
      </c>
      <c r="E14" s="160">
        <f t="shared" si="3"/>
        <v>1</v>
      </c>
      <c r="F14" s="21">
        <f>LEN(配列情報!$D$7)-LEN(SUBSTITUTE(配列情報!$D$7,$D14,""))</f>
        <v>0</v>
      </c>
      <c r="G14" s="21">
        <f t="shared" si="100"/>
        <v>0</v>
      </c>
      <c r="H14" s="162" cm="1">
        <f t="array" ref="H14">G14-IFERROR(_xlfn.LET(_xlpm.k,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$G$3:$G$215),IF(_xlpm.top="対象無し", 0, SUMPRODUCT(_xlpm.amount * _xlpm.hitCount))),0)</f>
        <v>0</v>
      </c>
      <c r="I14" s="322"/>
      <c r="J14" s="21">
        <f>LEN(配列情報!$D$8)-LEN(SUBSTITUTE(配列情報!$D$8,$D14,""))</f>
        <v>0</v>
      </c>
      <c r="K14" s="21">
        <f t="shared" si="101"/>
        <v>0</v>
      </c>
      <c r="L14" s="162" cm="1">
        <f t="array" ref="L14">K14-IFERROR(_xlfn.LET(_xlpm.k,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$K$3:$K$215),IF(_xlpm.top="対象無し", 0, SUMPRODUCT(_xlpm.amount * _xlpm.hitCount))),0)</f>
        <v>0</v>
      </c>
      <c r="M14" s="322"/>
      <c r="N14" s="21">
        <f>LEN(配列情報!$D$9)-LEN(SUBSTITUTE(配列情報!$D$9,$D14,""))</f>
        <v>0</v>
      </c>
      <c r="O14" s="21">
        <f t="shared" si="4"/>
        <v>0</v>
      </c>
      <c r="P14" s="162" cm="1">
        <f t="array" ref="P14">O14-IFERROR(_xlfn.LET(_xlpm.k,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$O$3:$O$215),IF(_xlpm.top="対象無し", 0, SUMPRODUCT(_xlpm.amount * _xlpm.hitCount))),0)</f>
        <v>0</v>
      </c>
      <c r="Q14" s="322"/>
      <c r="R14" s="21">
        <f>LEN(配列情報!$D$10)-LEN(SUBSTITUTE(配列情報!$D$10,$D14,""))</f>
        <v>0</v>
      </c>
      <c r="S14" s="21">
        <f t="shared" si="5"/>
        <v>0</v>
      </c>
      <c r="T14" s="162" cm="1">
        <f t="array" ref="T14">S14-IFERROR(_xlfn.LET(_xlpm.k,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$S$3:$S$215),IF(_xlpm.top="対象無し", 0, SUMPRODUCT(_xlpm.amount * _xlpm.hitCount))),0)</f>
        <v>0</v>
      </c>
      <c r="U14" s="322"/>
      <c r="V14" s="21">
        <f>LEN(配列情報!$D$11)-LEN(SUBSTITUTE(配列情報!$D$11,$D14,""))</f>
        <v>0</v>
      </c>
      <c r="W14" s="21">
        <f t="shared" si="6"/>
        <v>0</v>
      </c>
      <c r="X14" s="162" cm="1">
        <f t="array" ref="X14">W14-IFERROR(_xlfn.LET(_xlpm.k,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$W$3:$W$215),IF(_xlpm.top="対象無し", 0, SUMPRODUCT(_xlpm.amount * _xlpm.hitCount))),0)</f>
        <v>0</v>
      </c>
      <c r="Y14" s="322"/>
      <c r="Z14" s="21">
        <f>LEN(配列情報!$D$12)-LEN(SUBSTITUTE(配列情報!$D$12,$D14,""))</f>
        <v>0</v>
      </c>
      <c r="AA14" s="21">
        <f t="shared" si="7"/>
        <v>0</v>
      </c>
      <c r="AB14" s="162" cm="1">
        <f t="array" ref="AB14">AA14-IFERROR(_xlfn.LET(_xlpm.k,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$AA$3:$AA$215),IF(_xlpm.top="対象無し", 0, SUMPRODUCT(_xlpm.amount * _xlpm.hitCount))),0)</f>
        <v>0</v>
      </c>
      <c r="AC14" s="322"/>
      <c r="AD14" s="21">
        <f>LEN(配列情報!$D$13)-LEN(SUBSTITUTE(配列情報!$D$13,$D14,""))</f>
        <v>0</v>
      </c>
      <c r="AE14" s="21">
        <f t="shared" si="8"/>
        <v>0</v>
      </c>
      <c r="AF14" s="162" cm="1">
        <f t="array" ref="AF14">AE14-IFERROR(_xlfn.LET(_xlpm.k,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$AE$3:$AE$215),IF(_xlpm.top="対象無し", 0, SUMPRODUCT(_xlpm.amount * _xlpm.hitCount))),0)</f>
        <v>0</v>
      </c>
      <c r="AG14" s="322"/>
      <c r="AH14" s="21">
        <f>LEN(配列情報!$D$14)-LEN(SUBSTITUTE(配列情報!$D$14,$D14,""))</f>
        <v>0</v>
      </c>
      <c r="AI14" s="21">
        <f t="shared" si="9"/>
        <v>0</v>
      </c>
      <c r="AJ14" s="162" cm="1">
        <f t="array" ref="AJ14">AI14-IFERROR(_xlfn.LET(_xlpm.k,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$AI$3:$AI$215),IF(_xlpm.top="対象無し", 0, SUMPRODUCT(_xlpm.amount * _xlpm.hitCount))),0)</f>
        <v>0</v>
      </c>
      <c r="AK14" s="322"/>
      <c r="AL14" s="21">
        <f>LEN(配列情報!$D$15)-LEN(SUBSTITUTE(配列情報!$D$15,$D14,""))</f>
        <v>0</v>
      </c>
      <c r="AM14" s="21">
        <f t="shared" si="10"/>
        <v>0</v>
      </c>
      <c r="AN14" s="162" cm="1">
        <f t="array" ref="AN14">AM14-IFERROR(_xlfn.LET(_xlpm.k,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$AM$3:$AM$215),IF(_xlpm.top="対象無し", 0, SUMPRODUCT(_xlpm.amount * _xlpm.hitCount))),0)</f>
        <v>0</v>
      </c>
      <c r="AO14" s="322"/>
      <c r="AP14" s="21">
        <f>LEN(配列情報!$D$16)-LEN(SUBSTITUTE(配列情報!$D$16,$D14,""))</f>
        <v>0</v>
      </c>
      <c r="AQ14" s="21">
        <f t="shared" si="11"/>
        <v>0</v>
      </c>
      <c r="AR14" s="162" cm="1">
        <f t="array" ref="AR14">AQ14-IFERROR(_xlfn.LET(_xlpm.k,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$AQ$3:$AQ$215),IF(_xlpm.top="対象無し", 0, SUMPRODUCT(_xlpm.amount * _xlpm.hitCount))),0)</f>
        <v>0</v>
      </c>
      <c r="AS14" s="322"/>
      <c r="AT14" s="21">
        <f>LEN(配列情報!$D$17)-LEN(SUBSTITUTE(配列情報!$D$17,$D14,""))</f>
        <v>0</v>
      </c>
      <c r="AU14" s="21">
        <f t="shared" si="12"/>
        <v>0</v>
      </c>
      <c r="AV14" s="162" cm="1">
        <f t="array" ref="AV14">AU14-IFERROR(_xlfn.LET(_xlpm.k,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$AU$3:$AU$215),IF(_xlpm.top="対象無し", 0, SUMPRODUCT(_xlpm.amount * _xlpm.hitCount))),0)</f>
        <v>0</v>
      </c>
      <c r="AW14" s="322"/>
      <c r="AX14" s="21">
        <f>LEN(配列情報!$D$18)-LEN(SUBSTITUTE(配列情報!$D$18,$D14,""))</f>
        <v>0</v>
      </c>
      <c r="AY14" s="21">
        <f t="shared" si="13"/>
        <v>0</v>
      </c>
      <c r="AZ14" s="162" cm="1">
        <f t="array" ref="AZ14">AY14-IFERROR(_xlfn.LET(_xlpm.k,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$AY$3:$AY$215),IF(_xlpm.top="対象無し", 0, SUMPRODUCT(_xlpm.amount * _xlpm.hitCount))),0)</f>
        <v>0</v>
      </c>
      <c r="BA14" s="322"/>
      <c r="BB14" s="21">
        <f>LEN(配列情報!$D$19)-LEN(SUBSTITUTE(配列情報!$D$19,$D14,""))</f>
        <v>0</v>
      </c>
      <c r="BC14" s="21">
        <f t="shared" si="14"/>
        <v>0</v>
      </c>
      <c r="BD14" s="162" cm="1">
        <f t="array" ref="BD14">BC14-IFERROR(_xlfn.LET(_xlpm.k,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$BC$3:$BC$215),IF(_xlpm.top="対象無し", 0, SUMPRODUCT(_xlpm.amount * _xlpm.hitCount))),0)</f>
        <v>0</v>
      </c>
      <c r="BE14" s="322"/>
      <c r="BF14" s="21">
        <f>LEN(配列情報!$D$20)-LEN(SUBSTITUTE(配列情報!$D$20,$D14,""))</f>
        <v>0</v>
      </c>
      <c r="BG14" s="21">
        <f t="shared" si="102"/>
        <v>0</v>
      </c>
      <c r="BH14" s="162" cm="1">
        <f t="array" ref="BH14">BG14-IFERROR(_xlfn.LET(_xlpm.k,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$BG$3:$BG$215),IF(_xlpm.top="対象無し", 0, SUMPRODUCT(_xlpm.amount * _xlpm.hitCount))),0)</f>
        <v>0</v>
      </c>
      <c r="BI14" s="322"/>
      <c r="BJ14" s="21">
        <f>LEN(配列情報!$D$21)-LEN(SUBSTITUTE(配列情報!$D$21,$D14,""))</f>
        <v>0</v>
      </c>
      <c r="BK14" s="21">
        <f t="shared" si="15"/>
        <v>0</v>
      </c>
      <c r="BL14" s="162" cm="1">
        <f t="array" ref="BL14">BK14-IFERROR(_xlfn.LET(_xlpm.k,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$BK$3:$BK$215),IF(_xlpm.top="対象無し", 0, SUMPRODUCT(_xlpm.amount * _xlpm.hitCount))),0)</f>
        <v>0</v>
      </c>
      <c r="BM14" s="322"/>
      <c r="BN14" s="21">
        <f>LEN(配列情報!$D$22)-LEN(SUBSTITUTE(配列情報!$D$22,$D14,""))</f>
        <v>0</v>
      </c>
      <c r="BO14" s="21">
        <f t="shared" si="16"/>
        <v>0</v>
      </c>
      <c r="BP14" s="162" cm="1">
        <f t="array" ref="BP14">BO14-IFERROR(_xlfn.LET(_xlpm.k,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$BO$3:$BO$215),IF(_xlpm.top="対象無し", 0, SUMPRODUCT(_xlpm.amount * _xlpm.hitCount))),0)</f>
        <v>0</v>
      </c>
      <c r="BQ14" s="322"/>
      <c r="BR14" s="21">
        <f>LEN(配列情報!$D$23)-LEN(SUBSTITUTE(配列情報!$D$23,$D14,""))</f>
        <v>0</v>
      </c>
      <c r="BS14" s="21">
        <f t="shared" si="17"/>
        <v>0</v>
      </c>
      <c r="BT14" s="162" cm="1">
        <f t="array" ref="BT14">BS14-IFERROR(_xlfn.LET(_xlpm.k,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$BS$3:$BS$215),IF(_xlpm.top="対象無し", 0, SUMPRODUCT(_xlpm.amount * _xlpm.hitCount))),0)</f>
        <v>0</v>
      </c>
      <c r="BU14" s="322"/>
      <c r="BV14" s="21">
        <f>LEN(配列情報!$D$24)-LEN(SUBSTITUTE(配列情報!$D$24,$D14,""))</f>
        <v>0</v>
      </c>
      <c r="BW14" s="21">
        <f t="shared" si="18"/>
        <v>0</v>
      </c>
      <c r="BX14" s="162" cm="1">
        <f t="array" ref="BX14">BW14-IFERROR(_xlfn.LET(_xlpm.k,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$BW$3:$BW$215),IF(_xlpm.top="対象無し", 0, SUMPRODUCT(_xlpm.amount * _xlpm.hitCount))),0)</f>
        <v>0</v>
      </c>
      <c r="BY14" s="322"/>
      <c r="BZ14" s="21">
        <f>LEN(配列情報!$D$25)-LEN(SUBSTITUTE(配列情報!$D$25,$D14,""))</f>
        <v>0</v>
      </c>
      <c r="CA14" s="21">
        <f t="shared" si="19"/>
        <v>0</v>
      </c>
      <c r="CB14" s="162" cm="1">
        <f t="array" ref="CB14">CA14-IFERROR(_xlfn.LET(_xlpm.k,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$CA$3:$CA$215),IF(_xlpm.top="対象無し", 0, SUMPRODUCT(_xlpm.amount * _xlpm.hitCount))),0)</f>
        <v>0</v>
      </c>
      <c r="CC14" s="322"/>
      <c r="CD14" s="21">
        <f>LEN(配列情報!$D$26)-LEN(SUBSTITUTE(配列情報!$D$26,$D14,""))</f>
        <v>0</v>
      </c>
      <c r="CE14" s="21">
        <f t="shared" si="20"/>
        <v>0</v>
      </c>
      <c r="CF14" s="162" cm="1">
        <f t="array" ref="CF14">CE14-IFERROR(_xlfn.LET(_xlpm.k,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$CE$3:$CE$215),IF(_xlpm.top="対象無し", 0, SUMPRODUCT(_xlpm.amount * _xlpm.hitCount))),0)</f>
        <v>0</v>
      </c>
      <c r="CG14" s="322"/>
      <c r="CH14" s="21">
        <f>LEN(配列情報!$D$27)-LEN(SUBSTITUTE(配列情報!$D$27,$D14,""))</f>
        <v>0</v>
      </c>
      <c r="CI14" s="21">
        <f t="shared" si="21"/>
        <v>0</v>
      </c>
      <c r="CJ14" s="162" cm="1">
        <f t="array" ref="CJ14">CI14-IFERROR(_xlfn.LET(_xlpm.k,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$CI$3:$CI$215),IF(_xlpm.top="対象無し", 0, SUMPRODUCT(_xlpm.amount * _xlpm.hitCount))),0)</f>
        <v>0</v>
      </c>
      <c r="CK14" s="322"/>
      <c r="CL14" s="21">
        <f>LEN(配列情報!$D$28)-LEN(SUBSTITUTE(配列情報!$D$28,$D14,""))</f>
        <v>0</v>
      </c>
      <c r="CM14" s="21">
        <f t="shared" si="22"/>
        <v>0</v>
      </c>
      <c r="CN14" s="162" cm="1">
        <f t="array" ref="CN14">CM14-IFERROR(_xlfn.LET(_xlpm.k,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$CM$3:$CM$215),IF(_xlpm.top="対象無し", 0, SUMPRODUCT(_xlpm.amount * _xlpm.hitCount))),0)</f>
        <v>0</v>
      </c>
      <c r="CO14" s="322"/>
      <c r="CP14" s="21">
        <f>LEN(配列情報!$D$29)-LEN(SUBSTITUTE(配列情報!$D$29,$D14,""))</f>
        <v>0</v>
      </c>
      <c r="CQ14" s="21">
        <f t="shared" si="23"/>
        <v>0</v>
      </c>
      <c r="CR14" s="162" cm="1">
        <f t="array" ref="CR14">CQ14-IFERROR(_xlfn.LET(_xlpm.k,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$CQ$3:$CQ$215),IF(_xlpm.top="対象無し", 0, SUMPRODUCT(_xlpm.amount * _xlpm.hitCount))),0)</f>
        <v>0</v>
      </c>
      <c r="CS14" s="322"/>
      <c r="CT14" s="21">
        <f>LEN(配列情報!$D$30)-LEN(SUBSTITUTE(配列情報!$D$30,$D14,""))</f>
        <v>0</v>
      </c>
      <c r="CU14" s="21">
        <f t="shared" si="24"/>
        <v>0</v>
      </c>
      <c r="CV14" s="162" cm="1">
        <f t="array" ref="CV14">CU14-IFERROR(_xlfn.LET(_xlpm.k,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$CU$3:$CU$215),IF(_xlpm.top="対象無し", 0, SUMPRODUCT(_xlpm.amount * _xlpm.hitCount))),0)</f>
        <v>0</v>
      </c>
      <c r="CW14" s="322"/>
      <c r="CX14" s="21">
        <f>LEN(配列情報!$D$31)-LEN(SUBSTITUTE(配列情報!$D$31,$D14,""))</f>
        <v>0</v>
      </c>
      <c r="CY14" s="21">
        <f t="shared" si="25"/>
        <v>0</v>
      </c>
      <c r="CZ14" s="162" cm="1">
        <f t="array" ref="CZ14">CY14-IFERROR(_xlfn.LET(_xlpm.k,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$CY$3:$CY$215),IF(_xlpm.top="対象無し", 0, SUMPRODUCT(_xlpm.amount * _xlpm.hitCount))),0)</f>
        <v>0</v>
      </c>
      <c r="DA14" s="322"/>
      <c r="DB14" s="21">
        <f>LEN(配列情報!$D$32)-LEN(SUBSTITUTE(配列情報!$D$32,$D14,""))</f>
        <v>0</v>
      </c>
      <c r="DC14" s="21">
        <f t="shared" si="26"/>
        <v>0</v>
      </c>
      <c r="DD14" s="162" cm="1">
        <f t="array" ref="DD14">DC14-IFERROR(_xlfn.LET(_xlpm.k,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$DC$3:$DC$215),IF(_xlpm.top="対象無し", 0, SUMPRODUCT(_xlpm.amount * _xlpm.hitCount))),0)</f>
        <v>0</v>
      </c>
      <c r="DE14" s="322"/>
      <c r="DF14" s="21">
        <f>LEN(配列情報!$D$33)-LEN(SUBSTITUTE(配列情報!$D$33,$D14,""))</f>
        <v>0</v>
      </c>
      <c r="DG14" s="21">
        <f t="shared" si="27"/>
        <v>0</v>
      </c>
      <c r="DH14" s="162" cm="1">
        <f t="array" ref="DH14">DG14-IFERROR(_xlfn.LET(_xlpm.k,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$DG$3:$DG$215),IF(_xlpm.top="対象無し", 0, SUMPRODUCT(_xlpm.amount * _xlpm.hitCount))),0)</f>
        <v>0</v>
      </c>
      <c r="DI14" s="322"/>
      <c r="DJ14" s="21">
        <f>LEN(配列情報!$D$34)-LEN(SUBSTITUTE(配列情報!$D$34,$D14,""))</f>
        <v>0</v>
      </c>
      <c r="DK14" s="21">
        <f t="shared" si="28"/>
        <v>0</v>
      </c>
      <c r="DL14" s="162" cm="1">
        <f t="array" ref="DL14">DK14-IFERROR(_xlfn.LET(_xlpm.k,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$DK$3:$DK$215),IF(_xlpm.top="対象無し", 0, SUMPRODUCT(_xlpm.amount * _xlpm.hitCount))),0)</f>
        <v>0</v>
      </c>
      <c r="DM14" s="322"/>
      <c r="DN14" s="21">
        <f>LEN(配列情報!$D$35)-LEN(SUBSTITUTE(配列情報!$D$35,$D14,""))</f>
        <v>0</v>
      </c>
      <c r="DO14" s="21">
        <f t="shared" si="29"/>
        <v>0</v>
      </c>
      <c r="DP14" s="162" cm="1">
        <f t="array" ref="DP14">DO14-IFERROR(_xlfn.LET(_xlpm.k,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$DO$3:$DO$215),IF(_xlpm.top="対象無し", 0, SUMPRODUCT(_xlpm.amount * _xlpm.hitCount))),0)</f>
        <v>0</v>
      </c>
      <c r="DQ14" s="322"/>
      <c r="DR14" s="21">
        <f>LEN(配列情報!$D$36)-LEN(SUBSTITUTE(配列情報!$D$36,$D14,""))</f>
        <v>0</v>
      </c>
      <c r="DS14" s="21">
        <f t="shared" si="30"/>
        <v>0</v>
      </c>
      <c r="DT14" s="162" cm="1">
        <f t="array" ref="DT14">DS14-IFERROR(_xlfn.LET(_xlpm.k,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$DS$3:$DS$215),IF(_xlpm.top="対象無し", 0, SUMPRODUCT(_xlpm.amount * _xlpm.hitCount))),0)</f>
        <v>0</v>
      </c>
      <c r="DU14" s="322"/>
      <c r="DV14" s="21">
        <f>LEN(配列情報!$D$37)-LEN(SUBSTITUTE(配列情報!$D$37,$D14,""))</f>
        <v>0</v>
      </c>
      <c r="DW14" s="21">
        <f t="shared" si="31"/>
        <v>0</v>
      </c>
      <c r="DX14" s="162" cm="1">
        <f t="array" ref="DX14">DW14-IFERROR(_xlfn.LET(_xlpm.k,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$DW$3:$DW$215),IF(_xlpm.top="対象無し", 0, SUMPRODUCT(_xlpm.amount * _xlpm.hitCount))),0)</f>
        <v>0</v>
      </c>
      <c r="DY14" s="322"/>
      <c r="DZ14" s="21">
        <f>LEN(配列情報!$D$38)-LEN(SUBSTITUTE(配列情報!$D$38,$D14,""))</f>
        <v>0</v>
      </c>
      <c r="EA14" s="21">
        <f t="shared" si="32"/>
        <v>0</v>
      </c>
      <c r="EB14" s="162" cm="1">
        <f t="array" ref="EB14">EA14-IFERROR(_xlfn.LET(_xlpm.k,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$EA$3:$EA$215),IF(_xlpm.top="対象無し", 0, SUMPRODUCT(_xlpm.amount * _xlpm.hitCount))),0)</f>
        <v>0</v>
      </c>
      <c r="EC14" s="322"/>
      <c r="ED14" s="21">
        <f>LEN(配列情報!$D$39)-LEN(SUBSTITUTE(配列情報!$D$39,$D14,""))</f>
        <v>0</v>
      </c>
      <c r="EE14" s="21">
        <f t="shared" si="33"/>
        <v>0</v>
      </c>
      <c r="EF14" s="162" cm="1">
        <f t="array" ref="EF14">EE14-IFERROR(_xlfn.LET(_xlpm.k,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$EE$3:$EE$215),IF(_xlpm.top="対象無し", 0, SUMPRODUCT(_xlpm.amount * _xlpm.hitCount))),0)</f>
        <v>0</v>
      </c>
      <c r="EG14" s="322"/>
      <c r="EH14" s="21">
        <f>LEN(配列情報!$D$40)-LEN(SUBSTITUTE(配列情報!$D$40,$D14,""))</f>
        <v>0</v>
      </c>
      <c r="EI14" s="21">
        <f t="shared" si="34"/>
        <v>0</v>
      </c>
      <c r="EJ14" s="162" cm="1">
        <f t="array" ref="EJ14">EI14-IFERROR(_xlfn.LET(_xlpm.k,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$EI$3:$EI$215),IF(_xlpm.top="対象無し", 0, SUMPRODUCT(_xlpm.amount * _xlpm.hitCount))),0)</f>
        <v>0</v>
      </c>
      <c r="EK14" s="322"/>
      <c r="EL14" s="21">
        <f>LEN(配列情報!$D$41)-LEN(SUBSTITUTE(配列情報!$D$41,$D14,""))</f>
        <v>0</v>
      </c>
      <c r="EM14" s="21">
        <f t="shared" si="35"/>
        <v>0</v>
      </c>
      <c r="EN14" s="162" cm="1">
        <f t="array" ref="EN14">EM14-IFERROR(_xlfn.LET(_xlpm.k,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$EM$3:$EM$215),IF(_xlpm.top="対象無し", 0, SUMPRODUCT(_xlpm.amount * _xlpm.hitCount))),0)</f>
        <v>0</v>
      </c>
      <c r="EO14" s="322"/>
      <c r="EP14" s="21">
        <f>LEN(配列情報!$D$42)-LEN(SUBSTITUTE(配列情報!$D$42,$D14,""))</f>
        <v>0</v>
      </c>
      <c r="EQ14" s="21">
        <f t="shared" si="36"/>
        <v>0</v>
      </c>
      <c r="ER14" s="162" cm="1">
        <f t="array" ref="ER14">EQ14-IFERROR(_xlfn.LET(_xlpm.k,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$EQ$3:$EQ$215),IF(_xlpm.top="対象無し", 0, SUMPRODUCT(_xlpm.amount * _xlpm.hitCount))),0)</f>
        <v>0</v>
      </c>
      <c r="ES14" s="322"/>
      <c r="ET14" s="21">
        <f>LEN(配列情報!$D$43)-LEN(SUBSTITUTE(配列情報!$D$43,$D14,""))</f>
        <v>0</v>
      </c>
      <c r="EU14" s="21">
        <f t="shared" si="37"/>
        <v>0</v>
      </c>
      <c r="EV14" s="162" cm="1">
        <f t="array" ref="EV14">EU14-IFERROR(_xlfn.LET(_xlpm.k,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$EU$3:$EU$215),IF(_xlpm.top="対象無し", 0, SUMPRODUCT(_xlpm.amount * _xlpm.hitCount))),0)</f>
        <v>0</v>
      </c>
      <c r="EW14" s="322"/>
      <c r="EX14" s="21">
        <f>LEN(配列情報!$D$44)-LEN(SUBSTITUTE(配列情報!$D$44,$D14,""))</f>
        <v>0</v>
      </c>
      <c r="EY14" s="21">
        <f t="shared" si="38"/>
        <v>0</v>
      </c>
      <c r="EZ14" s="162" cm="1">
        <f t="array" ref="EZ14">EY14-IFERROR(_xlfn.LET(_xlpm.k,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$EY$3:$EY$215),IF(_xlpm.top="対象無し", 0, SUMPRODUCT(_xlpm.amount * _xlpm.hitCount))),0)</f>
        <v>0</v>
      </c>
      <c r="FA14" s="322"/>
      <c r="FB14" s="21">
        <f>LEN(配列情報!$D$45)-LEN(SUBSTITUTE(配列情報!$D$45,$D14,""))</f>
        <v>0</v>
      </c>
      <c r="FC14" s="21">
        <f t="shared" si="39"/>
        <v>0</v>
      </c>
      <c r="FD14" s="162" cm="1">
        <f t="array" ref="FD14">FC14-IFERROR(_xlfn.LET(_xlpm.k,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$FC$3:$FC$215),IF(_xlpm.top="対象無し", 0, SUMPRODUCT(_xlpm.amount * _xlpm.hitCount))),0)</f>
        <v>0</v>
      </c>
      <c r="FE14" s="322"/>
      <c r="FF14" s="21">
        <f>LEN(配列情報!$D$46)-LEN(SUBSTITUTE(配列情報!$D$46,$D14,""))</f>
        <v>0</v>
      </c>
      <c r="FG14" s="21">
        <f t="shared" si="40"/>
        <v>0</v>
      </c>
      <c r="FH14" s="162" cm="1">
        <f t="array" ref="FH14">FG14-IFERROR(_xlfn.LET(_xlpm.k,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$FG$3:$FG$215),IF(_xlpm.top="対象無し", 0, SUMPRODUCT(_xlpm.amount * _xlpm.hitCount))),0)</f>
        <v>0</v>
      </c>
      <c r="FI14" s="322"/>
      <c r="FJ14" s="21">
        <f>LEN(配列情報!$D$47)-LEN(SUBSTITUTE(配列情報!$D$47,$D14,""))</f>
        <v>0</v>
      </c>
      <c r="FK14" s="21">
        <f t="shared" si="41"/>
        <v>0</v>
      </c>
      <c r="FL14" s="162" cm="1">
        <f t="array" ref="FL14">FK14-IFERROR(_xlfn.LET(_xlpm.k,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$FK$3:$FK$215),IF(_xlpm.top="対象無し", 0, SUMPRODUCT(_xlpm.amount * _xlpm.hitCount))),0)</f>
        <v>0</v>
      </c>
      <c r="FM14" s="322"/>
      <c r="FN14" s="21">
        <f>LEN(配列情報!$D$48)-LEN(SUBSTITUTE(配列情報!$D$48,$D14,""))</f>
        <v>0</v>
      </c>
      <c r="FO14" s="21">
        <f t="shared" si="42"/>
        <v>0</v>
      </c>
      <c r="FP14" s="162" cm="1">
        <f t="array" ref="FP14">FO14-IFERROR(_xlfn.LET(_xlpm.k,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$FO$3:$FO$215),IF(_xlpm.top="対象無し", 0, SUMPRODUCT(_xlpm.amount * _xlpm.hitCount))),0)</f>
        <v>0</v>
      </c>
      <c r="FQ14" s="322"/>
      <c r="FR14" s="21">
        <f>LEN(配列情報!$D$49)-LEN(SUBSTITUTE(配列情報!$D$49,$D14,""))</f>
        <v>0</v>
      </c>
      <c r="FS14" s="21">
        <f t="shared" si="43"/>
        <v>0</v>
      </c>
      <c r="FT14" s="162" cm="1">
        <f t="array" ref="FT14">FS14-IFERROR(_xlfn.LET(_xlpm.k,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$FS$3:$FS$215),IF(_xlpm.top="対象無し", 0, SUMPRODUCT(_xlpm.amount * _xlpm.hitCount))),0)</f>
        <v>0</v>
      </c>
      <c r="FU14" s="322"/>
      <c r="FV14" s="21">
        <f>LEN(配列情報!$D$50)-LEN(SUBSTITUTE(配列情報!$D$50,$D14,""))</f>
        <v>0</v>
      </c>
      <c r="FW14" s="21">
        <f t="shared" si="44"/>
        <v>0</v>
      </c>
      <c r="FX14" s="162" cm="1">
        <f t="array" ref="FX14">FW14-IFERROR(_xlfn.LET(_xlpm.k,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$FW$3:$FW$215),IF(_xlpm.top="対象無し", 0, SUMPRODUCT(_xlpm.amount * _xlpm.hitCount))),0)</f>
        <v>0</v>
      </c>
      <c r="FY14" s="322"/>
      <c r="FZ14" s="21">
        <f>LEN(配列情報!$D$51)-LEN(SUBSTITUTE(配列情報!$D$51,$D14,""))</f>
        <v>0</v>
      </c>
      <c r="GA14" s="21">
        <f t="shared" si="45"/>
        <v>0</v>
      </c>
      <c r="GB14" s="162" cm="1">
        <f t="array" ref="GB14">GA14-IFERROR(_xlfn.LET(_xlpm.k,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$GA$3:$GA$215),IF(_xlpm.top="対象無し", 0, SUMPRODUCT(_xlpm.amount * _xlpm.hitCount))),0)</f>
        <v>0</v>
      </c>
      <c r="GC14" s="322"/>
      <c r="GD14" s="21">
        <f>LEN(配列情報!$D$52)-LEN(SUBSTITUTE(配列情報!$D$52,$D14,""))</f>
        <v>0</v>
      </c>
      <c r="GE14" s="21">
        <f t="shared" si="46"/>
        <v>0</v>
      </c>
      <c r="GF14" s="162" cm="1">
        <f t="array" ref="GF14">GE14-IFERROR(_xlfn.LET(_xlpm.k,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$GE$3:$GE$215),IF(_xlpm.top="対象無し", 0, SUMPRODUCT(_xlpm.amount * _xlpm.hitCount))),0)</f>
        <v>0</v>
      </c>
      <c r="GG14" s="322"/>
      <c r="GH14" s="21">
        <f>LEN(配列情報!$D$53)-LEN(SUBSTITUTE(配列情報!$D$53,$D14,""))</f>
        <v>0</v>
      </c>
      <c r="GI14" s="21">
        <f t="shared" si="47"/>
        <v>0</v>
      </c>
      <c r="GJ14" s="162" cm="1">
        <f t="array" ref="GJ14">GI14-IFERROR(_xlfn.LET(_xlpm.k,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$GI$3:$GI$215),IF(_xlpm.top="対象無し", 0, SUMPRODUCT(_xlpm.amount * _xlpm.hitCount))),0)</f>
        <v>0</v>
      </c>
      <c r="GK14" s="322"/>
      <c r="GL14" s="21">
        <f>LEN(配列情報!$D$54)-LEN(SUBSTITUTE(配列情報!$D$54,$D14,""))</f>
        <v>0</v>
      </c>
      <c r="GM14" s="21">
        <f t="shared" si="48"/>
        <v>0</v>
      </c>
      <c r="GN14" s="162" cm="1">
        <f t="array" ref="GN14">GM14-IFERROR(_xlfn.LET(_xlpm.k,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$GM$3:$GM$215),IF(_xlpm.top="対象無し", 0, SUMPRODUCT(_xlpm.amount * _xlpm.hitCount))),0)</f>
        <v>0</v>
      </c>
      <c r="GO14" s="322"/>
      <c r="GP14" s="21">
        <f>LEN(配列情報!$D$55)-LEN(SUBSTITUTE(配列情報!$D$55,$D14,""))</f>
        <v>0</v>
      </c>
      <c r="GQ14" s="21">
        <f t="shared" si="49"/>
        <v>0</v>
      </c>
      <c r="GR14" s="162" cm="1">
        <f t="array" ref="GR14">GQ14-IFERROR(_xlfn.LET(_xlpm.k,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$GQ$3:$GQ$215),IF(_xlpm.top="対象無し", 0, SUMPRODUCT(_xlpm.amount * _xlpm.hitCount))),0)</f>
        <v>0</v>
      </c>
      <c r="GS14" s="322"/>
      <c r="GT14" s="21">
        <f>LEN(配列情報!$D$56)-LEN(SUBSTITUTE(配列情報!$D$56,$D14,""))</f>
        <v>0</v>
      </c>
      <c r="GU14" s="21">
        <f t="shared" si="50"/>
        <v>0</v>
      </c>
      <c r="GV14" s="162" cm="1">
        <f t="array" ref="GV14">GU14-IFERROR(_xlfn.LET(_xlpm.k,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$GU$3:$GU$215),IF(_xlpm.top="対象無し", 0, SUMPRODUCT(_xlpm.amount * _xlpm.hitCount))),0)</f>
        <v>0</v>
      </c>
      <c r="GW14" s="322"/>
      <c r="GX14" s="21">
        <f>LEN(配列情報!$D$57)-LEN(SUBSTITUTE(配列情報!$D$57,$D14,""))</f>
        <v>0</v>
      </c>
      <c r="GY14" s="21">
        <f t="shared" si="51"/>
        <v>0</v>
      </c>
      <c r="GZ14" s="162" cm="1">
        <f t="array" ref="GZ14">GY14-IFERROR(_xlfn.LET(_xlpm.k,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$GY$3:$GY$215),IF(_xlpm.top="対象無し", 0, SUMPRODUCT(_xlpm.amount * _xlpm.hitCount))),0)</f>
        <v>0</v>
      </c>
      <c r="HA14" s="322"/>
      <c r="HB14" s="21">
        <f>LEN(配列情報!$D$58)-LEN(SUBSTITUTE(配列情報!$D$58,$D14,""))</f>
        <v>0</v>
      </c>
      <c r="HC14" s="21">
        <f t="shared" si="52"/>
        <v>0</v>
      </c>
      <c r="HD14" s="162" cm="1">
        <f t="array" ref="HD14">HC14-IFERROR(_xlfn.LET(_xlpm.k,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$HC$3:$HC$215),IF(_xlpm.top="対象無し", 0, SUMPRODUCT(_xlpm.amount * _xlpm.hitCount))),0)</f>
        <v>0</v>
      </c>
      <c r="HE14" s="322"/>
      <c r="HF14" s="21">
        <f>LEN(配列情報!$D$59)-LEN(SUBSTITUTE(配列情報!$D$59,$D14,""))</f>
        <v>0</v>
      </c>
      <c r="HG14" s="21">
        <f t="shared" si="53"/>
        <v>0</v>
      </c>
      <c r="HH14" s="162" cm="1">
        <f t="array" ref="HH14">HG14-IFERROR(_xlfn.LET(_xlpm.k,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$HG$3:$HG$215),IF(_xlpm.top="対象無し", 0, SUMPRODUCT(_xlpm.amount * _xlpm.hitCount))),0)</f>
        <v>0</v>
      </c>
      <c r="HI14" s="322"/>
      <c r="HJ14" s="21">
        <f>LEN(配列情報!$D$60)-LEN(SUBSTITUTE(配列情報!$D$60,$D14,""))</f>
        <v>0</v>
      </c>
      <c r="HK14" s="21">
        <f t="shared" si="54"/>
        <v>0</v>
      </c>
      <c r="HL14" s="162" cm="1">
        <f t="array" ref="HL14">HK14-IFERROR(_xlfn.LET(_xlpm.k,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$HK$3:$HK$215),IF(_xlpm.top="対象無し", 0, SUMPRODUCT(_xlpm.amount * _xlpm.hitCount))),0)</f>
        <v>0</v>
      </c>
      <c r="HM14" s="322"/>
      <c r="HN14" s="21">
        <f>LEN(配列情報!$D$61)-LEN(SUBSTITUTE(配列情報!$D$61,$D14,""))</f>
        <v>0</v>
      </c>
      <c r="HO14" s="21">
        <f t="shared" si="55"/>
        <v>0</v>
      </c>
      <c r="HP14" s="162" cm="1">
        <f t="array" ref="HP14">HO14-IFERROR(_xlfn.LET(_xlpm.k,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$HO$3:$HO$215),IF(_xlpm.top="対象無し", 0, SUMPRODUCT(_xlpm.amount * _xlpm.hitCount))),0)</f>
        <v>0</v>
      </c>
      <c r="HQ14" s="322"/>
      <c r="HR14" s="21">
        <f>LEN(配列情報!$D$62)-LEN(SUBSTITUTE(配列情報!$D$62,$D14,""))</f>
        <v>0</v>
      </c>
      <c r="HS14" s="21">
        <f t="shared" si="56"/>
        <v>0</v>
      </c>
      <c r="HT14" s="162" cm="1">
        <f t="array" ref="HT14">HS14-IFERROR(_xlfn.LET(_xlpm.k,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$HS$3:$HS$215),IF(_xlpm.top="対象無し", 0, SUMPRODUCT(_xlpm.amount * _xlpm.hitCount))),0)</f>
        <v>0</v>
      </c>
      <c r="HU14" s="322"/>
      <c r="HV14" s="21">
        <f>LEN(配列情報!$D$63)-LEN(SUBSTITUTE(配列情報!$D$63,$D14,""))</f>
        <v>0</v>
      </c>
      <c r="HW14" s="21">
        <f t="shared" si="57"/>
        <v>0</v>
      </c>
      <c r="HX14" s="162" cm="1">
        <f t="array" ref="HX14">HW14-IFERROR(_xlfn.LET(_xlpm.k,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$HW$3:$HW$215),IF(_xlpm.top="対象無し", 0, SUMPRODUCT(_xlpm.amount * _xlpm.hitCount))),0)</f>
        <v>0</v>
      </c>
      <c r="HY14" s="322"/>
      <c r="HZ14" s="21">
        <f>LEN(配列情報!$D$64)-LEN(SUBSTITUTE(配列情報!$D$64,$D14,""))</f>
        <v>0</v>
      </c>
      <c r="IA14" s="21">
        <f t="shared" si="58"/>
        <v>0</v>
      </c>
      <c r="IB14" s="162" cm="1">
        <f t="array" ref="IB14">IA14-IFERROR(_xlfn.LET(_xlpm.k,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$IA$3:$IA$215),IF(_xlpm.top="対象無し", 0, SUMPRODUCT(_xlpm.amount * _xlpm.hitCount))),0)</f>
        <v>0</v>
      </c>
      <c r="IC14" s="322"/>
      <c r="ID14" s="21">
        <f>LEN(配列情報!$D$65)-LEN(SUBSTITUTE(配列情報!$D$65,$D14,""))</f>
        <v>0</v>
      </c>
      <c r="IE14" s="21">
        <f t="shared" si="59"/>
        <v>0</v>
      </c>
      <c r="IF14" s="162" cm="1">
        <f t="array" ref="IF14">IE14-IFERROR(_xlfn.LET(_xlpm.k,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$IE$3:$IE$215),IF(_xlpm.top="対象無し", 0, SUMPRODUCT(_xlpm.amount * _xlpm.hitCount))),0)</f>
        <v>0</v>
      </c>
      <c r="IG14" s="322"/>
      <c r="IH14" s="21">
        <f>LEN(配列情報!$D$66)-LEN(SUBSTITUTE(配列情報!$D$66,$D14,""))</f>
        <v>0</v>
      </c>
      <c r="II14" s="21">
        <f t="shared" si="60"/>
        <v>0</v>
      </c>
      <c r="IJ14" s="162" cm="1">
        <f t="array" ref="IJ14">II14-IFERROR(_xlfn.LET(_xlpm.k,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$II$3:$II$215),IF(_xlpm.top="対象無し", 0, SUMPRODUCT(_xlpm.amount * _xlpm.hitCount))),0)</f>
        <v>0</v>
      </c>
      <c r="IK14" s="322"/>
      <c r="IL14" s="21">
        <f>LEN(配列情報!$D$67)-LEN(SUBSTITUTE(配列情報!$D$67,$D14,""))</f>
        <v>0</v>
      </c>
      <c r="IM14" s="21">
        <f t="shared" si="61"/>
        <v>0</v>
      </c>
      <c r="IN14" s="162" cm="1">
        <f t="array" ref="IN14">IM14-IFERROR(_xlfn.LET(_xlpm.k,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$IM$3:$IM$215),IF(_xlpm.top="対象無し", 0, SUMPRODUCT(_xlpm.amount * _xlpm.hitCount))),0)</f>
        <v>0</v>
      </c>
      <c r="IO14" s="322"/>
      <c r="IP14" s="21">
        <f>LEN(配列情報!$D$68)-LEN(SUBSTITUTE(配列情報!$D$68,$D14,""))</f>
        <v>0</v>
      </c>
      <c r="IQ14" s="21">
        <f t="shared" si="62"/>
        <v>0</v>
      </c>
      <c r="IR14" s="162" cm="1">
        <f t="array" ref="IR14">IQ14-IFERROR(_xlfn.LET(_xlpm.k,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$IQ$3:$IQ$215),IF(_xlpm.top="対象無し", 0, SUMPRODUCT(_xlpm.amount * _xlpm.hitCount))),0)</f>
        <v>0</v>
      </c>
      <c r="IS14" s="322"/>
      <c r="IT14" s="21">
        <f>LEN(配列情報!$D$69)-LEN(SUBSTITUTE(配列情報!$D$69,$D14,""))</f>
        <v>0</v>
      </c>
      <c r="IU14" s="21">
        <f t="shared" si="63"/>
        <v>0</v>
      </c>
      <c r="IV14" s="162" cm="1">
        <f t="array" ref="IV14">IU14-IFERROR(_xlfn.LET(_xlpm.k,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$IU$3:$IU$215),IF(_xlpm.top="対象無し", 0, SUMPRODUCT(_xlpm.amount * _xlpm.hitCount))),0)</f>
        <v>0</v>
      </c>
      <c r="IW14" s="322"/>
      <c r="IX14" s="21">
        <f>LEN(配列情報!$D$70)-LEN(SUBSTITUTE(配列情報!$D$70,$D14,""))</f>
        <v>0</v>
      </c>
      <c r="IY14" s="21">
        <f t="shared" si="64"/>
        <v>0</v>
      </c>
      <c r="IZ14" s="162" cm="1">
        <f t="array" ref="IZ14">IY14-IFERROR(_xlfn.LET(_xlpm.k,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$IY$3:$IY$215),IF(_xlpm.top="対象無し", 0, SUMPRODUCT(_xlpm.amount * _xlpm.hitCount))),0)</f>
        <v>0</v>
      </c>
      <c r="JA14" s="322"/>
      <c r="JB14" s="21">
        <f>LEN(配列情報!$D$71)-LEN(SUBSTITUTE(配列情報!$D$71,$D14,""))</f>
        <v>0</v>
      </c>
      <c r="JC14" s="21">
        <f t="shared" si="65"/>
        <v>0</v>
      </c>
      <c r="JD14" s="162" cm="1">
        <f t="array" ref="JD14">JC14-IFERROR(_xlfn.LET(_xlpm.k,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$JC$3:$JC$215),IF(_xlpm.top="対象無し", 0, SUMPRODUCT(_xlpm.amount * _xlpm.hitCount))),0)</f>
        <v>0</v>
      </c>
      <c r="JE14" s="322"/>
      <c r="JF14" s="21">
        <f>LEN(配列情報!$D$72)-LEN(SUBSTITUTE(配列情報!$D$72,$D14,""))</f>
        <v>0</v>
      </c>
      <c r="JG14" s="21">
        <f t="shared" si="66"/>
        <v>0</v>
      </c>
      <c r="JH14" s="162" cm="1">
        <f t="array" ref="JH14">JG14-IFERROR(_xlfn.LET(_xlpm.k,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$JG$3:$JG$215),IF(_xlpm.top="対象無し", 0, SUMPRODUCT(_xlpm.amount * _xlpm.hitCount))),0)</f>
        <v>0</v>
      </c>
      <c r="JI14" s="322"/>
      <c r="JJ14" s="21">
        <f>LEN(配列情報!$D$73)-LEN(SUBSTITUTE(配列情報!$D$73,$D14,""))</f>
        <v>0</v>
      </c>
      <c r="JK14" s="21">
        <f t="shared" si="67"/>
        <v>0</v>
      </c>
      <c r="JL14" s="162" cm="1">
        <f t="array" ref="JL14">JK14-IFERROR(_xlfn.LET(_xlpm.k,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$JK$3:$JK$215),IF(_xlpm.top="対象無し", 0, SUMPRODUCT(_xlpm.amount * _xlpm.hitCount))),0)</f>
        <v>0</v>
      </c>
      <c r="JM14" s="322"/>
      <c r="JN14" s="21">
        <f>LEN(配列情報!$D$74)-LEN(SUBSTITUTE(配列情報!$D$74,$D14,""))</f>
        <v>0</v>
      </c>
      <c r="JO14" s="21">
        <f t="shared" si="68"/>
        <v>0</v>
      </c>
      <c r="JP14" s="162" cm="1">
        <f t="array" ref="JP14">JO14-IFERROR(_xlfn.LET(_xlpm.k,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$JO$3:$JO$215),IF(_xlpm.top="対象無し", 0, SUMPRODUCT(_xlpm.amount * _xlpm.hitCount))),0)</f>
        <v>0</v>
      </c>
      <c r="JQ14" s="322"/>
      <c r="JR14" s="21">
        <f>LEN(配列情報!$D$75)-LEN(SUBSTITUTE(配列情報!$D$75,$D14,""))</f>
        <v>0</v>
      </c>
      <c r="JS14" s="21">
        <f t="shared" si="69"/>
        <v>0</v>
      </c>
      <c r="JT14" s="162" cm="1">
        <f t="array" ref="JT14">JS14-IFERROR(_xlfn.LET(_xlpm.k,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$JS$3:$JS$215),IF(_xlpm.top="対象無し", 0, SUMPRODUCT(_xlpm.amount * _xlpm.hitCount))),0)</f>
        <v>0</v>
      </c>
      <c r="JU14" s="322"/>
      <c r="JV14" s="21">
        <f>LEN(配列情報!$D$76)-LEN(SUBSTITUTE(配列情報!$D$76,$D14,""))</f>
        <v>0</v>
      </c>
      <c r="JW14" s="21">
        <f t="shared" si="70"/>
        <v>0</v>
      </c>
      <c r="JX14" s="162" cm="1">
        <f t="array" ref="JX14">JW14-IFERROR(_xlfn.LET(_xlpm.k,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$JW$3:$JW$215),IF(_xlpm.top="対象無し", 0, SUMPRODUCT(_xlpm.amount * _xlpm.hitCount))),0)</f>
        <v>0</v>
      </c>
      <c r="JY14" s="322"/>
      <c r="JZ14" s="21">
        <f>LEN(配列情報!$D$77)-LEN(SUBSTITUTE(配列情報!$D$77,$D14,""))</f>
        <v>0</v>
      </c>
      <c r="KA14" s="21">
        <f t="shared" si="71"/>
        <v>0</v>
      </c>
      <c r="KB14" s="162" cm="1">
        <f t="array" ref="KB14">KA14-IFERROR(_xlfn.LET(_xlpm.k,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$KA$3:$KA$215),IF(_xlpm.top="対象無し", 0, SUMPRODUCT(_xlpm.amount * _xlpm.hitCount))),0)</f>
        <v>0</v>
      </c>
      <c r="KC14" s="322"/>
      <c r="KD14" s="21">
        <f>LEN(配列情報!$D$78)-LEN(SUBSTITUTE(配列情報!$D$78,$D14,""))</f>
        <v>0</v>
      </c>
      <c r="KE14" s="21">
        <f t="shared" si="72"/>
        <v>0</v>
      </c>
      <c r="KF14" s="162" cm="1">
        <f t="array" ref="KF14">KE14-IFERROR(_xlfn.LET(_xlpm.k,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$KE$3:$KE$215),IF(_xlpm.top="対象無し", 0, SUMPRODUCT(_xlpm.amount * _xlpm.hitCount))),0)</f>
        <v>0</v>
      </c>
      <c r="KG14" s="322"/>
      <c r="KH14" s="21">
        <f>LEN(配列情報!$D$79)-LEN(SUBSTITUTE(配列情報!$D$79,$D14,""))</f>
        <v>0</v>
      </c>
      <c r="KI14" s="21">
        <f t="shared" si="73"/>
        <v>0</v>
      </c>
      <c r="KJ14" s="162" cm="1">
        <f t="array" ref="KJ14">KI14-IFERROR(_xlfn.LET(_xlpm.k,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$KI$3:$KI$215),IF(_xlpm.top="対象無し", 0, SUMPRODUCT(_xlpm.amount * _xlpm.hitCount))),0)</f>
        <v>0</v>
      </c>
      <c r="KK14" s="322"/>
      <c r="KL14" s="21">
        <f>LEN(配列情報!$D$80)-LEN(SUBSTITUTE(配列情報!$D$80,$D14,""))</f>
        <v>0</v>
      </c>
      <c r="KM14" s="21">
        <f t="shared" si="74"/>
        <v>0</v>
      </c>
      <c r="KN14" s="162" cm="1">
        <f t="array" ref="KN14">KM14-IFERROR(_xlfn.LET(_xlpm.k,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$KM$3:$KM$215),IF(_xlpm.top="対象無し", 0, SUMPRODUCT(_xlpm.amount * _xlpm.hitCount))),0)</f>
        <v>0</v>
      </c>
      <c r="KO14" s="322"/>
      <c r="KP14" s="21">
        <f>LEN(配列情報!$D$81)-LEN(SUBSTITUTE(配列情報!$D$81,$D14,""))</f>
        <v>0</v>
      </c>
      <c r="KQ14" s="21">
        <f t="shared" si="75"/>
        <v>0</v>
      </c>
      <c r="KR14" s="162" cm="1">
        <f t="array" ref="KR14">KQ14-IFERROR(_xlfn.LET(_xlpm.k,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$KQ$3:$KQ$215),IF(_xlpm.top="対象無し", 0, SUMPRODUCT(_xlpm.amount * _xlpm.hitCount))),0)</f>
        <v>0</v>
      </c>
      <c r="KS14" s="322"/>
      <c r="KT14" s="21">
        <f>LEN(配列情報!$D$82)-LEN(SUBSTITUTE(配列情報!$D$82,$D14,""))</f>
        <v>0</v>
      </c>
      <c r="KU14" s="21">
        <f t="shared" si="76"/>
        <v>0</v>
      </c>
      <c r="KV14" s="162" cm="1">
        <f t="array" ref="KV14">KU14-IFERROR(_xlfn.LET(_xlpm.k,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$KU$3:$KU$215),IF(_xlpm.top="対象無し", 0, SUMPRODUCT(_xlpm.amount * _xlpm.hitCount))),0)</f>
        <v>0</v>
      </c>
      <c r="KW14" s="322"/>
      <c r="KX14" s="21">
        <f>LEN(配列情報!$D$83)-LEN(SUBSTITUTE(配列情報!$D$83,$D14,""))</f>
        <v>0</v>
      </c>
      <c r="KY14" s="21">
        <f t="shared" si="77"/>
        <v>0</v>
      </c>
      <c r="KZ14" s="162" cm="1">
        <f t="array" ref="KZ14">KY14-IFERROR(_xlfn.LET(_xlpm.k,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$KY$3:$KY$215),IF(_xlpm.top="対象無し", 0, SUMPRODUCT(_xlpm.amount * _xlpm.hitCount))),0)</f>
        <v>0</v>
      </c>
      <c r="LA14" s="322"/>
      <c r="LB14" s="21">
        <f>LEN(配列情報!$D$84)-LEN(SUBSTITUTE(配列情報!$D$84,$D14,""))</f>
        <v>0</v>
      </c>
      <c r="LC14" s="21">
        <f t="shared" si="78"/>
        <v>0</v>
      </c>
      <c r="LD14" s="162" cm="1">
        <f t="array" ref="LD14">LC14-IFERROR(_xlfn.LET(_xlpm.k,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$LC$3:$LC$215),IF(_xlpm.top="対象無し", 0, SUMPRODUCT(_xlpm.amount * _xlpm.hitCount))),0)</f>
        <v>0</v>
      </c>
      <c r="LE14" s="322"/>
      <c r="LF14" s="21">
        <f>LEN(配列情報!$D$85)-LEN(SUBSTITUTE(配列情報!$D$85,$D14,""))</f>
        <v>0</v>
      </c>
      <c r="LG14" s="21">
        <f t="shared" si="79"/>
        <v>0</v>
      </c>
      <c r="LH14" s="162" cm="1">
        <f t="array" ref="LH14">LG14-IFERROR(_xlfn.LET(_xlpm.k,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$LG$3:$LG$215),IF(_xlpm.top="対象無し", 0, SUMPRODUCT(_xlpm.amount * _xlpm.hitCount))),0)</f>
        <v>0</v>
      </c>
      <c r="LI14" s="322"/>
      <c r="LJ14" s="21">
        <f>LEN(配列情報!$D$86)-LEN(SUBSTITUTE(配列情報!$D$86,$D14,""))</f>
        <v>0</v>
      </c>
      <c r="LK14" s="21">
        <f t="shared" si="80"/>
        <v>0</v>
      </c>
      <c r="LL14" s="162" cm="1">
        <f t="array" ref="LL14">LK14-IFERROR(_xlfn.LET(_xlpm.k,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$LK$3:$LK$215),IF(_xlpm.top="対象無し", 0, SUMPRODUCT(_xlpm.amount * _xlpm.hitCount))),0)</f>
        <v>0</v>
      </c>
      <c r="LM14" s="322"/>
      <c r="LN14" s="21">
        <f>LEN(配列情報!$D$87)-LEN(SUBSTITUTE(配列情報!$D$87,$D14,""))</f>
        <v>0</v>
      </c>
      <c r="LO14" s="21">
        <f t="shared" si="81"/>
        <v>0</v>
      </c>
      <c r="LP14" s="162" cm="1">
        <f t="array" ref="LP14">LO14-IFERROR(_xlfn.LET(_xlpm.k,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$LO$3:$LO$215),IF(_xlpm.top="対象無し", 0, SUMPRODUCT(_xlpm.amount * _xlpm.hitCount))),0)</f>
        <v>0</v>
      </c>
      <c r="LQ14" s="322"/>
      <c r="LR14" s="21">
        <f>LEN(配列情報!$D$88)-LEN(SUBSTITUTE(配列情報!$D$88,$D14,""))</f>
        <v>0</v>
      </c>
      <c r="LS14" s="21">
        <f t="shared" si="82"/>
        <v>0</v>
      </c>
      <c r="LT14" s="162" cm="1">
        <f t="array" ref="LT14">LS14-IFERROR(_xlfn.LET(_xlpm.k,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$LS$3:$LS$215),IF(_xlpm.top="対象無し", 0, SUMPRODUCT(_xlpm.amount * _xlpm.hitCount))),0)</f>
        <v>0</v>
      </c>
      <c r="LU14" s="322"/>
      <c r="LV14" s="21">
        <f>LEN(配列情報!$D$89)-LEN(SUBSTITUTE(配列情報!$D$89,$D14,""))</f>
        <v>0</v>
      </c>
      <c r="LW14" s="21">
        <f t="shared" si="83"/>
        <v>0</v>
      </c>
      <c r="LX14" s="162" cm="1">
        <f t="array" ref="LX14">LW14-IFERROR(_xlfn.LET(_xlpm.k,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$LW$3:$LW$215),IF(_xlpm.top="対象無し", 0, SUMPRODUCT(_xlpm.amount * _xlpm.hitCount))),0)</f>
        <v>0</v>
      </c>
      <c r="LY14" s="322"/>
      <c r="LZ14" s="21">
        <f>LEN(配列情報!$D$90)-LEN(SUBSTITUTE(配列情報!$D$90,$D14,""))</f>
        <v>0</v>
      </c>
      <c r="MA14" s="21">
        <f t="shared" si="84"/>
        <v>0</v>
      </c>
      <c r="MB14" s="162" cm="1">
        <f t="array" ref="MB14">MA14-IFERROR(_xlfn.LET(_xlpm.k,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$MA$3:$MA$215),IF(_xlpm.top="対象無し", 0, SUMPRODUCT(_xlpm.amount * _xlpm.hitCount))),0)</f>
        <v>0</v>
      </c>
      <c r="MC14" s="322"/>
      <c r="MD14" s="21">
        <f>LEN(配列情報!$D$91)-LEN(SUBSTITUTE(配列情報!$D$91,$D14,""))</f>
        <v>0</v>
      </c>
      <c r="ME14" s="21">
        <f t="shared" si="85"/>
        <v>0</v>
      </c>
      <c r="MF14" s="162" cm="1">
        <f t="array" ref="MF14">ME14-IFERROR(_xlfn.LET(_xlpm.k,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$ME$3:$ME$215),IF(_xlpm.top="対象無し", 0, SUMPRODUCT(_xlpm.amount * _xlpm.hitCount))),0)</f>
        <v>0</v>
      </c>
      <c r="MG14" s="322"/>
      <c r="MH14" s="21">
        <f>LEN(配列情報!$D$92)-LEN(SUBSTITUTE(配列情報!$D$92,$D14,""))</f>
        <v>0</v>
      </c>
      <c r="MI14" s="21">
        <f t="shared" si="86"/>
        <v>0</v>
      </c>
      <c r="MJ14" s="162" cm="1">
        <f t="array" ref="MJ14">MI14-IFERROR(_xlfn.LET(_xlpm.k,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$MI$3:$MI$215),IF(_xlpm.top="対象無し", 0, SUMPRODUCT(_xlpm.amount * _xlpm.hitCount))),0)</f>
        <v>0</v>
      </c>
      <c r="MK14" s="322"/>
      <c r="ML14" s="21">
        <f>LEN(配列情報!$D$93)-LEN(SUBSTITUTE(配列情報!$D$93,$D14,""))</f>
        <v>0</v>
      </c>
      <c r="MM14" s="21">
        <f t="shared" si="87"/>
        <v>0</v>
      </c>
      <c r="MN14" s="162" cm="1">
        <f t="array" ref="MN14">MM14-IFERROR(_xlfn.LET(_xlpm.k,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$MM$3:$MM$215),IF(_xlpm.top="対象無し", 0, SUMPRODUCT(_xlpm.amount * _xlpm.hitCount))),0)</f>
        <v>0</v>
      </c>
      <c r="MO14" s="322"/>
      <c r="MP14" s="21">
        <f>LEN(配列情報!$D$94)-LEN(SUBSTITUTE(配列情報!$D$94,$D14,""))</f>
        <v>0</v>
      </c>
      <c r="MQ14" s="21">
        <f t="shared" si="88"/>
        <v>0</v>
      </c>
      <c r="MR14" s="162" cm="1">
        <f t="array" ref="MR14">MQ14-IFERROR(_xlfn.LET(_xlpm.k,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$MQ$3:$MQ$215),IF(_xlpm.top="対象無し", 0, SUMPRODUCT(_xlpm.amount * _xlpm.hitCount))),0)</f>
        <v>0</v>
      </c>
      <c r="MS14" s="322"/>
      <c r="MT14" s="21">
        <f>LEN(配列情報!$D$95)-LEN(SUBSTITUTE(配列情報!$D$95,$D14,""))</f>
        <v>0</v>
      </c>
      <c r="MU14" s="21">
        <f t="shared" si="89"/>
        <v>0</v>
      </c>
      <c r="MV14" s="162" cm="1">
        <f t="array" ref="MV14">MU14-IFERROR(_xlfn.LET(_xlpm.k,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$MU$3:$MU$215),IF(_xlpm.top="対象無し", 0, SUMPRODUCT(_xlpm.amount * _xlpm.hitCount))),0)</f>
        <v>0</v>
      </c>
      <c r="MW14" s="322"/>
      <c r="MX14" s="21">
        <f>LEN(配列情報!$D$96)-LEN(SUBSTITUTE(配列情報!$D$96,$D14,""))</f>
        <v>0</v>
      </c>
      <c r="MY14" s="21">
        <f t="shared" si="90"/>
        <v>0</v>
      </c>
      <c r="MZ14" s="162" cm="1">
        <f t="array" ref="MZ14">MY14-IFERROR(_xlfn.LET(_xlpm.k,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$MY$3:$MY$215),IF(_xlpm.top="対象無し", 0, SUMPRODUCT(_xlpm.amount * _xlpm.hitCount))),0)</f>
        <v>0</v>
      </c>
      <c r="NA14" s="322"/>
      <c r="NB14" s="21">
        <f>LEN(配列情報!$D$97)-LEN(SUBSTITUTE(配列情報!$D$97,$D14,""))</f>
        <v>0</v>
      </c>
      <c r="NC14" s="21">
        <f t="shared" si="91"/>
        <v>0</v>
      </c>
      <c r="ND14" s="162" cm="1">
        <f t="array" ref="ND14">NC14-IFERROR(_xlfn.LET(_xlpm.k,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$NC$3:$NC$215),IF(_xlpm.top="対象無し", 0, SUMPRODUCT(_xlpm.amount * _xlpm.hitCount))),0)</f>
        <v>0</v>
      </c>
      <c r="NE14" s="322"/>
      <c r="NF14" s="21">
        <f>LEN(配列情報!$D$98)-LEN(SUBSTITUTE(配列情報!$D$98,$D14,""))</f>
        <v>0</v>
      </c>
      <c r="NG14" s="21">
        <f t="shared" si="92"/>
        <v>0</v>
      </c>
      <c r="NH14" s="162" cm="1">
        <f t="array" ref="NH14">NG14-IFERROR(_xlfn.LET(_xlpm.k,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$NG$3:$NG$215),IF(_xlpm.top="対象無し", 0, SUMPRODUCT(_xlpm.amount * _xlpm.hitCount))),0)</f>
        <v>0</v>
      </c>
      <c r="NI14" s="322"/>
      <c r="NJ14" s="21">
        <f>LEN(配列情報!$D$99)-LEN(SUBSTITUTE(配列情報!$D$99,$D14,""))</f>
        <v>0</v>
      </c>
      <c r="NK14" s="21">
        <f t="shared" si="93"/>
        <v>0</v>
      </c>
      <c r="NL14" s="162" cm="1">
        <f t="array" ref="NL14">NK14-IFERROR(_xlfn.LET(_xlpm.k,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$NK$3:$NK$215),IF(_xlpm.top="対象無し", 0, SUMPRODUCT(_xlpm.amount * _xlpm.hitCount))),0)</f>
        <v>0</v>
      </c>
      <c r="NM14" s="322"/>
      <c r="NN14" s="21">
        <f>LEN(配列情報!$D$100)-LEN(SUBSTITUTE(配列情報!$D$100,$D14,""))</f>
        <v>0</v>
      </c>
      <c r="NO14" s="21">
        <f t="shared" si="94"/>
        <v>0</v>
      </c>
      <c r="NP14" s="162" cm="1">
        <f t="array" ref="NP14">NO14-IFERROR(_xlfn.LET(_xlpm.k,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$NO$3:$NO$215),IF(_xlpm.top="対象無し", 0, SUMPRODUCT(_xlpm.amount * _xlpm.hitCount))),0)</f>
        <v>0</v>
      </c>
      <c r="NQ14" s="322"/>
      <c r="NR14" s="21">
        <f>LEN(配列情報!$D$101)-LEN(SUBSTITUTE(配列情報!$D$101,$D14,""))</f>
        <v>0</v>
      </c>
      <c r="NS14" s="21">
        <f t="shared" si="95"/>
        <v>0</v>
      </c>
      <c r="NT14" s="162" cm="1">
        <f t="array" ref="NT14">NS14-IFERROR(_xlfn.LET(_xlpm.k,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$NS$3:$NS$215),IF(_xlpm.top="対象無し", 0, SUMPRODUCT(_xlpm.amount * _xlpm.hitCount))),0)</f>
        <v>0</v>
      </c>
      <c r="NU14" s="322"/>
      <c r="NV14" s="21">
        <f>LEN(配列情報!$D$102)-LEN(SUBSTITUTE(配列情報!$D$102,$D14,""))</f>
        <v>0</v>
      </c>
      <c r="NW14" s="21">
        <f t="shared" si="96"/>
        <v>0</v>
      </c>
      <c r="NX14" s="162" cm="1">
        <f t="array" ref="NX14">NW14-IFERROR(_xlfn.LET(_xlpm.k, _xlfn.XMATCH(TRUE, EXACT($OB$2:$RL$2, D14),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D14, ""))) / LEN(D14),_xlpm.amount, SUMIF($C$3:$C$215, _xlpm.arrCode, $NW$3:$NW$215),IF(_xlpm.top="対象無し", 0, SUMPRODUCT(_xlpm.amount * _xlpm.hitCount))),0)</f>
        <v>0</v>
      </c>
      <c r="NY14" s="322"/>
      <c r="OB14" t="str">
        <v>[8oxdA]</v>
      </c>
      <c r="OF14" t="str">
        <v>[TAMdT]</v>
      </c>
      <c r="OO14" t="str">
        <v>[AlkydT]</v>
      </c>
    </row>
    <row r="15" spans="1:480">
      <c r="A15" s="332"/>
      <c r="B15" s="161" t="s">
        <v>188</v>
      </c>
      <c r="C15" s="45">
        <v>13</v>
      </c>
      <c r="D15" s="22" t="str">
        <f>塩基・修飾表記の定義!D48</f>
        <v>b</v>
      </c>
      <c r="E15" s="160">
        <f t="shared" si="3"/>
        <v>1</v>
      </c>
      <c r="F15" s="21">
        <f>LEN(配列情報!$D$7)-LEN(SUBSTITUTE(配列情報!$D$7,$D15,""))</f>
        <v>0</v>
      </c>
      <c r="G15" s="21">
        <f t="shared" si="100"/>
        <v>0</v>
      </c>
      <c r="H15" s="162" cm="1">
        <f t="array" ref="H15">G15-IFERROR(_xlfn.LET(_xlpm.k,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$G$3:$G$215),IF(_xlpm.top="対象無し", 0, SUMPRODUCT(_xlpm.amount * _xlpm.hitCount))),0)</f>
        <v>0</v>
      </c>
      <c r="I15" s="322"/>
      <c r="J15" s="21">
        <f>LEN(配列情報!$D$8)-LEN(SUBSTITUTE(配列情報!$D$8,$D15,""))</f>
        <v>0</v>
      </c>
      <c r="K15" s="21">
        <f t="shared" si="101"/>
        <v>0</v>
      </c>
      <c r="L15" s="162" cm="1">
        <f t="array" ref="L15">K15-IFERROR(_xlfn.LET(_xlpm.k,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$K$3:$K$215),IF(_xlpm.top="対象無し", 0, SUMPRODUCT(_xlpm.amount * _xlpm.hitCount))),0)</f>
        <v>0</v>
      </c>
      <c r="M15" s="322"/>
      <c r="N15" s="21">
        <f>LEN(配列情報!$D$9)-LEN(SUBSTITUTE(配列情報!$D$9,$D15,""))</f>
        <v>0</v>
      </c>
      <c r="O15" s="21">
        <f t="shared" si="4"/>
        <v>0</v>
      </c>
      <c r="P15" s="162" cm="1">
        <f t="array" ref="P15">O15-IFERROR(_xlfn.LET(_xlpm.k,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$O$3:$O$215),IF(_xlpm.top="対象無し", 0, SUMPRODUCT(_xlpm.amount * _xlpm.hitCount))),0)</f>
        <v>0</v>
      </c>
      <c r="Q15" s="322"/>
      <c r="R15" s="21">
        <f>LEN(配列情報!$D$10)-LEN(SUBSTITUTE(配列情報!$D$10,$D15,""))</f>
        <v>0</v>
      </c>
      <c r="S15" s="21">
        <f t="shared" si="5"/>
        <v>0</v>
      </c>
      <c r="T15" s="162" cm="1">
        <f t="array" ref="T15">S15-IFERROR(_xlfn.LET(_xlpm.k,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$S$3:$S$215),IF(_xlpm.top="対象無し", 0, SUMPRODUCT(_xlpm.amount * _xlpm.hitCount))),0)</f>
        <v>0</v>
      </c>
      <c r="U15" s="322"/>
      <c r="V15" s="21">
        <f>LEN(配列情報!$D$11)-LEN(SUBSTITUTE(配列情報!$D$11,$D15,""))</f>
        <v>0</v>
      </c>
      <c r="W15" s="21">
        <f t="shared" si="6"/>
        <v>0</v>
      </c>
      <c r="X15" s="162" cm="1">
        <f t="array" ref="X15">W15-IFERROR(_xlfn.LET(_xlpm.k,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$W$3:$W$215),IF(_xlpm.top="対象無し", 0, SUMPRODUCT(_xlpm.amount * _xlpm.hitCount))),0)</f>
        <v>0</v>
      </c>
      <c r="Y15" s="322"/>
      <c r="Z15" s="21">
        <f>LEN(配列情報!$D$12)-LEN(SUBSTITUTE(配列情報!$D$12,$D15,""))</f>
        <v>0</v>
      </c>
      <c r="AA15" s="21">
        <f t="shared" si="7"/>
        <v>0</v>
      </c>
      <c r="AB15" s="162" cm="1">
        <f t="array" ref="AB15">AA15-IFERROR(_xlfn.LET(_xlpm.k,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$AA$3:$AA$215),IF(_xlpm.top="対象無し", 0, SUMPRODUCT(_xlpm.amount * _xlpm.hitCount))),0)</f>
        <v>0</v>
      </c>
      <c r="AC15" s="322"/>
      <c r="AD15" s="21">
        <f>LEN(配列情報!$D$13)-LEN(SUBSTITUTE(配列情報!$D$13,$D15,""))</f>
        <v>0</v>
      </c>
      <c r="AE15" s="21">
        <f t="shared" si="8"/>
        <v>0</v>
      </c>
      <c r="AF15" s="162" cm="1">
        <f t="array" ref="AF15">AE15-IFERROR(_xlfn.LET(_xlpm.k,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$AE$3:$AE$215),IF(_xlpm.top="対象無し", 0, SUMPRODUCT(_xlpm.amount * _xlpm.hitCount))),0)</f>
        <v>0</v>
      </c>
      <c r="AG15" s="322"/>
      <c r="AH15" s="21">
        <f>LEN(配列情報!$D$14)-LEN(SUBSTITUTE(配列情報!$D$14,$D15,""))</f>
        <v>0</v>
      </c>
      <c r="AI15" s="21">
        <f t="shared" si="9"/>
        <v>0</v>
      </c>
      <c r="AJ15" s="162" cm="1">
        <f t="array" ref="AJ15">AI15-IFERROR(_xlfn.LET(_xlpm.k,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$AI$3:$AI$215),IF(_xlpm.top="対象無し", 0, SUMPRODUCT(_xlpm.amount * _xlpm.hitCount))),0)</f>
        <v>0</v>
      </c>
      <c r="AK15" s="322"/>
      <c r="AL15" s="21">
        <f>LEN(配列情報!$D$15)-LEN(SUBSTITUTE(配列情報!$D$15,$D15,""))</f>
        <v>0</v>
      </c>
      <c r="AM15" s="21">
        <f t="shared" si="10"/>
        <v>0</v>
      </c>
      <c r="AN15" s="162" cm="1">
        <f t="array" ref="AN15">AM15-IFERROR(_xlfn.LET(_xlpm.k,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$AM$3:$AM$215),IF(_xlpm.top="対象無し", 0, SUMPRODUCT(_xlpm.amount * _xlpm.hitCount))),0)</f>
        <v>0</v>
      </c>
      <c r="AO15" s="322"/>
      <c r="AP15" s="21">
        <f>LEN(配列情報!$D$16)-LEN(SUBSTITUTE(配列情報!$D$16,$D15,""))</f>
        <v>0</v>
      </c>
      <c r="AQ15" s="21">
        <f t="shared" si="11"/>
        <v>0</v>
      </c>
      <c r="AR15" s="162" cm="1">
        <f t="array" ref="AR15">AQ15-IFERROR(_xlfn.LET(_xlpm.k,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$AQ$3:$AQ$215),IF(_xlpm.top="対象無し", 0, SUMPRODUCT(_xlpm.amount * _xlpm.hitCount))),0)</f>
        <v>0</v>
      </c>
      <c r="AS15" s="322"/>
      <c r="AT15" s="21">
        <f>LEN(配列情報!$D$17)-LEN(SUBSTITUTE(配列情報!$D$17,$D15,""))</f>
        <v>0</v>
      </c>
      <c r="AU15" s="21">
        <f t="shared" si="12"/>
        <v>0</v>
      </c>
      <c r="AV15" s="162" cm="1">
        <f t="array" ref="AV15">AU15-IFERROR(_xlfn.LET(_xlpm.k,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$AU$3:$AU$215),IF(_xlpm.top="対象無し", 0, SUMPRODUCT(_xlpm.amount * _xlpm.hitCount))),0)</f>
        <v>0</v>
      </c>
      <c r="AW15" s="322"/>
      <c r="AX15" s="21">
        <f>LEN(配列情報!$D$18)-LEN(SUBSTITUTE(配列情報!$D$18,$D15,""))</f>
        <v>0</v>
      </c>
      <c r="AY15" s="21">
        <f t="shared" si="13"/>
        <v>0</v>
      </c>
      <c r="AZ15" s="162" cm="1">
        <f t="array" ref="AZ15">AY15-IFERROR(_xlfn.LET(_xlpm.k,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$AY$3:$AY$215),IF(_xlpm.top="対象無し", 0, SUMPRODUCT(_xlpm.amount * _xlpm.hitCount))),0)</f>
        <v>0</v>
      </c>
      <c r="BA15" s="322"/>
      <c r="BB15" s="21">
        <f>LEN(配列情報!$D$19)-LEN(SUBSTITUTE(配列情報!$D$19,$D15,""))</f>
        <v>0</v>
      </c>
      <c r="BC15" s="21">
        <f t="shared" si="14"/>
        <v>0</v>
      </c>
      <c r="BD15" s="162" cm="1">
        <f t="array" ref="BD15">BC15-IFERROR(_xlfn.LET(_xlpm.k,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$BC$3:$BC$215),IF(_xlpm.top="対象無し", 0, SUMPRODUCT(_xlpm.amount * _xlpm.hitCount))),0)</f>
        <v>0</v>
      </c>
      <c r="BE15" s="322"/>
      <c r="BF15" s="21">
        <f>LEN(配列情報!$D$20)-LEN(SUBSTITUTE(配列情報!$D$20,$D15,""))</f>
        <v>0</v>
      </c>
      <c r="BG15" s="21">
        <f t="shared" si="102"/>
        <v>0</v>
      </c>
      <c r="BH15" s="162" cm="1">
        <f t="array" ref="BH15">BG15-IFERROR(_xlfn.LET(_xlpm.k,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$BG$3:$BG$215),IF(_xlpm.top="対象無し", 0, SUMPRODUCT(_xlpm.amount * _xlpm.hitCount))),0)</f>
        <v>0</v>
      </c>
      <c r="BI15" s="322"/>
      <c r="BJ15" s="21">
        <f>LEN(配列情報!$D$21)-LEN(SUBSTITUTE(配列情報!$D$21,$D15,""))</f>
        <v>0</v>
      </c>
      <c r="BK15" s="21">
        <f t="shared" si="15"/>
        <v>0</v>
      </c>
      <c r="BL15" s="162" cm="1">
        <f t="array" ref="BL15">BK15-IFERROR(_xlfn.LET(_xlpm.k,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$BK$3:$BK$215),IF(_xlpm.top="対象無し", 0, SUMPRODUCT(_xlpm.amount * _xlpm.hitCount))),0)</f>
        <v>0</v>
      </c>
      <c r="BM15" s="322"/>
      <c r="BN15" s="21">
        <f>LEN(配列情報!$D$22)-LEN(SUBSTITUTE(配列情報!$D$22,$D15,""))</f>
        <v>0</v>
      </c>
      <c r="BO15" s="21">
        <f t="shared" si="16"/>
        <v>0</v>
      </c>
      <c r="BP15" s="162" cm="1">
        <f t="array" ref="BP15">BO15-IFERROR(_xlfn.LET(_xlpm.k,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$BO$3:$BO$215),IF(_xlpm.top="対象無し", 0, SUMPRODUCT(_xlpm.amount * _xlpm.hitCount))),0)</f>
        <v>0</v>
      </c>
      <c r="BQ15" s="322"/>
      <c r="BR15" s="21">
        <f>LEN(配列情報!$D$23)-LEN(SUBSTITUTE(配列情報!$D$23,$D15,""))</f>
        <v>0</v>
      </c>
      <c r="BS15" s="21">
        <f t="shared" si="17"/>
        <v>0</v>
      </c>
      <c r="BT15" s="162" cm="1">
        <f t="array" ref="BT15">BS15-IFERROR(_xlfn.LET(_xlpm.k,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$BS$3:$BS$215),IF(_xlpm.top="対象無し", 0, SUMPRODUCT(_xlpm.amount * _xlpm.hitCount))),0)</f>
        <v>0</v>
      </c>
      <c r="BU15" s="322"/>
      <c r="BV15" s="21">
        <f>LEN(配列情報!$D$24)-LEN(SUBSTITUTE(配列情報!$D$24,$D15,""))</f>
        <v>0</v>
      </c>
      <c r="BW15" s="21">
        <f t="shared" si="18"/>
        <v>0</v>
      </c>
      <c r="BX15" s="162" cm="1">
        <f t="array" ref="BX15">BW15-IFERROR(_xlfn.LET(_xlpm.k,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$BW$3:$BW$215),IF(_xlpm.top="対象無し", 0, SUMPRODUCT(_xlpm.amount * _xlpm.hitCount))),0)</f>
        <v>0</v>
      </c>
      <c r="BY15" s="322"/>
      <c r="BZ15" s="21">
        <f>LEN(配列情報!$D$25)-LEN(SUBSTITUTE(配列情報!$D$25,$D15,""))</f>
        <v>0</v>
      </c>
      <c r="CA15" s="21">
        <f t="shared" si="19"/>
        <v>0</v>
      </c>
      <c r="CB15" s="162" cm="1">
        <f t="array" ref="CB15">CA15-IFERROR(_xlfn.LET(_xlpm.k,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$CA$3:$CA$215),IF(_xlpm.top="対象無し", 0, SUMPRODUCT(_xlpm.amount * _xlpm.hitCount))),0)</f>
        <v>0</v>
      </c>
      <c r="CC15" s="322"/>
      <c r="CD15" s="21">
        <f>LEN(配列情報!$D$26)-LEN(SUBSTITUTE(配列情報!$D$26,$D15,""))</f>
        <v>0</v>
      </c>
      <c r="CE15" s="21">
        <f t="shared" si="20"/>
        <v>0</v>
      </c>
      <c r="CF15" s="162" cm="1">
        <f t="array" ref="CF15">CE15-IFERROR(_xlfn.LET(_xlpm.k,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$CE$3:$CE$215),IF(_xlpm.top="対象無し", 0, SUMPRODUCT(_xlpm.amount * _xlpm.hitCount))),0)</f>
        <v>0</v>
      </c>
      <c r="CG15" s="322"/>
      <c r="CH15" s="21">
        <f>LEN(配列情報!$D$27)-LEN(SUBSTITUTE(配列情報!$D$27,$D15,""))</f>
        <v>0</v>
      </c>
      <c r="CI15" s="21">
        <f t="shared" si="21"/>
        <v>0</v>
      </c>
      <c r="CJ15" s="162" cm="1">
        <f t="array" ref="CJ15">CI15-IFERROR(_xlfn.LET(_xlpm.k,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$CI$3:$CI$215),IF(_xlpm.top="対象無し", 0, SUMPRODUCT(_xlpm.amount * _xlpm.hitCount))),0)</f>
        <v>0</v>
      </c>
      <c r="CK15" s="322"/>
      <c r="CL15" s="21">
        <f>LEN(配列情報!$D$28)-LEN(SUBSTITUTE(配列情報!$D$28,$D15,""))</f>
        <v>0</v>
      </c>
      <c r="CM15" s="21">
        <f t="shared" si="22"/>
        <v>0</v>
      </c>
      <c r="CN15" s="162" cm="1">
        <f t="array" ref="CN15">CM15-IFERROR(_xlfn.LET(_xlpm.k,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$CM$3:$CM$215),IF(_xlpm.top="対象無し", 0, SUMPRODUCT(_xlpm.amount * _xlpm.hitCount))),0)</f>
        <v>0</v>
      </c>
      <c r="CO15" s="322"/>
      <c r="CP15" s="21">
        <f>LEN(配列情報!$D$29)-LEN(SUBSTITUTE(配列情報!$D$29,$D15,""))</f>
        <v>0</v>
      </c>
      <c r="CQ15" s="21">
        <f t="shared" si="23"/>
        <v>0</v>
      </c>
      <c r="CR15" s="162" cm="1">
        <f t="array" ref="CR15">CQ15-IFERROR(_xlfn.LET(_xlpm.k,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$CQ$3:$CQ$215),IF(_xlpm.top="対象無し", 0, SUMPRODUCT(_xlpm.amount * _xlpm.hitCount))),0)</f>
        <v>0</v>
      </c>
      <c r="CS15" s="322"/>
      <c r="CT15" s="21">
        <f>LEN(配列情報!$D$30)-LEN(SUBSTITUTE(配列情報!$D$30,$D15,""))</f>
        <v>0</v>
      </c>
      <c r="CU15" s="21">
        <f t="shared" si="24"/>
        <v>0</v>
      </c>
      <c r="CV15" s="162" cm="1">
        <f t="array" ref="CV15">CU15-IFERROR(_xlfn.LET(_xlpm.k,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$CU$3:$CU$215),IF(_xlpm.top="対象無し", 0, SUMPRODUCT(_xlpm.amount * _xlpm.hitCount))),0)</f>
        <v>0</v>
      </c>
      <c r="CW15" s="322"/>
      <c r="CX15" s="21">
        <f>LEN(配列情報!$D$31)-LEN(SUBSTITUTE(配列情報!$D$31,$D15,""))</f>
        <v>0</v>
      </c>
      <c r="CY15" s="21">
        <f t="shared" si="25"/>
        <v>0</v>
      </c>
      <c r="CZ15" s="162" cm="1">
        <f t="array" ref="CZ15">CY15-IFERROR(_xlfn.LET(_xlpm.k,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$CY$3:$CY$215),IF(_xlpm.top="対象無し", 0, SUMPRODUCT(_xlpm.amount * _xlpm.hitCount))),0)</f>
        <v>0</v>
      </c>
      <c r="DA15" s="322"/>
      <c r="DB15" s="21">
        <f>LEN(配列情報!$D$32)-LEN(SUBSTITUTE(配列情報!$D$32,$D15,""))</f>
        <v>0</v>
      </c>
      <c r="DC15" s="21">
        <f t="shared" si="26"/>
        <v>0</v>
      </c>
      <c r="DD15" s="162" cm="1">
        <f t="array" ref="DD15">DC15-IFERROR(_xlfn.LET(_xlpm.k,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$DC$3:$DC$215),IF(_xlpm.top="対象無し", 0, SUMPRODUCT(_xlpm.amount * _xlpm.hitCount))),0)</f>
        <v>0</v>
      </c>
      <c r="DE15" s="322"/>
      <c r="DF15" s="21">
        <f>LEN(配列情報!$D$33)-LEN(SUBSTITUTE(配列情報!$D$33,$D15,""))</f>
        <v>0</v>
      </c>
      <c r="DG15" s="21">
        <f t="shared" si="27"/>
        <v>0</v>
      </c>
      <c r="DH15" s="162" cm="1">
        <f t="array" ref="DH15">DG15-IFERROR(_xlfn.LET(_xlpm.k,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$DG$3:$DG$215),IF(_xlpm.top="対象無し", 0, SUMPRODUCT(_xlpm.amount * _xlpm.hitCount))),0)</f>
        <v>0</v>
      </c>
      <c r="DI15" s="322"/>
      <c r="DJ15" s="21">
        <f>LEN(配列情報!$D$34)-LEN(SUBSTITUTE(配列情報!$D$34,$D15,""))</f>
        <v>0</v>
      </c>
      <c r="DK15" s="21">
        <f t="shared" si="28"/>
        <v>0</v>
      </c>
      <c r="DL15" s="162" cm="1">
        <f t="array" ref="DL15">DK15-IFERROR(_xlfn.LET(_xlpm.k,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$DK$3:$DK$215),IF(_xlpm.top="対象無し", 0, SUMPRODUCT(_xlpm.amount * _xlpm.hitCount))),0)</f>
        <v>0</v>
      </c>
      <c r="DM15" s="322"/>
      <c r="DN15" s="21">
        <f>LEN(配列情報!$D$35)-LEN(SUBSTITUTE(配列情報!$D$35,$D15,""))</f>
        <v>0</v>
      </c>
      <c r="DO15" s="21">
        <f t="shared" si="29"/>
        <v>0</v>
      </c>
      <c r="DP15" s="162" cm="1">
        <f t="array" ref="DP15">DO15-IFERROR(_xlfn.LET(_xlpm.k,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$DO$3:$DO$215),IF(_xlpm.top="対象無し", 0, SUMPRODUCT(_xlpm.amount * _xlpm.hitCount))),0)</f>
        <v>0</v>
      </c>
      <c r="DQ15" s="322"/>
      <c r="DR15" s="21">
        <f>LEN(配列情報!$D$36)-LEN(SUBSTITUTE(配列情報!$D$36,$D15,""))</f>
        <v>0</v>
      </c>
      <c r="DS15" s="21">
        <f t="shared" si="30"/>
        <v>0</v>
      </c>
      <c r="DT15" s="162" cm="1">
        <f t="array" ref="DT15">DS15-IFERROR(_xlfn.LET(_xlpm.k,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$DS$3:$DS$215),IF(_xlpm.top="対象無し", 0, SUMPRODUCT(_xlpm.amount * _xlpm.hitCount))),0)</f>
        <v>0</v>
      </c>
      <c r="DU15" s="322"/>
      <c r="DV15" s="21">
        <f>LEN(配列情報!$D$37)-LEN(SUBSTITUTE(配列情報!$D$37,$D15,""))</f>
        <v>0</v>
      </c>
      <c r="DW15" s="21">
        <f t="shared" si="31"/>
        <v>0</v>
      </c>
      <c r="DX15" s="162" cm="1">
        <f t="array" ref="DX15">DW15-IFERROR(_xlfn.LET(_xlpm.k,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$DW$3:$DW$215),IF(_xlpm.top="対象無し", 0, SUMPRODUCT(_xlpm.amount * _xlpm.hitCount))),0)</f>
        <v>0</v>
      </c>
      <c r="DY15" s="322"/>
      <c r="DZ15" s="21">
        <f>LEN(配列情報!$D$38)-LEN(SUBSTITUTE(配列情報!$D$38,$D15,""))</f>
        <v>0</v>
      </c>
      <c r="EA15" s="21">
        <f t="shared" si="32"/>
        <v>0</v>
      </c>
      <c r="EB15" s="162" cm="1">
        <f t="array" ref="EB15">EA15-IFERROR(_xlfn.LET(_xlpm.k,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$EA$3:$EA$215),IF(_xlpm.top="対象無し", 0, SUMPRODUCT(_xlpm.amount * _xlpm.hitCount))),0)</f>
        <v>0</v>
      </c>
      <c r="EC15" s="322"/>
      <c r="ED15" s="21">
        <f>LEN(配列情報!$D$39)-LEN(SUBSTITUTE(配列情報!$D$39,$D15,""))</f>
        <v>0</v>
      </c>
      <c r="EE15" s="21">
        <f t="shared" si="33"/>
        <v>0</v>
      </c>
      <c r="EF15" s="162" cm="1">
        <f t="array" ref="EF15">EE15-IFERROR(_xlfn.LET(_xlpm.k,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$EE$3:$EE$215),IF(_xlpm.top="対象無し", 0, SUMPRODUCT(_xlpm.amount * _xlpm.hitCount))),0)</f>
        <v>0</v>
      </c>
      <c r="EG15" s="322"/>
      <c r="EH15" s="21">
        <f>LEN(配列情報!$D$40)-LEN(SUBSTITUTE(配列情報!$D$40,$D15,""))</f>
        <v>0</v>
      </c>
      <c r="EI15" s="21">
        <f t="shared" si="34"/>
        <v>0</v>
      </c>
      <c r="EJ15" s="162" cm="1">
        <f t="array" ref="EJ15">EI15-IFERROR(_xlfn.LET(_xlpm.k,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$EI$3:$EI$215),IF(_xlpm.top="対象無し", 0, SUMPRODUCT(_xlpm.amount * _xlpm.hitCount))),0)</f>
        <v>0</v>
      </c>
      <c r="EK15" s="322"/>
      <c r="EL15" s="21">
        <f>LEN(配列情報!$D$41)-LEN(SUBSTITUTE(配列情報!$D$41,$D15,""))</f>
        <v>0</v>
      </c>
      <c r="EM15" s="21">
        <f t="shared" si="35"/>
        <v>0</v>
      </c>
      <c r="EN15" s="162" cm="1">
        <f t="array" ref="EN15">EM15-IFERROR(_xlfn.LET(_xlpm.k,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$EM$3:$EM$215),IF(_xlpm.top="対象無し", 0, SUMPRODUCT(_xlpm.amount * _xlpm.hitCount))),0)</f>
        <v>0</v>
      </c>
      <c r="EO15" s="322"/>
      <c r="EP15" s="21">
        <f>LEN(配列情報!$D$42)-LEN(SUBSTITUTE(配列情報!$D$42,$D15,""))</f>
        <v>0</v>
      </c>
      <c r="EQ15" s="21">
        <f t="shared" si="36"/>
        <v>0</v>
      </c>
      <c r="ER15" s="162" cm="1">
        <f t="array" ref="ER15">EQ15-IFERROR(_xlfn.LET(_xlpm.k,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$EQ$3:$EQ$215),IF(_xlpm.top="対象無し", 0, SUMPRODUCT(_xlpm.amount * _xlpm.hitCount))),0)</f>
        <v>0</v>
      </c>
      <c r="ES15" s="322"/>
      <c r="ET15" s="21">
        <f>LEN(配列情報!$D$43)-LEN(SUBSTITUTE(配列情報!$D$43,$D15,""))</f>
        <v>0</v>
      </c>
      <c r="EU15" s="21">
        <f t="shared" si="37"/>
        <v>0</v>
      </c>
      <c r="EV15" s="162" cm="1">
        <f t="array" ref="EV15">EU15-IFERROR(_xlfn.LET(_xlpm.k,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$EU$3:$EU$215),IF(_xlpm.top="対象無し", 0, SUMPRODUCT(_xlpm.amount * _xlpm.hitCount))),0)</f>
        <v>0</v>
      </c>
      <c r="EW15" s="322"/>
      <c r="EX15" s="21">
        <f>LEN(配列情報!$D$44)-LEN(SUBSTITUTE(配列情報!$D$44,$D15,""))</f>
        <v>0</v>
      </c>
      <c r="EY15" s="21">
        <f t="shared" si="38"/>
        <v>0</v>
      </c>
      <c r="EZ15" s="162" cm="1">
        <f t="array" ref="EZ15">EY15-IFERROR(_xlfn.LET(_xlpm.k,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$EY$3:$EY$215),IF(_xlpm.top="対象無し", 0, SUMPRODUCT(_xlpm.amount * _xlpm.hitCount))),0)</f>
        <v>0</v>
      </c>
      <c r="FA15" s="322"/>
      <c r="FB15" s="21">
        <f>LEN(配列情報!$D$45)-LEN(SUBSTITUTE(配列情報!$D$45,$D15,""))</f>
        <v>0</v>
      </c>
      <c r="FC15" s="21">
        <f t="shared" si="39"/>
        <v>0</v>
      </c>
      <c r="FD15" s="162" cm="1">
        <f t="array" ref="FD15">FC15-IFERROR(_xlfn.LET(_xlpm.k,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$FC$3:$FC$215),IF(_xlpm.top="対象無し", 0, SUMPRODUCT(_xlpm.amount * _xlpm.hitCount))),0)</f>
        <v>0</v>
      </c>
      <c r="FE15" s="322"/>
      <c r="FF15" s="21">
        <f>LEN(配列情報!$D$46)-LEN(SUBSTITUTE(配列情報!$D$46,$D15,""))</f>
        <v>0</v>
      </c>
      <c r="FG15" s="21">
        <f t="shared" si="40"/>
        <v>0</v>
      </c>
      <c r="FH15" s="162" cm="1">
        <f t="array" ref="FH15">FG15-IFERROR(_xlfn.LET(_xlpm.k,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$FG$3:$FG$215),IF(_xlpm.top="対象無し", 0, SUMPRODUCT(_xlpm.amount * _xlpm.hitCount))),0)</f>
        <v>0</v>
      </c>
      <c r="FI15" s="322"/>
      <c r="FJ15" s="21">
        <f>LEN(配列情報!$D$47)-LEN(SUBSTITUTE(配列情報!$D$47,$D15,""))</f>
        <v>0</v>
      </c>
      <c r="FK15" s="21">
        <f t="shared" si="41"/>
        <v>0</v>
      </c>
      <c r="FL15" s="162" cm="1">
        <f t="array" ref="FL15">FK15-IFERROR(_xlfn.LET(_xlpm.k,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$FK$3:$FK$215),IF(_xlpm.top="対象無し", 0, SUMPRODUCT(_xlpm.amount * _xlpm.hitCount))),0)</f>
        <v>0</v>
      </c>
      <c r="FM15" s="322"/>
      <c r="FN15" s="21">
        <f>LEN(配列情報!$D$48)-LEN(SUBSTITUTE(配列情報!$D$48,$D15,""))</f>
        <v>0</v>
      </c>
      <c r="FO15" s="21">
        <f t="shared" si="42"/>
        <v>0</v>
      </c>
      <c r="FP15" s="162" cm="1">
        <f t="array" ref="FP15">FO15-IFERROR(_xlfn.LET(_xlpm.k,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$FO$3:$FO$215),IF(_xlpm.top="対象無し", 0, SUMPRODUCT(_xlpm.amount * _xlpm.hitCount))),0)</f>
        <v>0</v>
      </c>
      <c r="FQ15" s="322"/>
      <c r="FR15" s="21">
        <f>LEN(配列情報!$D$49)-LEN(SUBSTITUTE(配列情報!$D$49,$D15,""))</f>
        <v>0</v>
      </c>
      <c r="FS15" s="21">
        <f t="shared" si="43"/>
        <v>0</v>
      </c>
      <c r="FT15" s="162" cm="1">
        <f t="array" ref="FT15">FS15-IFERROR(_xlfn.LET(_xlpm.k,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$FS$3:$FS$215),IF(_xlpm.top="対象無し", 0, SUMPRODUCT(_xlpm.amount * _xlpm.hitCount))),0)</f>
        <v>0</v>
      </c>
      <c r="FU15" s="322"/>
      <c r="FV15" s="21">
        <f>LEN(配列情報!$D$50)-LEN(SUBSTITUTE(配列情報!$D$50,$D15,""))</f>
        <v>0</v>
      </c>
      <c r="FW15" s="21">
        <f t="shared" si="44"/>
        <v>0</v>
      </c>
      <c r="FX15" s="162" cm="1">
        <f t="array" ref="FX15">FW15-IFERROR(_xlfn.LET(_xlpm.k,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$FW$3:$FW$215),IF(_xlpm.top="対象無し", 0, SUMPRODUCT(_xlpm.amount * _xlpm.hitCount))),0)</f>
        <v>0</v>
      </c>
      <c r="FY15" s="322"/>
      <c r="FZ15" s="21">
        <f>LEN(配列情報!$D$51)-LEN(SUBSTITUTE(配列情報!$D$51,$D15,""))</f>
        <v>0</v>
      </c>
      <c r="GA15" s="21">
        <f t="shared" si="45"/>
        <v>0</v>
      </c>
      <c r="GB15" s="162" cm="1">
        <f t="array" ref="GB15">GA15-IFERROR(_xlfn.LET(_xlpm.k,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$GA$3:$GA$215),IF(_xlpm.top="対象無し", 0, SUMPRODUCT(_xlpm.amount * _xlpm.hitCount))),0)</f>
        <v>0</v>
      </c>
      <c r="GC15" s="322"/>
      <c r="GD15" s="21">
        <f>LEN(配列情報!$D$52)-LEN(SUBSTITUTE(配列情報!$D$52,$D15,""))</f>
        <v>0</v>
      </c>
      <c r="GE15" s="21">
        <f t="shared" si="46"/>
        <v>0</v>
      </c>
      <c r="GF15" s="162" cm="1">
        <f t="array" ref="GF15">GE15-IFERROR(_xlfn.LET(_xlpm.k,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$GE$3:$GE$215),IF(_xlpm.top="対象無し", 0, SUMPRODUCT(_xlpm.amount * _xlpm.hitCount))),0)</f>
        <v>0</v>
      </c>
      <c r="GG15" s="322"/>
      <c r="GH15" s="21">
        <f>LEN(配列情報!$D$53)-LEN(SUBSTITUTE(配列情報!$D$53,$D15,""))</f>
        <v>0</v>
      </c>
      <c r="GI15" s="21">
        <f t="shared" si="47"/>
        <v>0</v>
      </c>
      <c r="GJ15" s="162" cm="1">
        <f t="array" ref="GJ15">GI15-IFERROR(_xlfn.LET(_xlpm.k,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$GI$3:$GI$215),IF(_xlpm.top="対象無し", 0, SUMPRODUCT(_xlpm.amount * _xlpm.hitCount))),0)</f>
        <v>0</v>
      </c>
      <c r="GK15" s="322"/>
      <c r="GL15" s="21">
        <f>LEN(配列情報!$D$54)-LEN(SUBSTITUTE(配列情報!$D$54,$D15,""))</f>
        <v>0</v>
      </c>
      <c r="GM15" s="21">
        <f t="shared" si="48"/>
        <v>0</v>
      </c>
      <c r="GN15" s="162" cm="1">
        <f t="array" ref="GN15">GM15-IFERROR(_xlfn.LET(_xlpm.k,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$GM$3:$GM$215),IF(_xlpm.top="対象無し", 0, SUMPRODUCT(_xlpm.amount * _xlpm.hitCount))),0)</f>
        <v>0</v>
      </c>
      <c r="GO15" s="322"/>
      <c r="GP15" s="21">
        <f>LEN(配列情報!$D$55)-LEN(SUBSTITUTE(配列情報!$D$55,$D15,""))</f>
        <v>0</v>
      </c>
      <c r="GQ15" s="21">
        <f t="shared" si="49"/>
        <v>0</v>
      </c>
      <c r="GR15" s="162" cm="1">
        <f t="array" ref="GR15">GQ15-IFERROR(_xlfn.LET(_xlpm.k,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$GQ$3:$GQ$215),IF(_xlpm.top="対象無し", 0, SUMPRODUCT(_xlpm.amount * _xlpm.hitCount))),0)</f>
        <v>0</v>
      </c>
      <c r="GS15" s="322"/>
      <c r="GT15" s="21">
        <f>LEN(配列情報!$D$56)-LEN(SUBSTITUTE(配列情報!$D$56,$D15,""))</f>
        <v>0</v>
      </c>
      <c r="GU15" s="21">
        <f t="shared" si="50"/>
        <v>0</v>
      </c>
      <c r="GV15" s="162" cm="1">
        <f t="array" ref="GV15">GU15-IFERROR(_xlfn.LET(_xlpm.k,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$GU$3:$GU$215),IF(_xlpm.top="対象無し", 0, SUMPRODUCT(_xlpm.amount * _xlpm.hitCount))),0)</f>
        <v>0</v>
      </c>
      <c r="GW15" s="322"/>
      <c r="GX15" s="21">
        <f>LEN(配列情報!$D$57)-LEN(SUBSTITUTE(配列情報!$D$57,$D15,""))</f>
        <v>0</v>
      </c>
      <c r="GY15" s="21">
        <f t="shared" si="51"/>
        <v>0</v>
      </c>
      <c r="GZ15" s="162" cm="1">
        <f t="array" ref="GZ15">GY15-IFERROR(_xlfn.LET(_xlpm.k,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$GY$3:$GY$215),IF(_xlpm.top="対象無し", 0, SUMPRODUCT(_xlpm.amount * _xlpm.hitCount))),0)</f>
        <v>0</v>
      </c>
      <c r="HA15" s="322"/>
      <c r="HB15" s="21">
        <f>LEN(配列情報!$D$58)-LEN(SUBSTITUTE(配列情報!$D$58,$D15,""))</f>
        <v>0</v>
      </c>
      <c r="HC15" s="21">
        <f t="shared" si="52"/>
        <v>0</v>
      </c>
      <c r="HD15" s="162" cm="1">
        <f t="array" ref="HD15">HC15-IFERROR(_xlfn.LET(_xlpm.k,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$HC$3:$HC$215),IF(_xlpm.top="対象無し", 0, SUMPRODUCT(_xlpm.amount * _xlpm.hitCount))),0)</f>
        <v>0</v>
      </c>
      <c r="HE15" s="322"/>
      <c r="HF15" s="21">
        <f>LEN(配列情報!$D$59)-LEN(SUBSTITUTE(配列情報!$D$59,$D15,""))</f>
        <v>0</v>
      </c>
      <c r="HG15" s="21">
        <f t="shared" si="53"/>
        <v>0</v>
      </c>
      <c r="HH15" s="162" cm="1">
        <f t="array" ref="HH15">HG15-IFERROR(_xlfn.LET(_xlpm.k,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$HG$3:$HG$215),IF(_xlpm.top="対象無し", 0, SUMPRODUCT(_xlpm.amount * _xlpm.hitCount))),0)</f>
        <v>0</v>
      </c>
      <c r="HI15" s="322"/>
      <c r="HJ15" s="21">
        <f>LEN(配列情報!$D$60)-LEN(SUBSTITUTE(配列情報!$D$60,$D15,""))</f>
        <v>0</v>
      </c>
      <c r="HK15" s="21">
        <f t="shared" si="54"/>
        <v>0</v>
      </c>
      <c r="HL15" s="162" cm="1">
        <f t="array" ref="HL15">HK15-IFERROR(_xlfn.LET(_xlpm.k,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$HK$3:$HK$215),IF(_xlpm.top="対象無し", 0, SUMPRODUCT(_xlpm.amount * _xlpm.hitCount))),0)</f>
        <v>0</v>
      </c>
      <c r="HM15" s="322"/>
      <c r="HN15" s="21">
        <f>LEN(配列情報!$D$61)-LEN(SUBSTITUTE(配列情報!$D$61,$D15,""))</f>
        <v>0</v>
      </c>
      <c r="HO15" s="21">
        <f t="shared" si="55"/>
        <v>0</v>
      </c>
      <c r="HP15" s="162" cm="1">
        <f t="array" ref="HP15">HO15-IFERROR(_xlfn.LET(_xlpm.k,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$HO$3:$HO$215),IF(_xlpm.top="対象無し", 0, SUMPRODUCT(_xlpm.amount * _xlpm.hitCount))),0)</f>
        <v>0</v>
      </c>
      <c r="HQ15" s="322"/>
      <c r="HR15" s="21">
        <f>LEN(配列情報!$D$62)-LEN(SUBSTITUTE(配列情報!$D$62,$D15,""))</f>
        <v>0</v>
      </c>
      <c r="HS15" s="21">
        <f t="shared" si="56"/>
        <v>0</v>
      </c>
      <c r="HT15" s="162" cm="1">
        <f t="array" ref="HT15">HS15-IFERROR(_xlfn.LET(_xlpm.k,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$HS$3:$HS$215),IF(_xlpm.top="対象無し", 0, SUMPRODUCT(_xlpm.amount * _xlpm.hitCount))),0)</f>
        <v>0</v>
      </c>
      <c r="HU15" s="322"/>
      <c r="HV15" s="21">
        <f>LEN(配列情報!$D$63)-LEN(SUBSTITUTE(配列情報!$D$63,$D15,""))</f>
        <v>0</v>
      </c>
      <c r="HW15" s="21">
        <f t="shared" si="57"/>
        <v>0</v>
      </c>
      <c r="HX15" s="162" cm="1">
        <f t="array" ref="HX15">HW15-IFERROR(_xlfn.LET(_xlpm.k,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$HW$3:$HW$215),IF(_xlpm.top="対象無し", 0, SUMPRODUCT(_xlpm.amount * _xlpm.hitCount))),0)</f>
        <v>0</v>
      </c>
      <c r="HY15" s="322"/>
      <c r="HZ15" s="21">
        <f>LEN(配列情報!$D$64)-LEN(SUBSTITUTE(配列情報!$D$64,$D15,""))</f>
        <v>0</v>
      </c>
      <c r="IA15" s="21">
        <f t="shared" si="58"/>
        <v>0</v>
      </c>
      <c r="IB15" s="162" cm="1">
        <f t="array" ref="IB15">IA15-IFERROR(_xlfn.LET(_xlpm.k,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$IA$3:$IA$215),IF(_xlpm.top="対象無し", 0, SUMPRODUCT(_xlpm.amount * _xlpm.hitCount))),0)</f>
        <v>0</v>
      </c>
      <c r="IC15" s="322"/>
      <c r="ID15" s="21">
        <f>LEN(配列情報!$D$65)-LEN(SUBSTITUTE(配列情報!$D$65,$D15,""))</f>
        <v>0</v>
      </c>
      <c r="IE15" s="21">
        <f t="shared" si="59"/>
        <v>0</v>
      </c>
      <c r="IF15" s="162" cm="1">
        <f t="array" ref="IF15">IE15-IFERROR(_xlfn.LET(_xlpm.k,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$IE$3:$IE$215),IF(_xlpm.top="対象無し", 0, SUMPRODUCT(_xlpm.amount * _xlpm.hitCount))),0)</f>
        <v>0</v>
      </c>
      <c r="IG15" s="322"/>
      <c r="IH15" s="21">
        <f>LEN(配列情報!$D$66)-LEN(SUBSTITUTE(配列情報!$D$66,$D15,""))</f>
        <v>0</v>
      </c>
      <c r="II15" s="21">
        <f t="shared" si="60"/>
        <v>0</v>
      </c>
      <c r="IJ15" s="162" cm="1">
        <f t="array" ref="IJ15">II15-IFERROR(_xlfn.LET(_xlpm.k,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$II$3:$II$215),IF(_xlpm.top="対象無し", 0, SUMPRODUCT(_xlpm.amount * _xlpm.hitCount))),0)</f>
        <v>0</v>
      </c>
      <c r="IK15" s="322"/>
      <c r="IL15" s="21">
        <f>LEN(配列情報!$D$67)-LEN(SUBSTITUTE(配列情報!$D$67,$D15,""))</f>
        <v>0</v>
      </c>
      <c r="IM15" s="21">
        <f t="shared" si="61"/>
        <v>0</v>
      </c>
      <c r="IN15" s="162" cm="1">
        <f t="array" ref="IN15">IM15-IFERROR(_xlfn.LET(_xlpm.k,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$IM$3:$IM$215),IF(_xlpm.top="対象無し", 0, SUMPRODUCT(_xlpm.amount * _xlpm.hitCount))),0)</f>
        <v>0</v>
      </c>
      <c r="IO15" s="322"/>
      <c r="IP15" s="21">
        <f>LEN(配列情報!$D$68)-LEN(SUBSTITUTE(配列情報!$D$68,$D15,""))</f>
        <v>0</v>
      </c>
      <c r="IQ15" s="21">
        <f t="shared" si="62"/>
        <v>0</v>
      </c>
      <c r="IR15" s="162" cm="1">
        <f t="array" ref="IR15">IQ15-IFERROR(_xlfn.LET(_xlpm.k,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$IQ$3:$IQ$215),IF(_xlpm.top="対象無し", 0, SUMPRODUCT(_xlpm.amount * _xlpm.hitCount))),0)</f>
        <v>0</v>
      </c>
      <c r="IS15" s="322"/>
      <c r="IT15" s="21">
        <f>LEN(配列情報!$D$69)-LEN(SUBSTITUTE(配列情報!$D$69,$D15,""))</f>
        <v>0</v>
      </c>
      <c r="IU15" s="21">
        <f t="shared" si="63"/>
        <v>0</v>
      </c>
      <c r="IV15" s="162" cm="1">
        <f t="array" ref="IV15">IU15-IFERROR(_xlfn.LET(_xlpm.k,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$IU$3:$IU$215),IF(_xlpm.top="対象無し", 0, SUMPRODUCT(_xlpm.amount * _xlpm.hitCount))),0)</f>
        <v>0</v>
      </c>
      <c r="IW15" s="322"/>
      <c r="IX15" s="21">
        <f>LEN(配列情報!$D$70)-LEN(SUBSTITUTE(配列情報!$D$70,$D15,""))</f>
        <v>0</v>
      </c>
      <c r="IY15" s="21">
        <f t="shared" si="64"/>
        <v>0</v>
      </c>
      <c r="IZ15" s="162" cm="1">
        <f t="array" ref="IZ15">IY15-IFERROR(_xlfn.LET(_xlpm.k,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$IY$3:$IY$215),IF(_xlpm.top="対象無し", 0, SUMPRODUCT(_xlpm.amount * _xlpm.hitCount))),0)</f>
        <v>0</v>
      </c>
      <c r="JA15" s="322"/>
      <c r="JB15" s="21">
        <f>LEN(配列情報!$D$71)-LEN(SUBSTITUTE(配列情報!$D$71,$D15,""))</f>
        <v>0</v>
      </c>
      <c r="JC15" s="21">
        <f t="shared" si="65"/>
        <v>0</v>
      </c>
      <c r="JD15" s="162" cm="1">
        <f t="array" ref="JD15">JC15-IFERROR(_xlfn.LET(_xlpm.k,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$JC$3:$JC$215),IF(_xlpm.top="対象無し", 0, SUMPRODUCT(_xlpm.amount * _xlpm.hitCount))),0)</f>
        <v>0</v>
      </c>
      <c r="JE15" s="322"/>
      <c r="JF15" s="21">
        <f>LEN(配列情報!$D$72)-LEN(SUBSTITUTE(配列情報!$D$72,$D15,""))</f>
        <v>0</v>
      </c>
      <c r="JG15" s="21">
        <f t="shared" si="66"/>
        <v>0</v>
      </c>
      <c r="JH15" s="162" cm="1">
        <f t="array" ref="JH15">JG15-IFERROR(_xlfn.LET(_xlpm.k,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$JG$3:$JG$215),IF(_xlpm.top="対象無し", 0, SUMPRODUCT(_xlpm.amount * _xlpm.hitCount))),0)</f>
        <v>0</v>
      </c>
      <c r="JI15" s="322"/>
      <c r="JJ15" s="21">
        <f>LEN(配列情報!$D$73)-LEN(SUBSTITUTE(配列情報!$D$73,$D15,""))</f>
        <v>0</v>
      </c>
      <c r="JK15" s="21">
        <f t="shared" si="67"/>
        <v>0</v>
      </c>
      <c r="JL15" s="162" cm="1">
        <f t="array" ref="JL15">JK15-IFERROR(_xlfn.LET(_xlpm.k,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$JK$3:$JK$215),IF(_xlpm.top="対象無し", 0, SUMPRODUCT(_xlpm.amount * _xlpm.hitCount))),0)</f>
        <v>0</v>
      </c>
      <c r="JM15" s="322"/>
      <c r="JN15" s="21">
        <f>LEN(配列情報!$D$74)-LEN(SUBSTITUTE(配列情報!$D$74,$D15,""))</f>
        <v>0</v>
      </c>
      <c r="JO15" s="21">
        <f t="shared" si="68"/>
        <v>0</v>
      </c>
      <c r="JP15" s="162" cm="1">
        <f t="array" ref="JP15">JO15-IFERROR(_xlfn.LET(_xlpm.k,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$JO$3:$JO$215),IF(_xlpm.top="対象無し", 0, SUMPRODUCT(_xlpm.amount * _xlpm.hitCount))),0)</f>
        <v>0</v>
      </c>
      <c r="JQ15" s="322"/>
      <c r="JR15" s="21">
        <f>LEN(配列情報!$D$75)-LEN(SUBSTITUTE(配列情報!$D$75,$D15,""))</f>
        <v>0</v>
      </c>
      <c r="JS15" s="21">
        <f t="shared" si="69"/>
        <v>0</v>
      </c>
      <c r="JT15" s="162" cm="1">
        <f t="array" ref="JT15">JS15-IFERROR(_xlfn.LET(_xlpm.k,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$JS$3:$JS$215),IF(_xlpm.top="対象無し", 0, SUMPRODUCT(_xlpm.amount * _xlpm.hitCount))),0)</f>
        <v>0</v>
      </c>
      <c r="JU15" s="322"/>
      <c r="JV15" s="21">
        <f>LEN(配列情報!$D$76)-LEN(SUBSTITUTE(配列情報!$D$76,$D15,""))</f>
        <v>0</v>
      </c>
      <c r="JW15" s="21">
        <f t="shared" si="70"/>
        <v>0</v>
      </c>
      <c r="JX15" s="162" cm="1">
        <f t="array" ref="JX15">JW15-IFERROR(_xlfn.LET(_xlpm.k,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$JW$3:$JW$215),IF(_xlpm.top="対象無し", 0, SUMPRODUCT(_xlpm.amount * _xlpm.hitCount))),0)</f>
        <v>0</v>
      </c>
      <c r="JY15" s="322"/>
      <c r="JZ15" s="21">
        <f>LEN(配列情報!$D$77)-LEN(SUBSTITUTE(配列情報!$D$77,$D15,""))</f>
        <v>0</v>
      </c>
      <c r="KA15" s="21">
        <f t="shared" si="71"/>
        <v>0</v>
      </c>
      <c r="KB15" s="162" cm="1">
        <f t="array" ref="KB15">KA15-IFERROR(_xlfn.LET(_xlpm.k,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$KA$3:$KA$215),IF(_xlpm.top="対象無し", 0, SUMPRODUCT(_xlpm.amount * _xlpm.hitCount))),0)</f>
        <v>0</v>
      </c>
      <c r="KC15" s="322"/>
      <c r="KD15" s="21">
        <f>LEN(配列情報!$D$78)-LEN(SUBSTITUTE(配列情報!$D$78,$D15,""))</f>
        <v>0</v>
      </c>
      <c r="KE15" s="21">
        <f t="shared" si="72"/>
        <v>0</v>
      </c>
      <c r="KF15" s="162" cm="1">
        <f t="array" ref="KF15">KE15-IFERROR(_xlfn.LET(_xlpm.k,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$KE$3:$KE$215),IF(_xlpm.top="対象無し", 0, SUMPRODUCT(_xlpm.amount * _xlpm.hitCount))),0)</f>
        <v>0</v>
      </c>
      <c r="KG15" s="322"/>
      <c r="KH15" s="21">
        <f>LEN(配列情報!$D$79)-LEN(SUBSTITUTE(配列情報!$D$79,$D15,""))</f>
        <v>0</v>
      </c>
      <c r="KI15" s="21">
        <f t="shared" si="73"/>
        <v>0</v>
      </c>
      <c r="KJ15" s="162" cm="1">
        <f t="array" ref="KJ15">KI15-IFERROR(_xlfn.LET(_xlpm.k,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$KI$3:$KI$215),IF(_xlpm.top="対象無し", 0, SUMPRODUCT(_xlpm.amount * _xlpm.hitCount))),0)</f>
        <v>0</v>
      </c>
      <c r="KK15" s="322"/>
      <c r="KL15" s="21">
        <f>LEN(配列情報!$D$80)-LEN(SUBSTITUTE(配列情報!$D$80,$D15,""))</f>
        <v>0</v>
      </c>
      <c r="KM15" s="21">
        <f t="shared" si="74"/>
        <v>0</v>
      </c>
      <c r="KN15" s="162" cm="1">
        <f t="array" ref="KN15">KM15-IFERROR(_xlfn.LET(_xlpm.k,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$KM$3:$KM$215),IF(_xlpm.top="対象無し", 0, SUMPRODUCT(_xlpm.amount * _xlpm.hitCount))),0)</f>
        <v>0</v>
      </c>
      <c r="KO15" s="322"/>
      <c r="KP15" s="21">
        <f>LEN(配列情報!$D$81)-LEN(SUBSTITUTE(配列情報!$D$81,$D15,""))</f>
        <v>0</v>
      </c>
      <c r="KQ15" s="21">
        <f t="shared" si="75"/>
        <v>0</v>
      </c>
      <c r="KR15" s="162" cm="1">
        <f t="array" ref="KR15">KQ15-IFERROR(_xlfn.LET(_xlpm.k,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$KQ$3:$KQ$215),IF(_xlpm.top="対象無し", 0, SUMPRODUCT(_xlpm.amount * _xlpm.hitCount))),0)</f>
        <v>0</v>
      </c>
      <c r="KS15" s="322"/>
      <c r="KT15" s="21">
        <f>LEN(配列情報!$D$82)-LEN(SUBSTITUTE(配列情報!$D$82,$D15,""))</f>
        <v>0</v>
      </c>
      <c r="KU15" s="21">
        <f t="shared" si="76"/>
        <v>0</v>
      </c>
      <c r="KV15" s="162" cm="1">
        <f t="array" ref="KV15">KU15-IFERROR(_xlfn.LET(_xlpm.k,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$KU$3:$KU$215),IF(_xlpm.top="対象無し", 0, SUMPRODUCT(_xlpm.amount * _xlpm.hitCount))),0)</f>
        <v>0</v>
      </c>
      <c r="KW15" s="322"/>
      <c r="KX15" s="21">
        <f>LEN(配列情報!$D$83)-LEN(SUBSTITUTE(配列情報!$D$83,$D15,""))</f>
        <v>0</v>
      </c>
      <c r="KY15" s="21">
        <f t="shared" si="77"/>
        <v>0</v>
      </c>
      <c r="KZ15" s="162" cm="1">
        <f t="array" ref="KZ15">KY15-IFERROR(_xlfn.LET(_xlpm.k,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$KY$3:$KY$215),IF(_xlpm.top="対象無し", 0, SUMPRODUCT(_xlpm.amount * _xlpm.hitCount))),0)</f>
        <v>0</v>
      </c>
      <c r="LA15" s="322"/>
      <c r="LB15" s="21">
        <f>LEN(配列情報!$D$84)-LEN(SUBSTITUTE(配列情報!$D$84,$D15,""))</f>
        <v>0</v>
      </c>
      <c r="LC15" s="21">
        <f t="shared" si="78"/>
        <v>0</v>
      </c>
      <c r="LD15" s="162" cm="1">
        <f t="array" ref="LD15">LC15-IFERROR(_xlfn.LET(_xlpm.k,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$LC$3:$LC$215),IF(_xlpm.top="対象無し", 0, SUMPRODUCT(_xlpm.amount * _xlpm.hitCount))),0)</f>
        <v>0</v>
      </c>
      <c r="LE15" s="322"/>
      <c r="LF15" s="21">
        <f>LEN(配列情報!$D$85)-LEN(SUBSTITUTE(配列情報!$D$85,$D15,""))</f>
        <v>0</v>
      </c>
      <c r="LG15" s="21">
        <f t="shared" si="79"/>
        <v>0</v>
      </c>
      <c r="LH15" s="162" cm="1">
        <f t="array" ref="LH15">LG15-IFERROR(_xlfn.LET(_xlpm.k,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$LG$3:$LG$215),IF(_xlpm.top="対象無し", 0, SUMPRODUCT(_xlpm.amount * _xlpm.hitCount))),0)</f>
        <v>0</v>
      </c>
      <c r="LI15" s="322"/>
      <c r="LJ15" s="21">
        <f>LEN(配列情報!$D$86)-LEN(SUBSTITUTE(配列情報!$D$86,$D15,""))</f>
        <v>0</v>
      </c>
      <c r="LK15" s="21">
        <f t="shared" si="80"/>
        <v>0</v>
      </c>
      <c r="LL15" s="162" cm="1">
        <f t="array" ref="LL15">LK15-IFERROR(_xlfn.LET(_xlpm.k,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$LK$3:$LK$215),IF(_xlpm.top="対象無し", 0, SUMPRODUCT(_xlpm.amount * _xlpm.hitCount))),0)</f>
        <v>0</v>
      </c>
      <c r="LM15" s="322"/>
      <c r="LN15" s="21">
        <f>LEN(配列情報!$D$87)-LEN(SUBSTITUTE(配列情報!$D$87,$D15,""))</f>
        <v>0</v>
      </c>
      <c r="LO15" s="21">
        <f t="shared" si="81"/>
        <v>0</v>
      </c>
      <c r="LP15" s="162" cm="1">
        <f t="array" ref="LP15">LO15-IFERROR(_xlfn.LET(_xlpm.k,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$LO$3:$LO$215),IF(_xlpm.top="対象無し", 0, SUMPRODUCT(_xlpm.amount * _xlpm.hitCount))),0)</f>
        <v>0</v>
      </c>
      <c r="LQ15" s="322"/>
      <c r="LR15" s="21">
        <f>LEN(配列情報!$D$88)-LEN(SUBSTITUTE(配列情報!$D$88,$D15,""))</f>
        <v>0</v>
      </c>
      <c r="LS15" s="21">
        <f t="shared" si="82"/>
        <v>0</v>
      </c>
      <c r="LT15" s="162" cm="1">
        <f t="array" ref="LT15">LS15-IFERROR(_xlfn.LET(_xlpm.k,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$LS$3:$LS$215),IF(_xlpm.top="対象無し", 0, SUMPRODUCT(_xlpm.amount * _xlpm.hitCount))),0)</f>
        <v>0</v>
      </c>
      <c r="LU15" s="322"/>
      <c r="LV15" s="21">
        <f>LEN(配列情報!$D$89)-LEN(SUBSTITUTE(配列情報!$D$89,$D15,""))</f>
        <v>0</v>
      </c>
      <c r="LW15" s="21">
        <f t="shared" si="83"/>
        <v>0</v>
      </c>
      <c r="LX15" s="162" cm="1">
        <f t="array" ref="LX15">LW15-IFERROR(_xlfn.LET(_xlpm.k,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$LW$3:$LW$215),IF(_xlpm.top="対象無し", 0, SUMPRODUCT(_xlpm.amount * _xlpm.hitCount))),0)</f>
        <v>0</v>
      </c>
      <c r="LY15" s="322"/>
      <c r="LZ15" s="21">
        <f>LEN(配列情報!$D$90)-LEN(SUBSTITUTE(配列情報!$D$90,$D15,""))</f>
        <v>0</v>
      </c>
      <c r="MA15" s="21">
        <f t="shared" si="84"/>
        <v>0</v>
      </c>
      <c r="MB15" s="162" cm="1">
        <f t="array" ref="MB15">MA15-IFERROR(_xlfn.LET(_xlpm.k,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$MA$3:$MA$215),IF(_xlpm.top="対象無し", 0, SUMPRODUCT(_xlpm.amount * _xlpm.hitCount))),0)</f>
        <v>0</v>
      </c>
      <c r="MC15" s="322"/>
      <c r="MD15" s="21">
        <f>LEN(配列情報!$D$91)-LEN(SUBSTITUTE(配列情報!$D$91,$D15,""))</f>
        <v>0</v>
      </c>
      <c r="ME15" s="21">
        <f t="shared" si="85"/>
        <v>0</v>
      </c>
      <c r="MF15" s="162" cm="1">
        <f t="array" ref="MF15">ME15-IFERROR(_xlfn.LET(_xlpm.k,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$ME$3:$ME$215),IF(_xlpm.top="対象無し", 0, SUMPRODUCT(_xlpm.amount * _xlpm.hitCount))),0)</f>
        <v>0</v>
      </c>
      <c r="MG15" s="322"/>
      <c r="MH15" s="21">
        <f>LEN(配列情報!$D$92)-LEN(SUBSTITUTE(配列情報!$D$92,$D15,""))</f>
        <v>0</v>
      </c>
      <c r="MI15" s="21">
        <f t="shared" si="86"/>
        <v>0</v>
      </c>
      <c r="MJ15" s="162" cm="1">
        <f t="array" ref="MJ15">MI15-IFERROR(_xlfn.LET(_xlpm.k,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$MI$3:$MI$215),IF(_xlpm.top="対象無し", 0, SUMPRODUCT(_xlpm.amount * _xlpm.hitCount))),0)</f>
        <v>0</v>
      </c>
      <c r="MK15" s="322"/>
      <c r="ML15" s="21">
        <f>LEN(配列情報!$D$93)-LEN(SUBSTITUTE(配列情報!$D$93,$D15,""))</f>
        <v>0</v>
      </c>
      <c r="MM15" s="21">
        <f t="shared" si="87"/>
        <v>0</v>
      </c>
      <c r="MN15" s="162" cm="1">
        <f t="array" ref="MN15">MM15-IFERROR(_xlfn.LET(_xlpm.k,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$MM$3:$MM$215),IF(_xlpm.top="対象無し", 0, SUMPRODUCT(_xlpm.amount * _xlpm.hitCount))),0)</f>
        <v>0</v>
      </c>
      <c r="MO15" s="322"/>
      <c r="MP15" s="21">
        <f>LEN(配列情報!$D$94)-LEN(SUBSTITUTE(配列情報!$D$94,$D15,""))</f>
        <v>0</v>
      </c>
      <c r="MQ15" s="21">
        <f t="shared" si="88"/>
        <v>0</v>
      </c>
      <c r="MR15" s="162" cm="1">
        <f t="array" ref="MR15">MQ15-IFERROR(_xlfn.LET(_xlpm.k,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$MQ$3:$MQ$215),IF(_xlpm.top="対象無し", 0, SUMPRODUCT(_xlpm.amount * _xlpm.hitCount))),0)</f>
        <v>0</v>
      </c>
      <c r="MS15" s="322"/>
      <c r="MT15" s="21">
        <f>LEN(配列情報!$D$95)-LEN(SUBSTITUTE(配列情報!$D$95,$D15,""))</f>
        <v>0</v>
      </c>
      <c r="MU15" s="21">
        <f t="shared" si="89"/>
        <v>0</v>
      </c>
      <c r="MV15" s="162" cm="1">
        <f t="array" ref="MV15">MU15-IFERROR(_xlfn.LET(_xlpm.k,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$MU$3:$MU$215),IF(_xlpm.top="対象無し", 0, SUMPRODUCT(_xlpm.amount * _xlpm.hitCount))),0)</f>
        <v>0</v>
      </c>
      <c r="MW15" s="322"/>
      <c r="MX15" s="21">
        <f>LEN(配列情報!$D$96)-LEN(SUBSTITUTE(配列情報!$D$96,$D15,""))</f>
        <v>0</v>
      </c>
      <c r="MY15" s="21">
        <f t="shared" si="90"/>
        <v>0</v>
      </c>
      <c r="MZ15" s="162" cm="1">
        <f t="array" ref="MZ15">MY15-IFERROR(_xlfn.LET(_xlpm.k,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$MY$3:$MY$215),IF(_xlpm.top="対象無し", 0, SUMPRODUCT(_xlpm.amount * _xlpm.hitCount))),0)</f>
        <v>0</v>
      </c>
      <c r="NA15" s="322"/>
      <c r="NB15" s="21">
        <f>LEN(配列情報!$D$97)-LEN(SUBSTITUTE(配列情報!$D$97,$D15,""))</f>
        <v>0</v>
      </c>
      <c r="NC15" s="21">
        <f t="shared" si="91"/>
        <v>0</v>
      </c>
      <c r="ND15" s="162" cm="1">
        <f t="array" ref="ND15">NC15-IFERROR(_xlfn.LET(_xlpm.k,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$NC$3:$NC$215),IF(_xlpm.top="対象無し", 0, SUMPRODUCT(_xlpm.amount * _xlpm.hitCount))),0)</f>
        <v>0</v>
      </c>
      <c r="NE15" s="322"/>
      <c r="NF15" s="21">
        <f>LEN(配列情報!$D$98)-LEN(SUBSTITUTE(配列情報!$D$98,$D15,""))</f>
        <v>0</v>
      </c>
      <c r="NG15" s="21">
        <f t="shared" si="92"/>
        <v>0</v>
      </c>
      <c r="NH15" s="162" cm="1">
        <f t="array" ref="NH15">NG15-IFERROR(_xlfn.LET(_xlpm.k,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$NG$3:$NG$215),IF(_xlpm.top="対象無し", 0, SUMPRODUCT(_xlpm.amount * _xlpm.hitCount))),0)</f>
        <v>0</v>
      </c>
      <c r="NI15" s="322"/>
      <c r="NJ15" s="21">
        <f>LEN(配列情報!$D$99)-LEN(SUBSTITUTE(配列情報!$D$99,$D15,""))</f>
        <v>0</v>
      </c>
      <c r="NK15" s="21">
        <f t="shared" si="93"/>
        <v>0</v>
      </c>
      <c r="NL15" s="162" cm="1">
        <f t="array" ref="NL15">NK15-IFERROR(_xlfn.LET(_xlpm.k,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$NK$3:$NK$215),IF(_xlpm.top="対象無し", 0, SUMPRODUCT(_xlpm.amount * _xlpm.hitCount))),0)</f>
        <v>0</v>
      </c>
      <c r="NM15" s="322"/>
      <c r="NN15" s="21">
        <f>LEN(配列情報!$D$100)-LEN(SUBSTITUTE(配列情報!$D$100,$D15,""))</f>
        <v>0</v>
      </c>
      <c r="NO15" s="21">
        <f t="shared" si="94"/>
        <v>0</v>
      </c>
      <c r="NP15" s="162" cm="1">
        <f t="array" ref="NP15">NO15-IFERROR(_xlfn.LET(_xlpm.k,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$NO$3:$NO$215),IF(_xlpm.top="対象無し", 0, SUMPRODUCT(_xlpm.amount * _xlpm.hitCount))),0)</f>
        <v>0</v>
      </c>
      <c r="NQ15" s="322"/>
      <c r="NR15" s="21">
        <f>LEN(配列情報!$D$101)-LEN(SUBSTITUTE(配列情報!$D$101,$D15,""))</f>
        <v>0</v>
      </c>
      <c r="NS15" s="21">
        <f t="shared" si="95"/>
        <v>0</v>
      </c>
      <c r="NT15" s="162" cm="1">
        <f t="array" ref="NT15">NS15-IFERROR(_xlfn.LET(_xlpm.k,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$NS$3:$NS$215),IF(_xlpm.top="対象無し", 0, SUMPRODUCT(_xlpm.amount * _xlpm.hitCount))),0)</f>
        <v>0</v>
      </c>
      <c r="NU15" s="322"/>
      <c r="NV15" s="21">
        <f>LEN(配列情報!$D$102)-LEN(SUBSTITUTE(配列情報!$D$102,$D15,""))</f>
        <v>0</v>
      </c>
      <c r="NW15" s="21">
        <f t="shared" si="96"/>
        <v>0</v>
      </c>
      <c r="NX15" s="162" cm="1">
        <f t="array" ref="NX15">NW15-IFERROR(_xlfn.LET(_xlpm.k, _xlfn.XMATCH(TRUE, EXACT($OB$2:$RL$2, D15),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D15, ""))) / LEN(D15),_xlpm.amount, SUMIF($C$3:$C$215, _xlpm.arrCode, $NW$3:$NW$215),IF(_xlpm.top="対象無し", 0, SUMPRODUCT(_xlpm.amount * _xlpm.hitCount))),0)</f>
        <v>0</v>
      </c>
      <c r="NY15" s="322"/>
      <c r="OB15" t="str">
        <v>[8BrdA]</v>
      </c>
      <c r="OF15" t="str">
        <v>[ROXdT]</v>
      </c>
      <c r="OO15" t="str">
        <v>[5hydC]</v>
      </c>
    </row>
    <row r="16" spans="1:480">
      <c r="A16" s="332"/>
      <c r="B16" s="161" t="s">
        <v>189</v>
      </c>
      <c r="C16" s="45">
        <v>14</v>
      </c>
      <c r="D16" s="22" t="str">
        <f>塩基・修飾表記の定義!D49</f>
        <v>d</v>
      </c>
      <c r="E16" s="160">
        <f t="shared" si="3"/>
        <v>1</v>
      </c>
      <c r="F16" s="21">
        <f>LEN(配列情報!$D$7)-LEN(SUBSTITUTE(配列情報!$D$7,$D16,""))</f>
        <v>0</v>
      </c>
      <c r="G16" s="21">
        <f t="shared" si="100"/>
        <v>0</v>
      </c>
      <c r="H16" s="162" cm="1">
        <f t="array" ref="H16">G16-IFERROR(_xlfn.LET(_xlpm.k,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$G$3:$G$215),IF(_xlpm.top="対象無し", 0, SUMPRODUCT(_xlpm.amount * _xlpm.hitCount))),0)</f>
        <v>0</v>
      </c>
      <c r="I16" s="322"/>
      <c r="J16" s="21">
        <f>LEN(配列情報!$D$8)-LEN(SUBSTITUTE(配列情報!$D$8,$D16,""))</f>
        <v>0</v>
      </c>
      <c r="K16" s="21">
        <f t="shared" si="101"/>
        <v>0</v>
      </c>
      <c r="L16" s="162" cm="1">
        <f t="array" ref="L16">K16-IFERROR(_xlfn.LET(_xlpm.k,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$K$3:$K$215),IF(_xlpm.top="対象無し", 0, SUMPRODUCT(_xlpm.amount * _xlpm.hitCount))),0)</f>
        <v>0</v>
      </c>
      <c r="M16" s="322"/>
      <c r="N16" s="21">
        <f>LEN(配列情報!$D$9)-LEN(SUBSTITUTE(配列情報!$D$9,$D16,""))</f>
        <v>0</v>
      </c>
      <c r="O16" s="21">
        <f t="shared" si="4"/>
        <v>0</v>
      </c>
      <c r="P16" s="162" cm="1">
        <f t="array" ref="P16">O16-IFERROR(_xlfn.LET(_xlpm.k,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$O$3:$O$215),IF(_xlpm.top="対象無し", 0, SUMPRODUCT(_xlpm.amount * _xlpm.hitCount))),0)</f>
        <v>0</v>
      </c>
      <c r="Q16" s="322"/>
      <c r="R16" s="21">
        <f>LEN(配列情報!$D$10)-LEN(SUBSTITUTE(配列情報!$D$10,$D16,""))</f>
        <v>0</v>
      </c>
      <c r="S16" s="21">
        <f t="shared" si="5"/>
        <v>0</v>
      </c>
      <c r="T16" s="162" cm="1">
        <f t="array" ref="T16">S16-IFERROR(_xlfn.LET(_xlpm.k,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$S$3:$S$215),IF(_xlpm.top="対象無し", 0, SUMPRODUCT(_xlpm.amount * _xlpm.hitCount))),0)</f>
        <v>0</v>
      </c>
      <c r="U16" s="322"/>
      <c r="V16" s="21">
        <f>LEN(配列情報!$D$11)-LEN(SUBSTITUTE(配列情報!$D$11,$D16,""))</f>
        <v>0</v>
      </c>
      <c r="W16" s="21">
        <f t="shared" si="6"/>
        <v>0</v>
      </c>
      <c r="X16" s="162" cm="1">
        <f t="array" ref="X16">W16-IFERROR(_xlfn.LET(_xlpm.k,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$W$3:$W$215),IF(_xlpm.top="対象無し", 0, SUMPRODUCT(_xlpm.amount * _xlpm.hitCount))),0)</f>
        <v>0</v>
      </c>
      <c r="Y16" s="322"/>
      <c r="Z16" s="21">
        <f>LEN(配列情報!$D$12)-LEN(SUBSTITUTE(配列情報!$D$12,$D16,""))</f>
        <v>0</v>
      </c>
      <c r="AA16" s="21">
        <f t="shared" si="7"/>
        <v>0</v>
      </c>
      <c r="AB16" s="162" cm="1">
        <f t="array" ref="AB16">AA16-IFERROR(_xlfn.LET(_xlpm.k,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$AA$3:$AA$215),IF(_xlpm.top="対象無し", 0, SUMPRODUCT(_xlpm.amount * _xlpm.hitCount))),0)</f>
        <v>0</v>
      </c>
      <c r="AC16" s="322"/>
      <c r="AD16" s="21">
        <f>LEN(配列情報!$D$13)-LEN(SUBSTITUTE(配列情報!$D$13,$D16,""))</f>
        <v>0</v>
      </c>
      <c r="AE16" s="21">
        <f t="shared" si="8"/>
        <v>0</v>
      </c>
      <c r="AF16" s="162" cm="1">
        <f t="array" ref="AF16">AE16-IFERROR(_xlfn.LET(_xlpm.k,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$AE$3:$AE$215),IF(_xlpm.top="対象無し", 0, SUMPRODUCT(_xlpm.amount * _xlpm.hitCount))),0)</f>
        <v>0</v>
      </c>
      <c r="AG16" s="322"/>
      <c r="AH16" s="21">
        <f>LEN(配列情報!$D$14)-LEN(SUBSTITUTE(配列情報!$D$14,$D16,""))</f>
        <v>0</v>
      </c>
      <c r="AI16" s="21">
        <f t="shared" si="9"/>
        <v>0</v>
      </c>
      <c r="AJ16" s="162" cm="1">
        <f t="array" ref="AJ16">AI16-IFERROR(_xlfn.LET(_xlpm.k,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$AI$3:$AI$215),IF(_xlpm.top="対象無し", 0, SUMPRODUCT(_xlpm.amount * _xlpm.hitCount))),0)</f>
        <v>0</v>
      </c>
      <c r="AK16" s="322"/>
      <c r="AL16" s="21">
        <f>LEN(配列情報!$D$15)-LEN(SUBSTITUTE(配列情報!$D$15,$D16,""))</f>
        <v>0</v>
      </c>
      <c r="AM16" s="21">
        <f t="shared" si="10"/>
        <v>0</v>
      </c>
      <c r="AN16" s="162" cm="1">
        <f t="array" ref="AN16">AM16-IFERROR(_xlfn.LET(_xlpm.k,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$AM$3:$AM$215),IF(_xlpm.top="対象無し", 0, SUMPRODUCT(_xlpm.amount * _xlpm.hitCount))),0)</f>
        <v>0</v>
      </c>
      <c r="AO16" s="322"/>
      <c r="AP16" s="21">
        <f>LEN(配列情報!$D$16)-LEN(SUBSTITUTE(配列情報!$D$16,$D16,""))</f>
        <v>0</v>
      </c>
      <c r="AQ16" s="21">
        <f t="shared" si="11"/>
        <v>0</v>
      </c>
      <c r="AR16" s="162" cm="1">
        <f t="array" ref="AR16">AQ16-IFERROR(_xlfn.LET(_xlpm.k,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$AQ$3:$AQ$215),IF(_xlpm.top="対象無し", 0, SUMPRODUCT(_xlpm.amount * _xlpm.hitCount))),0)</f>
        <v>0</v>
      </c>
      <c r="AS16" s="322"/>
      <c r="AT16" s="21">
        <f>LEN(配列情報!$D$17)-LEN(SUBSTITUTE(配列情報!$D$17,$D16,""))</f>
        <v>0</v>
      </c>
      <c r="AU16" s="21">
        <f t="shared" si="12"/>
        <v>0</v>
      </c>
      <c r="AV16" s="162" cm="1">
        <f t="array" ref="AV16">AU16-IFERROR(_xlfn.LET(_xlpm.k,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$AU$3:$AU$215),IF(_xlpm.top="対象無し", 0, SUMPRODUCT(_xlpm.amount * _xlpm.hitCount))),0)</f>
        <v>0</v>
      </c>
      <c r="AW16" s="322"/>
      <c r="AX16" s="21">
        <f>LEN(配列情報!$D$18)-LEN(SUBSTITUTE(配列情報!$D$18,$D16,""))</f>
        <v>0</v>
      </c>
      <c r="AY16" s="21">
        <f t="shared" si="13"/>
        <v>0</v>
      </c>
      <c r="AZ16" s="162" cm="1">
        <f t="array" ref="AZ16">AY16-IFERROR(_xlfn.LET(_xlpm.k,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$AY$3:$AY$215),IF(_xlpm.top="対象無し", 0, SUMPRODUCT(_xlpm.amount * _xlpm.hitCount))),0)</f>
        <v>0</v>
      </c>
      <c r="BA16" s="322"/>
      <c r="BB16" s="21">
        <f>LEN(配列情報!$D$19)-LEN(SUBSTITUTE(配列情報!$D$19,$D16,""))</f>
        <v>0</v>
      </c>
      <c r="BC16" s="21">
        <f t="shared" si="14"/>
        <v>0</v>
      </c>
      <c r="BD16" s="162" cm="1">
        <f t="array" ref="BD16">BC16-IFERROR(_xlfn.LET(_xlpm.k,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$BC$3:$BC$215),IF(_xlpm.top="対象無し", 0, SUMPRODUCT(_xlpm.amount * _xlpm.hitCount))),0)</f>
        <v>0</v>
      </c>
      <c r="BE16" s="322"/>
      <c r="BF16" s="21">
        <f>LEN(配列情報!$D$20)-LEN(SUBSTITUTE(配列情報!$D$20,$D16,""))</f>
        <v>0</v>
      </c>
      <c r="BG16" s="21">
        <f t="shared" si="102"/>
        <v>0</v>
      </c>
      <c r="BH16" s="162" cm="1">
        <f t="array" ref="BH16">BG16-IFERROR(_xlfn.LET(_xlpm.k,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$BG$3:$BG$215),IF(_xlpm.top="対象無し", 0, SUMPRODUCT(_xlpm.amount * _xlpm.hitCount))),0)</f>
        <v>0</v>
      </c>
      <c r="BI16" s="322"/>
      <c r="BJ16" s="21">
        <f>LEN(配列情報!$D$21)-LEN(SUBSTITUTE(配列情報!$D$21,$D16,""))</f>
        <v>0</v>
      </c>
      <c r="BK16" s="21">
        <f t="shared" si="15"/>
        <v>0</v>
      </c>
      <c r="BL16" s="162" cm="1">
        <f t="array" ref="BL16">BK16-IFERROR(_xlfn.LET(_xlpm.k,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$BK$3:$BK$215),IF(_xlpm.top="対象無し", 0, SUMPRODUCT(_xlpm.amount * _xlpm.hitCount))),0)</f>
        <v>0</v>
      </c>
      <c r="BM16" s="322"/>
      <c r="BN16" s="21">
        <f>LEN(配列情報!$D$22)-LEN(SUBSTITUTE(配列情報!$D$22,$D16,""))</f>
        <v>0</v>
      </c>
      <c r="BO16" s="21">
        <f t="shared" si="16"/>
        <v>0</v>
      </c>
      <c r="BP16" s="162" cm="1">
        <f t="array" ref="BP16">BO16-IFERROR(_xlfn.LET(_xlpm.k,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$BO$3:$BO$215),IF(_xlpm.top="対象無し", 0, SUMPRODUCT(_xlpm.amount * _xlpm.hitCount))),0)</f>
        <v>0</v>
      </c>
      <c r="BQ16" s="322"/>
      <c r="BR16" s="21">
        <f>LEN(配列情報!$D$23)-LEN(SUBSTITUTE(配列情報!$D$23,$D16,""))</f>
        <v>0</v>
      </c>
      <c r="BS16" s="21">
        <f t="shared" si="17"/>
        <v>0</v>
      </c>
      <c r="BT16" s="162" cm="1">
        <f t="array" ref="BT16">BS16-IFERROR(_xlfn.LET(_xlpm.k,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$BS$3:$BS$215),IF(_xlpm.top="対象無し", 0, SUMPRODUCT(_xlpm.amount * _xlpm.hitCount))),0)</f>
        <v>0</v>
      </c>
      <c r="BU16" s="322"/>
      <c r="BV16" s="21">
        <f>LEN(配列情報!$D$24)-LEN(SUBSTITUTE(配列情報!$D$24,$D16,""))</f>
        <v>0</v>
      </c>
      <c r="BW16" s="21">
        <f t="shared" si="18"/>
        <v>0</v>
      </c>
      <c r="BX16" s="162" cm="1">
        <f t="array" ref="BX16">BW16-IFERROR(_xlfn.LET(_xlpm.k,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$BW$3:$BW$215),IF(_xlpm.top="対象無し", 0, SUMPRODUCT(_xlpm.amount * _xlpm.hitCount))),0)</f>
        <v>0</v>
      </c>
      <c r="BY16" s="322"/>
      <c r="BZ16" s="21">
        <f>LEN(配列情報!$D$25)-LEN(SUBSTITUTE(配列情報!$D$25,$D16,""))</f>
        <v>0</v>
      </c>
      <c r="CA16" s="21">
        <f t="shared" si="19"/>
        <v>0</v>
      </c>
      <c r="CB16" s="162" cm="1">
        <f t="array" ref="CB16">CA16-IFERROR(_xlfn.LET(_xlpm.k,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$CA$3:$CA$215),IF(_xlpm.top="対象無し", 0, SUMPRODUCT(_xlpm.amount * _xlpm.hitCount))),0)</f>
        <v>0</v>
      </c>
      <c r="CC16" s="322"/>
      <c r="CD16" s="21">
        <f>LEN(配列情報!$D$26)-LEN(SUBSTITUTE(配列情報!$D$26,$D16,""))</f>
        <v>0</v>
      </c>
      <c r="CE16" s="21">
        <f t="shared" si="20"/>
        <v>0</v>
      </c>
      <c r="CF16" s="162" cm="1">
        <f t="array" ref="CF16">CE16-IFERROR(_xlfn.LET(_xlpm.k,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$CE$3:$CE$215),IF(_xlpm.top="対象無し", 0, SUMPRODUCT(_xlpm.amount * _xlpm.hitCount))),0)</f>
        <v>0</v>
      </c>
      <c r="CG16" s="322"/>
      <c r="CH16" s="21">
        <f>LEN(配列情報!$D$27)-LEN(SUBSTITUTE(配列情報!$D$27,$D16,""))</f>
        <v>0</v>
      </c>
      <c r="CI16" s="21">
        <f t="shared" si="21"/>
        <v>0</v>
      </c>
      <c r="CJ16" s="162" cm="1">
        <f t="array" ref="CJ16">CI16-IFERROR(_xlfn.LET(_xlpm.k,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$CI$3:$CI$215),IF(_xlpm.top="対象無し", 0, SUMPRODUCT(_xlpm.amount * _xlpm.hitCount))),0)</f>
        <v>0</v>
      </c>
      <c r="CK16" s="322"/>
      <c r="CL16" s="21">
        <f>LEN(配列情報!$D$28)-LEN(SUBSTITUTE(配列情報!$D$28,$D16,""))</f>
        <v>0</v>
      </c>
      <c r="CM16" s="21">
        <f t="shared" si="22"/>
        <v>0</v>
      </c>
      <c r="CN16" s="162" cm="1">
        <f t="array" ref="CN16">CM16-IFERROR(_xlfn.LET(_xlpm.k,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$CM$3:$CM$215),IF(_xlpm.top="対象無し", 0, SUMPRODUCT(_xlpm.amount * _xlpm.hitCount))),0)</f>
        <v>0</v>
      </c>
      <c r="CO16" s="322"/>
      <c r="CP16" s="21">
        <f>LEN(配列情報!$D$29)-LEN(SUBSTITUTE(配列情報!$D$29,$D16,""))</f>
        <v>0</v>
      </c>
      <c r="CQ16" s="21">
        <f t="shared" si="23"/>
        <v>0</v>
      </c>
      <c r="CR16" s="162" cm="1">
        <f t="array" ref="CR16">CQ16-IFERROR(_xlfn.LET(_xlpm.k,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$CQ$3:$CQ$215),IF(_xlpm.top="対象無し", 0, SUMPRODUCT(_xlpm.amount * _xlpm.hitCount))),0)</f>
        <v>0</v>
      </c>
      <c r="CS16" s="322"/>
      <c r="CT16" s="21">
        <f>LEN(配列情報!$D$30)-LEN(SUBSTITUTE(配列情報!$D$30,$D16,""))</f>
        <v>0</v>
      </c>
      <c r="CU16" s="21">
        <f t="shared" si="24"/>
        <v>0</v>
      </c>
      <c r="CV16" s="162" cm="1">
        <f t="array" ref="CV16">CU16-IFERROR(_xlfn.LET(_xlpm.k,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$CU$3:$CU$215),IF(_xlpm.top="対象無し", 0, SUMPRODUCT(_xlpm.amount * _xlpm.hitCount))),0)</f>
        <v>0</v>
      </c>
      <c r="CW16" s="322"/>
      <c r="CX16" s="21">
        <f>LEN(配列情報!$D$31)-LEN(SUBSTITUTE(配列情報!$D$31,$D16,""))</f>
        <v>0</v>
      </c>
      <c r="CY16" s="21">
        <f t="shared" si="25"/>
        <v>0</v>
      </c>
      <c r="CZ16" s="162" cm="1">
        <f t="array" ref="CZ16">CY16-IFERROR(_xlfn.LET(_xlpm.k,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$CY$3:$CY$215),IF(_xlpm.top="対象無し", 0, SUMPRODUCT(_xlpm.amount * _xlpm.hitCount))),0)</f>
        <v>0</v>
      </c>
      <c r="DA16" s="322"/>
      <c r="DB16" s="21">
        <f>LEN(配列情報!$D$32)-LEN(SUBSTITUTE(配列情報!$D$32,$D16,""))</f>
        <v>0</v>
      </c>
      <c r="DC16" s="21">
        <f t="shared" si="26"/>
        <v>0</v>
      </c>
      <c r="DD16" s="162" cm="1">
        <f t="array" ref="DD16">DC16-IFERROR(_xlfn.LET(_xlpm.k,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$DC$3:$DC$215),IF(_xlpm.top="対象無し", 0, SUMPRODUCT(_xlpm.amount * _xlpm.hitCount))),0)</f>
        <v>0</v>
      </c>
      <c r="DE16" s="322"/>
      <c r="DF16" s="21">
        <f>LEN(配列情報!$D$33)-LEN(SUBSTITUTE(配列情報!$D$33,$D16,""))</f>
        <v>0</v>
      </c>
      <c r="DG16" s="21">
        <f t="shared" si="27"/>
        <v>0</v>
      </c>
      <c r="DH16" s="162" cm="1">
        <f t="array" ref="DH16">DG16-IFERROR(_xlfn.LET(_xlpm.k,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$DG$3:$DG$215),IF(_xlpm.top="対象無し", 0, SUMPRODUCT(_xlpm.amount * _xlpm.hitCount))),0)</f>
        <v>0</v>
      </c>
      <c r="DI16" s="322"/>
      <c r="DJ16" s="21">
        <f>LEN(配列情報!$D$34)-LEN(SUBSTITUTE(配列情報!$D$34,$D16,""))</f>
        <v>0</v>
      </c>
      <c r="DK16" s="21">
        <f t="shared" si="28"/>
        <v>0</v>
      </c>
      <c r="DL16" s="162" cm="1">
        <f t="array" ref="DL16">DK16-IFERROR(_xlfn.LET(_xlpm.k,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$DK$3:$DK$215),IF(_xlpm.top="対象無し", 0, SUMPRODUCT(_xlpm.amount * _xlpm.hitCount))),0)</f>
        <v>0</v>
      </c>
      <c r="DM16" s="322"/>
      <c r="DN16" s="21">
        <f>LEN(配列情報!$D$35)-LEN(SUBSTITUTE(配列情報!$D$35,$D16,""))</f>
        <v>0</v>
      </c>
      <c r="DO16" s="21">
        <f t="shared" si="29"/>
        <v>0</v>
      </c>
      <c r="DP16" s="162" cm="1">
        <f t="array" ref="DP16">DO16-IFERROR(_xlfn.LET(_xlpm.k,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$DO$3:$DO$215),IF(_xlpm.top="対象無し", 0, SUMPRODUCT(_xlpm.amount * _xlpm.hitCount))),0)</f>
        <v>0</v>
      </c>
      <c r="DQ16" s="322"/>
      <c r="DR16" s="21">
        <f>LEN(配列情報!$D$36)-LEN(SUBSTITUTE(配列情報!$D$36,$D16,""))</f>
        <v>0</v>
      </c>
      <c r="DS16" s="21">
        <f t="shared" si="30"/>
        <v>0</v>
      </c>
      <c r="DT16" s="162" cm="1">
        <f t="array" ref="DT16">DS16-IFERROR(_xlfn.LET(_xlpm.k,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$DS$3:$DS$215),IF(_xlpm.top="対象無し", 0, SUMPRODUCT(_xlpm.amount * _xlpm.hitCount))),0)</f>
        <v>0</v>
      </c>
      <c r="DU16" s="322"/>
      <c r="DV16" s="21">
        <f>LEN(配列情報!$D$37)-LEN(SUBSTITUTE(配列情報!$D$37,$D16,""))</f>
        <v>0</v>
      </c>
      <c r="DW16" s="21">
        <f t="shared" si="31"/>
        <v>0</v>
      </c>
      <c r="DX16" s="162" cm="1">
        <f t="array" ref="DX16">DW16-IFERROR(_xlfn.LET(_xlpm.k,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$DW$3:$DW$215),IF(_xlpm.top="対象無し", 0, SUMPRODUCT(_xlpm.amount * _xlpm.hitCount))),0)</f>
        <v>0</v>
      </c>
      <c r="DY16" s="322"/>
      <c r="DZ16" s="21">
        <f>LEN(配列情報!$D$38)-LEN(SUBSTITUTE(配列情報!$D$38,$D16,""))</f>
        <v>0</v>
      </c>
      <c r="EA16" s="21">
        <f t="shared" si="32"/>
        <v>0</v>
      </c>
      <c r="EB16" s="162" cm="1">
        <f t="array" ref="EB16">EA16-IFERROR(_xlfn.LET(_xlpm.k,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$EA$3:$EA$215),IF(_xlpm.top="対象無し", 0, SUMPRODUCT(_xlpm.amount * _xlpm.hitCount))),0)</f>
        <v>0</v>
      </c>
      <c r="EC16" s="322"/>
      <c r="ED16" s="21">
        <f>LEN(配列情報!$D$39)-LEN(SUBSTITUTE(配列情報!$D$39,$D16,""))</f>
        <v>0</v>
      </c>
      <c r="EE16" s="21">
        <f t="shared" si="33"/>
        <v>0</v>
      </c>
      <c r="EF16" s="162" cm="1">
        <f t="array" ref="EF16">EE16-IFERROR(_xlfn.LET(_xlpm.k,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$EE$3:$EE$215),IF(_xlpm.top="対象無し", 0, SUMPRODUCT(_xlpm.amount * _xlpm.hitCount))),0)</f>
        <v>0</v>
      </c>
      <c r="EG16" s="322"/>
      <c r="EH16" s="21">
        <f>LEN(配列情報!$D$40)-LEN(SUBSTITUTE(配列情報!$D$40,$D16,""))</f>
        <v>0</v>
      </c>
      <c r="EI16" s="21">
        <f t="shared" si="34"/>
        <v>0</v>
      </c>
      <c r="EJ16" s="162" cm="1">
        <f t="array" ref="EJ16">EI16-IFERROR(_xlfn.LET(_xlpm.k,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$EI$3:$EI$215),IF(_xlpm.top="対象無し", 0, SUMPRODUCT(_xlpm.amount * _xlpm.hitCount))),0)</f>
        <v>0</v>
      </c>
      <c r="EK16" s="322"/>
      <c r="EL16" s="21">
        <f>LEN(配列情報!$D$41)-LEN(SUBSTITUTE(配列情報!$D$41,$D16,""))</f>
        <v>0</v>
      </c>
      <c r="EM16" s="21">
        <f t="shared" si="35"/>
        <v>0</v>
      </c>
      <c r="EN16" s="162" cm="1">
        <f t="array" ref="EN16">EM16-IFERROR(_xlfn.LET(_xlpm.k,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$EM$3:$EM$215),IF(_xlpm.top="対象無し", 0, SUMPRODUCT(_xlpm.amount * _xlpm.hitCount))),0)</f>
        <v>0</v>
      </c>
      <c r="EO16" s="322"/>
      <c r="EP16" s="21">
        <f>LEN(配列情報!$D$42)-LEN(SUBSTITUTE(配列情報!$D$42,$D16,""))</f>
        <v>0</v>
      </c>
      <c r="EQ16" s="21">
        <f t="shared" si="36"/>
        <v>0</v>
      </c>
      <c r="ER16" s="162" cm="1">
        <f t="array" ref="ER16">EQ16-IFERROR(_xlfn.LET(_xlpm.k,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$EQ$3:$EQ$215),IF(_xlpm.top="対象無し", 0, SUMPRODUCT(_xlpm.amount * _xlpm.hitCount))),0)</f>
        <v>0</v>
      </c>
      <c r="ES16" s="322"/>
      <c r="ET16" s="21">
        <f>LEN(配列情報!$D$43)-LEN(SUBSTITUTE(配列情報!$D$43,$D16,""))</f>
        <v>0</v>
      </c>
      <c r="EU16" s="21">
        <f t="shared" si="37"/>
        <v>0</v>
      </c>
      <c r="EV16" s="162" cm="1">
        <f t="array" ref="EV16">EU16-IFERROR(_xlfn.LET(_xlpm.k,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$EU$3:$EU$215),IF(_xlpm.top="対象無し", 0, SUMPRODUCT(_xlpm.amount * _xlpm.hitCount))),0)</f>
        <v>0</v>
      </c>
      <c r="EW16" s="322"/>
      <c r="EX16" s="21">
        <f>LEN(配列情報!$D$44)-LEN(SUBSTITUTE(配列情報!$D$44,$D16,""))</f>
        <v>0</v>
      </c>
      <c r="EY16" s="21">
        <f t="shared" si="38"/>
        <v>0</v>
      </c>
      <c r="EZ16" s="162" cm="1">
        <f t="array" ref="EZ16">EY16-IFERROR(_xlfn.LET(_xlpm.k,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$EY$3:$EY$215),IF(_xlpm.top="対象無し", 0, SUMPRODUCT(_xlpm.amount * _xlpm.hitCount))),0)</f>
        <v>0</v>
      </c>
      <c r="FA16" s="322"/>
      <c r="FB16" s="21">
        <f>LEN(配列情報!$D$45)-LEN(SUBSTITUTE(配列情報!$D$45,$D16,""))</f>
        <v>0</v>
      </c>
      <c r="FC16" s="21">
        <f t="shared" si="39"/>
        <v>0</v>
      </c>
      <c r="FD16" s="162" cm="1">
        <f t="array" ref="FD16">FC16-IFERROR(_xlfn.LET(_xlpm.k,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$FC$3:$FC$215),IF(_xlpm.top="対象無し", 0, SUMPRODUCT(_xlpm.amount * _xlpm.hitCount))),0)</f>
        <v>0</v>
      </c>
      <c r="FE16" s="322"/>
      <c r="FF16" s="21">
        <f>LEN(配列情報!$D$46)-LEN(SUBSTITUTE(配列情報!$D$46,$D16,""))</f>
        <v>0</v>
      </c>
      <c r="FG16" s="21">
        <f t="shared" si="40"/>
        <v>0</v>
      </c>
      <c r="FH16" s="162" cm="1">
        <f t="array" ref="FH16">FG16-IFERROR(_xlfn.LET(_xlpm.k,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$FG$3:$FG$215),IF(_xlpm.top="対象無し", 0, SUMPRODUCT(_xlpm.amount * _xlpm.hitCount))),0)</f>
        <v>0</v>
      </c>
      <c r="FI16" s="322"/>
      <c r="FJ16" s="21">
        <f>LEN(配列情報!$D$47)-LEN(SUBSTITUTE(配列情報!$D$47,$D16,""))</f>
        <v>0</v>
      </c>
      <c r="FK16" s="21">
        <f t="shared" si="41"/>
        <v>0</v>
      </c>
      <c r="FL16" s="162" cm="1">
        <f t="array" ref="FL16">FK16-IFERROR(_xlfn.LET(_xlpm.k,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$FK$3:$FK$215),IF(_xlpm.top="対象無し", 0, SUMPRODUCT(_xlpm.amount * _xlpm.hitCount))),0)</f>
        <v>0</v>
      </c>
      <c r="FM16" s="322"/>
      <c r="FN16" s="21">
        <f>LEN(配列情報!$D$48)-LEN(SUBSTITUTE(配列情報!$D$48,$D16,""))</f>
        <v>0</v>
      </c>
      <c r="FO16" s="21">
        <f t="shared" si="42"/>
        <v>0</v>
      </c>
      <c r="FP16" s="162" cm="1">
        <f t="array" ref="FP16">FO16-IFERROR(_xlfn.LET(_xlpm.k,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$FO$3:$FO$215),IF(_xlpm.top="対象無し", 0, SUMPRODUCT(_xlpm.amount * _xlpm.hitCount))),0)</f>
        <v>0</v>
      </c>
      <c r="FQ16" s="322"/>
      <c r="FR16" s="21">
        <f>LEN(配列情報!$D$49)-LEN(SUBSTITUTE(配列情報!$D$49,$D16,""))</f>
        <v>0</v>
      </c>
      <c r="FS16" s="21">
        <f t="shared" si="43"/>
        <v>0</v>
      </c>
      <c r="FT16" s="162" cm="1">
        <f t="array" ref="FT16">FS16-IFERROR(_xlfn.LET(_xlpm.k,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$FS$3:$FS$215),IF(_xlpm.top="対象無し", 0, SUMPRODUCT(_xlpm.amount * _xlpm.hitCount))),0)</f>
        <v>0</v>
      </c>
      <c r="FU16" s="322"/>
      <c r="FV16" s="21">
        <f>LEN(配列情報!$D$50)-LEN(SUBSTITUTE(配列情報!$D$50,$D16,""))</f>
        <v>0</v>
      </c>
      <c r="FW16" s="21">
        <f t="shared" si="44"/>
        <v>0</v>
      </c>
      <c r="FX16" s="162" cm="1">
        <f t="array" ref="FX16">FW16-IFERROR(_xlfn.LET(_xlpm.k,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$FW$3:$FW$215),IF(_xlpm.top="対象無し", 0, SUMPRODUCT(_xlpm.amount * _xlpm.hitCount))),0)</f>
        <v>0</v>
      </c>
      <c r="FY16" s="322"/>
      <c r="FZ16" s="21">
        <f>LEN(配列情報!$D$51)-LEN(SUBSTITUTE(配列情報!$D$51,$D16,""))</f>
        <v>0</v>
      </c>
      <c r="GA16" s="21">
        <f t="shared" si="45"/>
        <v>0</v>
      </c>
      <c r="GB16" s="162" cm="1">
        <f t="array" ref="GB16">GA16-IFERROR(_xlfn.LET(_xlpm.k,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$GA$3:$GA$215),IF(_xlpm.top="対象無し", 0, SUMPRODUCT(_xlpm.amount * _xlpm.hitCount))),0)</f>
        <v>0</v>
      </c>
      <c r="GC16" s="322"/>
      <c r="GD16" s="21">
        <f>LEN(配列情報!$D$52)-LEN(SUBSTITUTE(配列情報!$D$52,$D16,""))</f>
        <v>0</v>
      </c>
      <c r="GE16" s="21">
        <f t="shared" si="46"/>
        <v>0</v>
      </c>
      <c r="GF16" s="162" cm="1">
        <f t="array" ref="GF16">GE16-IFERROR(_xlfn.LET(_xlpm.k,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$GE$3:$GE$215),IF(_xlpm.top="対象無し", 0, SUMPRODUCT(_xlpm.amount * _xlpm.hitCount))),0)</f>
        <v>0</v>
      </c>
      <c r="GG16" s="322"/>
      <c r="GH16" s="21">
        <f>LEN(配列情報!$D$53)-LEN(SUBSTITUTE(配列情報!$D$53,$D16,""))</f>
        <v>0</v>
      </c>
      <c r="GI16" s="21">
        <f t="shared" si="47"/>
        <v>0</v>
      </c>
      <c r="GJ16" s="162" cm="1">
        <f t="array" ref="GJ16">GI16-IFERROR(_xlfn.LET(_xlpm.k,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$GI$3:$GI$215),IF(_xlpm.top="対象無し", 0, SUMPRODUCT(_xlpm.amount * _xlpm.hitCount))),0)</f>
        <v>0</v>
      </c>
      <c r="GK16" s="322"/>
      <c r="GL16" s="21">
        <f>LEN(配列情報!$D$54)-LEN(SUBSTITUTE(配列情報!$D$54,$D16,""))</f>
        <v>0</v>
      </c>
      <c r="GM16" s="21">
        <f t="shared" si="48"/>
        <v>0</v>
      </c>
      <c r="GN16" s="162" cm="1">
        <f t="array" ref="GN16">GM16-IFERROR(_xlfn.LET(_xlpm.k,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$GM$3:$GM$215),IF(_xlpm.top="対象無し", 0, SUMPRODUCT(_xlpm.amount * _xlpm.hitCount))),0)</f>
        <v>0</v>
      </c>
      <c r="GO16" s="322"/>
      <c r="GP16" s="21">
        <f>LEN(配列情報!$D$55)-LEN(SUBSTITUTE(配列情報!$D$55,$D16,""))</f>
        <v>0</v>
      </c>
      <c r="GQ16" s="21">
        <f t="shared" si="49"/>
        <v>0</v>
      </c>
      <c r="GR16" s="162" cm="1">
        <f t="array" ref="GR16">GQ16-IFERROR(_xlfn.LET(_xlpm.k,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$GQ$3:$GQ$215),IF(_xlpm.top="対象無し", 0, SUMPRODUCT(_xlpm.amount * _xlpm.hitCount))),0)</f>
        <v>0</v>
      </c>
      <c r="GS16" s="322"/>
      <c r="GT16" s="21">
        <f>LEN(配列情報!$D$56)-LEN(SUBSTITUTE(配列情報!$D$56,$D16,""))</f>
        <v>0</v>
      </c>
      <c r="GU16" s="21">
        <f t="shared" si="50"/>
        <v>0</v>
      </c>
      <c r="GV16" s="162" cm="1">
        <f t="array" ref="GV16">GU16-IFERROR(_xlfn.LET(_xlpm.k,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$GU$3:$GU$215),IF(_xlpm.top="対象無し", 0, SUMPRODUCT(_xlpm.amount * _xlpm.hitCount))),0)</f>
        <v>0</v>
      </c>
      <c r="GW16" s="322"/>
      <c r="GX16" s="21">
        <f>LEN(配列情報!$D$57)-LEN(SUBSTITUTE(配列情報!$D$57,$D16,""))</f>
        <v>0</v>
      </c>
      <c r="GY16" s="21">
        <f t="shared" si="51"/>
        <v>0</v>
      </c>
      <c r="GZ16" s="162" cm="1">
        <f t="array" ref="GZ16">GY16-IFERROR(_xlfn.LET(_xlpm.k,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$GY$3:$GY$215),IF(_xlpm.top="対象無し", 0, SUMPRODUCT(_xlpm.amount * _xlpm.hitCount))),0)</f>
        <v>0</v>
      </c>
      <c r="HA16" s="322"/>
      <c r="HB16" s="21">
        <f>LEN(配列情報!$D$58)-LEN(SUBSTITUTE(配列情報!$D$58,$D16,""))</f>
        <v>0</v>
      </c>
      <c r="HC16" s="21">
        <f t="shared" si="52"/>
        <v>0</v>
      </c>
      <c r="HD16" s="162" cm="1">
        <f t="array" ref="HD16">HC16-IFERROR(_xlfn.LET(_xlpm.k,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$HC$3:$HC$215),IF(_xlpm.top="対象無し", 0, SUMPRODUCT(_xlpm.amount * _xlpm.hitCount))),0)</f>
        <v>0</v>
      </c>
      <c r="HE16" s="322"/>
      <c r="HF16" s="21">
        <f>LEN(配列情報!$D$59)-LEN(SUBSTITUTE(配列情報!$D$59,$D16,""))</f>
        <v>0</v>
      </c>
      <c r="HG16" s="21">
        <f t="shared" si="53"/>
        <v>0</v>
      </c>
      <c r="HH16" s="162" cm="1">
        <f t="array" ref="HH16">HG16-IFERROR(_xlfn.LET(_xlpm.k,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$HG$3:$HG$215),IF(_xlpm.top="対象無し", 0, SUMPRODUCT(_xlpm.amount * _xlpm.hitCount))),0)</f>
        <v>0</v>
      </c>
      <c r="HI16" s="322"/>
      <c r="HJ16" s="21">
        <f>LEN(配列情報!$D$60)-LEN(SUBSTITUTE(配列情報!$D$60,$D16,""))</f>
        <v>0</v>
      </c>
      <c r="HK16" s="21">
        <f t="shared" si="54"/>
        <v>0</v>
      </c>
      <c r="HL16" s="162" cm="1">
        <f t="array" ref="HL16">HK16-IFERROR(_xlfn.LET(_xlpm.k,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$HK$3:$HK$215),IF(_xlpm.top="対象無し", 0, SUMPRODUCT(_xlpm.amount * _xlpm.hitCount))),0)</f>
        <v>0</v>
      </c>
      <c r="HM16" s="322"/>
      <c r="HN16" s="21">
        <f>LEN(配列情報!$D$61)-LEN(SUBSTITUTE(配列情報!$D$61,$D16,""))</f>
        <v>0</v>
      </c>
      <c r="HO16" s="21">
        <f t="shared" si="55"/>
        <v>0</v>
      </c>
      <c r="HP16" s="162" cm="1">
        <f t="array" ref="HP16">HO16-IFERROR(_xlfn.LET(_xlpm.k,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$HO$3:$HO$215),IF(_xlpm.top="対象無し", 0, SUMPRODUCT(_xlpm.amount * _xlpm.hitCount))),0)</f>
        <v>0</v>
      </c>
      <c r="HQ16" s="322"/>
      <c r="HR16" s="21">
        <f>LEN(配列情報!$D$62)-LEN(SUBSTITUTE(配列情報!$D$62,$D16,""))</f>
        <v>0</v>
      </c>
      <c r="HS16" s="21">
        <f t="shared" si="56"/>
        <v>0</v>
      </c>
      <c r="HT16" s="162" cm="1">
        <f t="array" ref="HT16">HS16-IFERROR(_xlfn.LET(_xlpm.k,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$HS$3:$HS$215),IF(_xlpm.top="対象無し", 0, SUMPRODUCT(_xlpm.amount * _xlpm.hitCount))),0)</f>
        <v>0</v>
      </c>
      <c r="HU16" s="322"/>
      <c r="HV16" s="21">
        <f>LEN(配列情報!$D$63)-LEN(SUBSTITUTE(配列情報!$D$63,$D16,""))</f>
        <v>0</v>
      </c>
      <c r="HW16" s="21">
        <f t="shared" si="57"/>
        <v>0</v>
      </c>
      <c r="HX16" s="162" cm="1">
        <f t="array" ref="HX16">HW16-IFERROR(_xlfn.LET(_xlpm.k,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$HW$3:$HW$215),IF(_xlpm.top="対象無し", 0, SUMPRODUCT(_xlpm.amount * _xlpm.hitCount))),0)</f>
        <v>0</v>
      </c>
      <c r="HY16" s="322"/>
      <c r="HZ16" s="21">
        <f>LEN(配列情報!$D$64)-LEN(SUBSTITUTE(配列情報!$D$64,$D16,""))</f>
        <v>0</v>
      </c>
      <c r="IA16" s="21">
        <f t="shared" si="58"/>
        <v>0</v>
      </c>
      <c r="IB16" s="162" cm="1">
        <f t="array" ref="IB16">IA16-IFERROR(_xlfn.LET(_xlpm.k,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$IA$3:$IA$215),IF(_xlpm.top="対象無し", 0, SUMPRODUCT(_xlpm.amount * _xlpm.hitCount))),0)</f>
        <v>0</v>
      </c>
      <c r="IC16" s="322"/>
      <c r="ID16" s="21">
        <f>LEN(配列情報!$D$65)-LEN(SUBSTITUTE(配列情報!$D$65,$D16,""))</f>
        <v>0</v>
      </c>
      <c r="IE16" s="21">
        <f t="shared" si="59"/>
        <v>0</v>
      </c>
      <c r="IF16" s="162" cm="1">
        <f t="array" ref="IF16">IE16-IFERROR(_xlfn.LET(_xlpm.k,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$IE$3:$IE$215),IF(_xlpm.top="対象無し", 0, SUMPRODUCT(_xlpm.amount * _xlpm.hitCount))),0)</f>
        <v>0</v>
      </c>
      <c r="IG16" s="322"/>
      <c r="IH16" s="21">
        <f>LEN(配列情報!$D$66)-LEN(SUBSTITUTE(配列情報!$D$66,$D16,""))</f>
        <v>0</v>
      </c>
      <c r="II16" s="21">
        <f t="shared" si="60"/>
        <v>0</v>
      </c>
      <c r="IJ16" s="162" cm="1">
        <f t="array" ref="IJ16">II16-IFERROR(_xlfn.LET(_xlpm.k,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$II$3:$II$215),IF(_xlpm.top="対象無し", 0, SUMPRODUCT(_xlpm.amount * _xlpm.hitCount))),0)</f>
        <v>0</v>
      </c>
      <c r="IK16" s="322"/>
      <c r="IL16" s="21">
        <f>LEN(配列情報!$D$67)-LEN(SUBSTITUTE(配列情報!$D$67,$D16,""))</f>
        <v>0</v>
      </c>
      <c r="IM16" s="21">
        <f t="shared" si="61"/>
        <v>0</v>
      </c>
      <c r="IN16" s="162" cm="1">
        <f t="array" ref="IN16">IM16-IFERROR(_xlfn.LET(_xlpm.k,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$IM$3:$IM$215),IF(_xlpm.top="対象無し", 0, SUMPRODUCT(_xlpm.amount * _xlpm.hitCount))),0)</f>
        <v>0</v>
      </c>
      <c r="IO16" s="322"/>
      <c r="IP16" s="21">
        <f>LEN(配列情報!$D$68)-LEN(SUBSTITUTE(配列情報!$D$68,$D16,""))</f>
        <v>0</v>
      </c>
      <c r="IQ16" s="21">
        <f t="shared" si="62"/>
        <v>0</v>
      </c>
      <c r="IR16" s="162" cm="1">
        <f t="array" ref="IR16">IQ16-IFERROR(_xlfn.LET(_xlpm.k,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$IQ$3:$IQ$215),IF(_xlpm.top="対象無し", 0, SUMPRODUCT(_xlpm.amount * _xlpm.hitCount))),0)</f>
        <v>0</v>
      </c>
      <c r="IS16" s="322"/>
      <c r="IT16" s="21">
        <f>LEN(配列情報!$D$69)-LEN(SUBSTITUTE(配列情報!$D$69,$D16,""))</f>
        <v>0</v>
      </c>
      <c r="IU16" s="21">
        <f t="shared" si="63"/>
        <v>0</v>
      </c>
      <c r="IV16" s="162" cm="1">
        <f t="array" ref="IV16">IU16-IFERROR(_xlfn.LET(_xlpm.k,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$IU$3:$IU$215),IF(_xlpm.top="対象無し", 0, SUMPRODUCT(_xlpm.amount * _xlpm.hitCount))),0)</f>
        <v>0</v>
      </c>
      <c r="IW16" s="322"/>
      <c r="IX16" s="21">
        <f>LEN(配列情報!$D$70)-LEN(SUBSTITUTE(配列情報!$D$70,$D16,""))</f>
        <v>0</v>
      </c>
      <c r="IY16" s="21">
        <f t="shared" si="64"/>
        <v>0</v>
      </c>
      <c r="IZ16" s="162" cm="1">
        <f t="array" ref="IZ16">IY16-IFERROR(_xlfn.LET(_xlpm.k,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$IY$3:$IY$215),IF(_xlpm.top="対象無し", 0, SUMPRODUCT(_xlpm.amount * _xlpm.hitCount))),0)</f>
        <v>0</v>
      </c>
      <c r="JA16" s="322"/>
      <c r="JB16" s="21">
        <f>LEN(配列情報!$D$71)-LEN(SUBSTITUTE(配列情報!$D$71,$D16,""))</f>
        <v>0</v>
      </c>
      <c r="JC16" s="21">
        <f t="shared" si="65"/>
        <v>0</v>
      </c>
      <c r="JD16" s="162" cm="1">
        <f t="array" ref="JD16">JC16-IFERROR(_xlfn.LET(_xlpm.k,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$JC$3:$JC$215),IF(_xlpm.top="対象無し", 0, SUMPRODUCT(_xlpm.amount * _xlpm.hitCount))),0)</f>
        <v>0</v>
      </c>
      <c r="JE16" s="322"/>
      <c r="JF16" s="21">
        <f>LEN(配列情報!$D$72)-LEN(SUBSTITUTE(配列情報!$D$72,$D16,""))</f>
        <v>0</v>
      </c>
      <c r="JG16" s="21">
        <f t="shared" si="66"/>
        <v>0</v>
      </c>
      <c r="JH16" s="162" cm="1">
        <f t="array" ref="JH16">JG16-IFERROR(_xlfn.LET(_xlpm.k,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$JG$3:$JG$215),IF(_xlpm.top="対象無し", 0, SUMPRODUCT(_xlpm.amount * _xlpm.hitCount))),0)</f>
        <v>0</v>
      </c>
      <c r="JI16" s="322"/>
      <c r="JJ16" s="21">
        <f>LEN(配列情報!$D$73)-LEN(SUBSTITUTE(配列情報!$D$73,$D16,""))</f>
        <v>0</v>
      </c>
      <c r="JK16" s="21">
        <f t="shared" si="67"/>
        <v>0</v>
      </c>
      <c r="JL16" s="162" cm="1">
        <f t="array" ref="JL16">JK16-IFERROR(_xlfn.LET(_xlpm.k,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$JK$3:$JK$215),IF(_xlpm.top="対象無し", 0, SUMPRODUCT(_xlpm.amount * _xlpm.hitCount))),0)</f>
        <v>0</v>
      </c>
      <c r="JM16" s="322"/>
      <c r="JN16" s="21">
        <f>LEN(配列情報!$D$74)-LEN(SUBSTITUTE(配列情報!$D$74,$D16,""))</f>
        <v>0</v>
      </c>
      <c r="JO16" s="21">
        <f t="shared" si="68"/>
        <v>0</v>
      </c>
      <c r="JP16" s="162" cm="1">
        <f t="array" ref="JP16">JO16-IFERROR(_xlfn.LET(_xlpm.k,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$JO$3:$JO$215),IF(_xlpm.top="対象無し", 0, SUMPRODUCT(_xlpm.amount * _xlpm.hitCount))),0)</f>
        <v>0</v>
      </c>
      <c r="JQ16" s="322"/>
      <c r="JR16" s="21">
        <f>LEN(配列情報!$D$75)-LEN(SUBSTITUTE(配列情報!$D$75,$D16,""))</f>
        <v>0</v>
      </c>
      <c r="JS16" s="21">
        <f t="shared" si="69"/>
        <v>0</v>
      </c>
      <c r="JT16" s="162" cm="1">
        <f t="array" ref="JT16">JS16-IFERROR(_xlfn.LET(_xlpm.k,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$JS$3:$JS$215),IF(_xlpm.top="対象無し", 0, SUMPRODUCT(_xlpm.amount * _xlpm.hitCount))),0)</f>
        <v>0</v>
      </c>
      <c r="JU16" s="322"/>
      <c r="JV16" s="21">
        <f>LEN(配列情報!$D$76)-LEN(SUBSTITUTE(配列情報!$D$76,$D16,""))</f>
        <v>0</v>
      </c>
      <c r="JW16" s="21">
        <f t="shared" si="70"/>
        <v>0</v>
      </c>
      <c r="JX16" s="162" cm="1">
        <f t="array" ref="JX16">JW16-IFERROR(_xlfn.LET(_xlpm.k,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$JW$3:$JW$215),IF(_xlpm.top="対象無し", 0, SUMPRODUCT(_xlpm.amount * _xlpm.hitCount))),0)</f>
        <v>0</v>
      </c>
      <c r="JY16" s="322"/>
      <c r="JZ16" s="21">
        <f>LEN(配列情報!$D$77)-LEN(SUBSTITUTE(配列情報!$D$77,$D16,""))</f>
        <v>0</v>
      </c>
      <c r="KA16" s="21">
        <f t="shared" si="71"/>
        <v>0</v>
      </c>
      <c r="KB16" s="162" cm="1">
        <f t="array" ref="KB16">KA16-IFERROR(_xlfn.LET(_xlpm.k,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$KA$3:$KA$215),IF(_xlpm.top="対象無し", 0, SUMPRODUCT(_xlpm.amount * _xlpm.hitCount))),0)</f>
        <v>0</v>
      </c>
      <c r="KC16" s="322"/>
      <c r="KD16" s="21">
        <f>LEN(配列情報!$D$78)-LEN(SUBSTITUTE(配列情報!$D$78,$D16,""))</f>
        <v>0</v>
      </c>
      <c r="KE16" s="21">
        <f t="shared" si="72"/>
        <v>0</v>
      </c>
      <c r="KF16" s="162" cm="1">
        <f t="array" ref="KF16">KE16-IFERROR(_xlfn.LET(_xlpm.k,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$KE$3:$KE$215),IF(_xlpm.top="対象無し", 0, SUMPRODUCT(_xlpm.amount * _xlpm.hitCount))),0)</f>
        <v>0</v>
      </c>
      <c r="KG16" s="322"/>
      <c r="KH16" s="21">
        <f>LEN(配列情報!$D$79)-LEN(SUBSTITUTE(配列情報!$D$79,$D16,""))</f>
        <v>0</v>
      </c>
      <c r="KI16" s="21">
        <f t="shared" si="73"/>
        <v>0</v>
      </c>
      <c r="KJ16" s="162" cm="1">
        <f t="array" ref="KJ16">KI16-IFERROR(_xlfn.LET(_xlpm.k,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$KI$3:$KI$215),IF(_xlpm.top="対象無し", 0, SUMPRODUCT(_xlpm.amount * _xlpm.hitCount))),0)</f>
        <v>0</v>
      </c>
      <c r="KK16" s="322"/>
      <c r="KL16" s="21">
        <f>LEN(配列情報!$D$80)-LEN(SUBSTITUTE(配列情報!$D$80,$D16,""))</f>
        <v>0</v>
      </c>
      <c r="KM16" s="21">
        <f t="shared" si="74"/>
        <v>0</v>
      </c>
      <c r="KN16" s="162" cm="1">
        <f t="array" ref="KN16">KM16-IFERROR(_xlfn.LET(_xlpm.k,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$KM$3:$KM$215),IF(_xlpm.top="対象無し", 0, SUMPRODUCT(_xlpm.amount * _xlpm.hitCount))),0)</f>
        <v>0</v>
      </c>
      <c r="KO16" s="322"/>
      <c r="KP16" s="21">
        <f>LEN(配列情報!$D$81)-LEN(SUBSTITUTE(配列情報!$D$81,$D16,""))</f>
        <v>0</v>
      </c>
      <c r="KQ16" s="21">
        <f t="shared" si="75"/>
        <v>0</v>
      </c>
      <c r="KR16" s="162" cm="1">
        <f t="array" ref="KR16">KQ16-IFERROR(_xlfn.LET(_xlpm.k,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$KQ$3:$KQ$215),IF(_xlpm.top="対象無し", 0, SUMPRODUCT(_xlpm.amount * _xlpm.hitCount))),0)</f>
        <v>0</v>
      </c>
      <c r="KS16" s="322"/>
      <c r="KT16" s="21">
        <f>LEN(配列情報!$D$82)-LEN(SUBSTITUTE(配列情報!$D$82,$D16,""))</f>
        <v>0</v>
      </c>
      <c r="KU16" s="21">
        <f t="shared" si="76"/>
        <v>0</v>
      </c>
      <c r="KV16" s="162" cm="1">
        <f t="array" ref="KV16">KU16-IFERROR(_xlfn.LET(_xlpm.k,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$KU$3:$KU$215),IF(_xlpm.top="対象無し", 0, SUMPRODUCT(_xlpm.amount * _xlpm.hitCount))),0)</f>
        <v>0</v>
      </c>
      <c r="KW16" s="322"/>
      <c r="KX16" s="21">
        <f>LEN(配列情報!$D$83)-LEN(SUBSTITUTE(配列情報!$D$83,$D16,""))</f>
        <v>0</v>
      </c>
      <c r="KY16" s="21">
        <f t="shared" si="77"/>
        <v>0</v>
      </c>
      <c r="KZ16" s="162" cm="1">
        <f t="array" ref="KZ16">KY16-IFERROR(_xlfn.LET(_xlpm.k,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$KY$3:$KY$215),IF(_xlpm.top="対象無し", 0, SUMPRODUCT(_xlpm.amount * _xlpm.hitCount))),0)</f>
        <v>0</v>
      </c>
      <c r="LA16" s="322"/>
      <c r="LB16" s="21">
        <f>LEN(配列情報!$D$84)-LEN(SUBSTITUTE(配列情報!$D$84,$D16,""))</f>
        <v>0</v>
      </c>
      <c r="LC16" s="21">
        <f t="shared" si="78"/>
        <v>0</v>
      </c>
      <c r="LD16" s="162" cm="1">
        <f t="array" ref="LD16">LC16-IFERROR(_xlfn.LET(_xlpm.k,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$LC$3:$LC$215),IF(_xlpm.top="対象無し", 0, SUMPRODUCT(_xlpm.amount * _xlpm.hitCount))),0)</f>
        <v>0</v>
      </c>
      <c r="LE16" s="322"/>
      <c r="LF16" s="21">
        <f>LEN(配列情報!$D$85)-LEN(SUBSTITUTE(配列情報!$D$85,$D16,""))</f>
        <v>0</v>
      </c>
      <c r="LG16" s="21">
        <f t="shared" si="79"/>
        <v>0</v>
      </c>
      <c r="LH16" s="162" cm="1">
        <f t="array" ref="LH16">LG16-IFERROR(_xlfn.LET(_xlpm.k,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$LG$3:$LG$215),IF(_xlpm.top="対象無し", 0, SUMPRODUCT(_xlpm.amount * _xlpm.hitCount))),0)</f>
        <v>0</v>
      </c>
      <c r="LI16" s="322"/>
      <c r="LJ16" s="21">
        <f>LEN(配列情報!$D$86)-LEN(SUBSTITUTE(配列情報!$D$86,$D16,""))</f>
        <v>0</v>
      </c>
      <c r="LK16" s="21">
        <f t="shared" si="80"/>
        <v>0</v>
      </c>
      <c r="LL16" s="162" cm="1">
        <f t="array" ref="LL16">LK16-IFERROR(_xlfn.LET(_xlpm.k,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$LK$3:$LK$215),IF(_xlpm.top="対象無し", 0, SUMPRODUCT(_xlpm.amount * _xlpm.hitCount))),0)</f>
        <v>0</v>
      </c>
      <c r="LM16" s="322"/>
      <c r="LN16" s="21">
        <f>LEN(配列情報!$D$87)-LEN(SUBSTITUTE(配列情報!$D$87,$D16,""))</f>
        <v>0</v>
      </c>
      <c r="LO16" s="21">
        <f t="shared" si="81"/>
        <v>0</v>
      </c>
      <c r="LP16" s="162" cm="1">
        <f t="array" ref="LP16">LO16-IFERROR(_xlfn.LET(_xlpm.k,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$LO$3:$LO$215),IF(_xlpm.top="対象無し", 0, SUMPRODUCT(_xlpm.amount * _xlpm.hitCount))),0)</f>
        <v>0</v>
      </c>
      <c r="LQ16" s="322"/>
      <c r="LR16" s="21">
        <f>LEN(配列情報!$D$88)-LEN(SUBSTITUTE(配列情報!$D$88,$D16,""))</f>
        <v>0</v>
      </c>
      <c r="LS16" s="21">
        <f t="shared" si="82"/>
        <v>0</v>
      </c>
      <c r="LT16" s="162" cm="1">
        <f t="array" ref="LT16">LS16-IFERROR(_xlfn.LET(_xlpm.k,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$LS$3:$LS$215),IF(_xlpm.top="対象無し", 0, SUMPRODUCT(_xlpm.amount * _xlpm.hitCount))),0)</f>
        <v>0</v>
      </c>
      <c r="LU16" s="322"/>
      <c r="LV16" s="21">
        <f>LEN(配列情報!$D$89)-LEN(SUBSTITUTE(配列情報!$D$89,$D16,""))</f>
        <v>0</v>
      </c>
      <c r="LW16" s="21">
        <f t="shared" si="83"/>
        <v>0</v>
      </c>
      <c r="LX16" s="162" cm="1">
        <f t="array" ref="LX16">LW16-IFERROR(_xlfn.LET(_xlpm.k,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$LW$3:$LW$215),IF(_xlpm.top="対象無し", 0, SUMPRODUCT(_xlpm.amount * _xlpm.hitCount))),0)</f>
        <v>0</v>
      </c>
      <c r="LY16" s="322"/>
      <c r="LZ16" s="21">
        <f>LEN(配列情報!$D$90)-LEN(SUBSTITUTE(配列情報!$D$90,$D16,""))</f>
        <v>0</v>
      </c>
      <c r="MA16" s="21">
        <f t="shared" si="84"/>
        <v>0</v>
      </c>
      <c r="MB16" s="162" cm="1">
        <f t="array" ref="MB16">MA16-IFERROR(_xlfn.LET(_xlpm.k,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$MA$3:$MA$215),IF(_xlpm.top="対象無し", 0, SUMPRODUCT(_xlpm.amount * _xlpm.hitCount))),0)</f>
        <v>0</v>
      </c>
      <c r="MC16" s="322"/>
      <c r="MD16" s="21">
        <f>LEN(配列情報!$D$91)-LEN(SUBSTITUTE(配列情報!$D$91,$D16,""))</f>
        <v>0</v>
      </c>
      <c r="ME16" s="21">
        <f t="shared" si="85"/>
        <v>0</v>
      </c>
      <c r="MF16" s="162" cm="1">
        <f t="array" ref="MF16">ME16-IFERROR(_xlfn.LET(_xlpm.k,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$ME$3:$ME$215),IF(_xlpm.top="対象無し", 0, SUMPRODUCT(_xlpm.amount * _xlpm.hitCount))),0)</f>
        <v>0</v>
      </c>
      <c r="MG16" s="322"/>
      <c r="MH16" s="21">
        <f>LEN(配列情報!$D$92)-LEN(SUBSTITUTE(配列情報!$D$92,$D16,""))</f>
        <v>0</v>
      </c>
      <c r="MI16" s="21">
        <f t="shared" si="86"/>
        <v>0</v>
      </c>
      <c r="MJ16" s="162" cm="1">
        <f t="array" ref="MJ16">MI16-IFERROR(_xlfn.LET(_xlpm.k,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$MI$3:$MI$215),IF(_xlpm.top="対象無し", 0, SUMPRODUCT(_xlpm.amount * _xlpm.hitCount))),0)</f>
        <v>0</v>
      </c>
      <c r="MK16" s="322"/>
      <c r="ML16" s="21">
        <f>LEN(配列情報!$D$93)-LEN(SUBSTITUTE(配列情報!$D$93,$D16,""))</f>
        <v>0</v>
      </c>
      <c r="MM16" s="21">
        <f t="shared" si="87"/>
        <v>0</v>
      </c>
      <c r="MN16" s="162" cm="1">
        <f t="array" ref="MN16">MM16-IFERROR(_xlfn.LET(_xlpm.k,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$MM$3:$MM$215),IF(_xlpm.top="対象無し", 0, SUMPRODUCT(_xlpm.amount * _xlpm.hitCount))),0)</f>
        <v>0</v>
      </c>
      <c r="MO16" s="322"/>
      <c r="MP16" s="21">
        <f>LEN(配列情報!$D$94)-LEN(SUBSTITUTE(配列情報!$D$94,$D16,""))</f>
        <v>0</v>
      </c>
      <c r="MQ16" s="21">
        <f t="shared" si="88"/>
        <v>0</v>
      </c>
      <c r="MR16" s="162" cm="1">
        <f t="array" ref="MR16">MQ16-IFERROR(_xlfn.LET(_xlpm.k,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$MQ$3:$MQ$215),IF(_xlpm.top="対象無し", 0, SUMPRODUCT(_xlpm.amount * _xlpm.hitCount))),0)</f>
        <v>0</v>
      </c>
      <c r="MS16" s="322"/>
      <c r="MT16" s="21">
        <f>LEN(配列情報!$D$95)-LEN(SUBSTITUTE(配列情報!$D$95,$D16,""))</f>
        <v>0</v>
      </c>
      <c r="MU16" s="21">
        <f t="shared" si="89"/>
        <v>0</v>
      </c>
      <c r="MV16" s="162" cm="1">
        <f t="array" ref="MV16">MU16-IFERROR(_xlfn.LET(_xlpm.k,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$MU$3:$MU$215),IF(_xlpm.top="対象無し", 0, SUMPRODUCT(_xlpm.amount * _xlpm.hitCount))),0)</f>
        <v>0</v>
      </c>
      <c r="MW16" s="322"/>
      <c r="MX16" s="21">
        <f>LEN(配列情報!$D$96)-LEN(SUBSTITUTE(配列情報!$D$96,$D16,""))</f>
        <v>0</v>
      </c>
      <c r="MY16" s="21">
        <f t="shared" si="90"/>
        <v>0</v>
      </c>
      <c r="MZ16" s="162" cm="1">
        <f t="array" ref="MZ16">MY16-IFERROR(_xlfn.LET(_xlpm.k,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$MY$3:$MY$215),IF(_xlpm.top="対象無し", 0, SUMPRODUCT(_xlpm.amount * _xlpm.hitCount))),0)</f>
        <v>0</v>
      </c>
      <c r="NA16" s="322"/>
      <c r="NB16" s="21">
        <f>LEN(配列情報!$D$97)-LEN(SUBSTITUTE(配列情報!$D$97,$D16,""))</f>
        <v>0</v>
      </c>
      <c r="NC16" s="21">
        <f t="shared" si="91"/>
        <v>0</v>
      </c>
      <c r="ND16" s="162" cm="1">
        <f t="array" ref="ND16">NC16-IFERROR(_xlfn.LET(_xlpm.k,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$NC$3:$NC$215),IF(_xlpm.top="対象無し", 0, SUMPRODUCT(_xlpm.amount * _xlpm.hitCount))),0)</f>
        <v>0</v>
      </c>
      <c r="NE16" s="322"/>
      <c r="NF16" s="21">
        <f>LEN(配列情報!$D$98)-LEN(SUBSTITUTE(配列情報!$D$98,$D16,""))</f>
        <v>0</v>
      </c>
      <c r="NG16" s="21">
        <f t="shared" si="92"/>
        <v>0</v>
      </c>
      <c r="NH16" s="162" cm="1">
        <f t="array" ref="NH16">NG16-IFERROR(_xlfn.LET(_xlpm.k,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$NG$3:$NG$215),IF(_xlpm.top="対象無し", 0, SUMPRODUCT(_xlpm.amount * _xlpm.hitCount))),0)</f>
        <v>0</v>
      </c>
      <c r="NI16" s="322"/>
      <c r="NJ16" s="21">
        <f>LEN(配列情報!$D$99)-LEN(SUBSTITUTE(配列情報!$D$99,$D16,""))</f>
        <v>0</v>
      </c>
      <c r="NK16" s="21">
        <f t="shared" si="93"/>
        <v>0</v>
      </c>
      <c r="NL16" s="162" cm="1">
        <f t="array" ref="NL16">NK16-IFERROR(_xlfn.LET(_xlpm.k,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$NK$3:$NK$215),IF(_xlpm.top="対象無し", 0, SUMPRODUCT(_xlpm.amount * _xlpm.hitCount))),0)</f>
        <v>0</v>
      </c>
      <c r="NM16" s="322"/>
      <c r="NN16" s="21">
        <f>LEN(配列情報!$D$100)-LEN(SUBSTITUTE(配列情報!$D$100,$D16,""))</f>
        <v>0</v>
      </c>
      <c r="NO16" s="21">
        <f t="shared" si="94"/>
        <v>0</v>
      </c>
      <c r="NP16" s="162" cm="1">
        <f t="array" ref="NP16">NO16-IFERROR(_xlfn.LET(_xlpm.k,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$NO$3:$NO$215),IF(_xlpm.top="対象無し", 0, SUMPRODUCT(_xlpm.amount * _xlpm.hitCount))),0)</f>
        <v>0</v>
      </c>
      <c r="NQ16" s="322"/>
      <c r="NR16" s="21">
        <f>LEN(配列情報!$D$101)-LEN(SUBSTITUTE(配列情報!$D$101,$D16,""))</f>
        <v>0</v>
      </c>
      <c r="NS16" s="21">
        <f t="shared" si="95"/>
        <v>0</v>
      </c>
      <c r="NT16" s="162" cm="1">
        <f t="array" ref="NT16">NS16-IFERROR(_xlfn.LET(_xlpm.k,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$NS$3:$NS$215),IF(_xlpm.top="対象無し", 0, SUMPRODUCT(_xlpm.amount * _xlpm.hitCount))),0)</f>
        <v>0</v>
      </c>
      <c r="NU16" s="322"/>
      <c r="NV16" s="21">
        <f>LEN(配列情報!$D$102)-LEN(SUBSTITUTE(配列情報!$D$102,$D16,""))</f>
        <v>0</v>
      </c>
      <c r="NW16" s="21">
        <f t="shared" si="96"/>
        <v>0</v>
      </c>
      <c r="NX16" s="162" cm="1">
        <f t="array" ref="NX16">NW16-IFERROR(_xlfn.LET(_xlpm.k, _xlfn.XMATCH(TRUE, EXACT($OB$2:$RL$2, D16),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D16, ""))) / LEN(D16),_xlpm.amount, SUMIF($C$3:$C$215, _xlpm.arrCode, $NW$3:$NW$215),IF(_xlpm.top="対象無し", 0, SUMPRODUCT(_xlpm.amount * _xlpm.hitCount))),0)</f>
        <v>0</v>
      </c>
      <c r="NY16" s="322"/>
      <c r="OB16" t="str">
        <v>[8AmidA]</v>
      </c>
      <c r="OF16" t="str">
        <v>[BiodT]</v>
      </c>
      <c r="OO16" t="str">
        <v>[N6MdA]</v>
      </c>
    </row>
    <row r="17" spans="1:405">
      <c r="A17" s="332"/>
      <c r="B17" s="161" t="s">
        <v>190</v>
      </c>
      <c r="C17" s="45">
        <v>15</v>
      </c>
      <c r="D17" s="22" t="str">
        <f>塩基・修飾表記の定義!D50</f>
        <v>h</v>
      </c>
      <c r="E17" s="160">
        <f t="shared" si="3"/>
        <v>1</v>
      </c>
      <c r="F17" s="21">
        <f>LEN(配列情報!$D$7)-LEN(SUBSTITUTE(配列情報!$D$7,$D17,""))</f>
        <v>0</v>
      </c>
      <c r="G17" s="21">
        <f t="shared" si="100"/>
        <v>0</v>
      </c>
      <c r="H17" s="162" cm="1">
        <f t="array" ref="H17">G17-IFERROR(_xlfn.LET(_xlpm.k,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$G$3:$G$215),IF(_xlpm.top="対象無し", 0, SUMPRODUCT(_xlpm.amount * _xlpm.hitCount))),0)</f>
        <v>0</v>
      </c>
      <c r="I17" s="322"/>
      <c r="J17" s="21">
        <f>LEN(配列情報!$D$8)-LEN(SUBSTITUTE(配列情報!$D$8,$D17,""))</f>
        <v>0</v>
      </c>
      <c r="K17" s="21">
        <f t="shared" si="101"/>
        <v>0</v>
      </c>
      <c r="L17" s="162" cm="1">
        <f t="array" ref="L17">K17-IFERROR(_xlfn.LET(_xlpm.k,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$K$3:$K$215),IF(_xlpm.top="対象無し", 0, SUMPRODUCT(_xlpm.amount * _xlpm.hitCount))),0)</f>
        <v>0</v>
      </c>
      <c r="M17" s="322"/>
      <c r="N17" s="21">
        <f>LEN(配列情報!$D$9)-LEN(SUBSTITUTE(配列情報!$D$9,$D17,""))</f>
        <v>0</v>
      </c>
      <c r="O17" s="21">
        <f t="shared" si="4"/>
        <v>0</v>
      </c>
      <c r="P17" s="162" cm="1">
        <f t="array" ref="P17">O17-IFERROR(_xlfn.LET(_xlpm.k,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$O$3:$O$215),IF(_xlpm.top="対象無し", 0, SUMPRODUCT(_xlpm.amount * _xlpm.hitCount))),0)</f>
        <v>0</v>
      </c>
      <c r="Q17" s="322"/>
      <c r="R17" s="21">
        <f>LEN(配列情報!$D$10)-LEN(SUBSTITUTE(配列情報!$D$10,$D17,""))</f>
        <v>0</v>
      </c>
      <c r="S17" s="21">
        <f t="shared" si="5"/>
        <v>0</v>
      </c>
      <c r="T17" s="162" cm="1">
        <f t="array" ref="T17">S17-IFERROR(_xlfn.LET(_xlpm.k,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$S$3:$S$215),IF(_xlpm.top="対象無し", 0, SUMPRODUCT(_xlpm.amount * _xlpm.hitCount))),0)</f>
        <v>0</v>
      </c>
      <c r="U17" s="322"/>
      <c r="V17" s="21">
        <f>LEN(配列情報!$D$11)-LEN(SUBSTITUTE(配列情報!$D$11,$D17,""))</f>
        <v>0</v>
      </c>
      <c r="W17" s="21">
        <f t="shared" si="6"/>
        <v>0</v>
      </c>
      <c r="X17" s="162" cm="1">
        <f t="array" ref="X17">W17-IFERROR(_xlfn.LET(_xlpm.k,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$W$3:$W$215),IF(_xlpm.top="対象無し", 0, SUMPRODUCT(_xlpm.amount * _xlpm.hitCount))),0)</f>
        <v>0</v>
      </c>
      <c r="Y17" s="322"/>
      <c r="Z17" s="21">
        <f>LEN(配列情報!$D$12)-LEN(SUBSTITUTE(配列情報!$D$12,$D17,""))</f>
        <v>0</v>
      </c>
      <c r="AA17" s="21">
        <f t="shared" si="7"/>
        <v>0</v>
      </c>
      <c r="AB17" s="162" cm="1">
        <f t="array" ref="AB17">AA17-IFERROR(_xlfn.LET(_xlpm.k,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$AA$3:$AA$215),IF(_xlpm.top="対象無し", 0, SUMPRODUCT(_xlpm.amount * _xlpm.hitCount))),0)</f>
        <v>0</v>
      </c>
      <c r="AC17" s="322"/>
      <c r="AD17" s="21">
        <f>LEN(配列情報!$D$13)-LEN(SUBSTITUTE(配列情報!$D$13,$D17,""))</f>
        <v>0</v>
      </c>
      <c r="AE17" s="21">
        <f t="shared" si="8"/>
        <v>0</v>
      </c>
      <c r="AF17" s="162" cm="1">
        <f t="array" ref="AF17">AE17-IFERROR(_xlfn.LET(_xlpm.k,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$AE$3:$AE$215),IF(_xlpm.top="対象無し", 0, SUMPRODUCT(_xlpm.amount * _xlpm.hitCount))),0)</f>
        <v>0</v>
      </c>
      <c r="AG17" s="322"/>
      <c r="AH17" s="21">
        <f>LEN(配列情報!$D$14)-LEN(SUBSTITUTE(配列情報!$D$14,$D17,""))</f>
        <v>0</v>
      </c>
      <c r="AI17" s="21">
        <f t="shared" si="9"/>
        <v>0</v>
      </c>
      <c r="AJ17" s="162" cm="1">
        <f t="array" ref="AJ17">AI17-IFERROR(_xlfn.LET(_xlpm.k,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$AI$3:$AI$215),IF(_xlpm.top="対象無し", 0, SUMPRODUCT(_xlpm.amount * _xlpm.hitCount))),0)</f>
        <v>0</v>
      </c>
      <c r="AK17" s="322"/>
      <c r="AL17" s="21">
        <f>LEN(配列情報!$D$15)-LEN(SUBSTITUTE(配列情報!$D$15,$D17,""))</f>
        <v>0</v>
      </c>
      <c r="AM17" s="21">
        <f t="shared" si="10"/>
        <v>0</v>
      </c>
      <c r="AN17" s="162" cm="1">
        <f t="array" ref="AN17">AM17-IFERROR(_xlfn.LET(_xlpm.k,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$AM$3:$AM$215),IF(_xlpm.top="対象無し", 0, SUMPRODUCT(_xlpm.amount * _xlpm.hitCount))),0)</f>
        <v>0</v>
      </c>
      <c r="AO17" s="322"/>
      <c r="AP17" s="21">
        <f>LEN(配列情報!$D$16)-LEN(SUBSTITUTE(配列情報!$D$16,$D17,""))</f>
        <v>0</v>
      </c>
      <c r="AQ17" s="21">
        <f t="shared" si="11"/>
        <v>0</v>
      </c>
      <c r="AR17" s="162" cm="1">
        <f t="array" ref="AR17">AQ17-IFERROR(_xlfn.LET(_xlpm.k,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$AQ$3:$AQ$215),IF(_xlpm.top="対象無し", 0, SUMPRODUCT(_xlpm.amount * _xlpm.hitCount))),0)</f>
        <v>0</v>
      </c>
      <c r="AS17" s="322"/>
      <c r="AT17" s="21">
        <f>LEN(配列情報!$D$17)-LEN(SUBSTITUTE(配列情報!$D$17,$D17,""))</f>
        <v>0</v>
      </c>
      <c r="AU17" s="21">
        <f t="shared" si="12"/>
        <v>0</v>
      </c>
      <c r="AV17" s="162" cm="1">
        <f t="array" ref="AV17">AU17-IFERROR(_xlfn.LET(_xlpm.k,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$AU$3:$AU$215),IF(_xlpm.top="対象無し", 0, SUMPRODUCT(_xlpm.amount * _xlpm.hitCount))),0)</f>
        <v>0</v>
      </c>
      <c r="AW17" s="322"/>
      <c r="AX17" s="21">
        <f>LEN(配列情報!$D$18)-LEN(SUBSTITUTE(配列情報!$D$18,$D17,""))</f>
        <v>0</v>
      </c>
      <c r="AY17" s="21">
        <f t="shared" si="13"/>
        <v>0</v>
      </c>
      <c r="AZ17" s="162" cm="1">
        <f t="array" ref="AZ17">AY17-IFERROR(_xlfn.LET(_xlpm.k,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$AY$3:$AY$215),IF(_xlpm.top="対象無し", 0, SUMPRODUCT(_xlpm.amount * _xlpm.hitCount))),0)</f>
        <v>0</v>
      </c>
      <c r="BA17" s="322"/>
      <c r="BB17" s="21">
        <f>LEN(配列情報!$D$19)-LEN(SUBSTITUTE(配列情報!$D$19,$D17,""))</f>
        <v>0</v>
      </c>
      <c r="BC17" s="21">
        <f t="shared" si="14"/>
        <v>0</v>
      </c>
      <c r="BD17" s="162" cm="1">
        <f t="array" ref="BD17">BC17-IFERROR(_xlfn.LET(_xlpm.k,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$BC$3:$BC$215),IF(_xlpm.top="対象無し", 0, SUMPRODUCT(_xlpm.amount * _xlpm.hitCount))),0)</f>
        <v>0</v>
      </c>
      <c r="BE17" s="322"/>
      <c r="BF17" s="21">
        <f>LEN(配列情報!$D$20)-LEN(SUBSTITUTE(配列情報!$D$20,$D17,""))</f>
        <v>0</v>
      </c>
      <c r="BG17" s="21">
        <f t="shared" si="102"/>
        <v>0</v>
      </c>
      <c r="BH17" s="162" cm="1">
        <f t="array" ref="BH17">BG17-IFERROR(_xlfn.LET(_xlpm.k,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$BG$3:$BG$215),IF(_xlpm.top="対象無し", 0, SUMPRODUCT(_xlpm.amount * _xlpm.hitCount))),0)</f>
        <v>0</v>
      </c>
      <c r="BI17" s="322"/>
      <c r="BJ17" s="21">
        <f>LEN(配列情報!$D$21)-LEN(SUBSTITUTE(配列情報!$D$21,$D17,""))</f>
        <v>0</v>
      </c>
      <c r="BK17" s="21">
        <f t="shared" si="15"/>
        <v>0</v>
      </c>
      <c r="BL17" s="162" cm="1">
        <f t="array" ref="BL17">BK17-IFERROR(_xlfn.LET(_xlpm.k,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$BK$3:$BK$215),IF(_xlpm.top="対象無し", 0, SUMPRODUCT(_xlpm.amount * _xlpm.hitCount))),0)</f>
        <v>0</v>
      </c>
      <c r="BM17" s="322"/>
      <c r="BN17" s="21">
        <f>LEN(配列情報!$D$22)-LEN(SUBSTITUTE(配列情報!$D$22,$D17,""))</f>
        <v>0</v>
      </c>
      <c r="BO17" s="21">
        <f t="shared" si="16"/>
        <v>0</v>
      </c>
      <c r="BP17" s="162" cm="1">
        <f t="array" ref="BP17">BO17-IFERROR(_xlfn.LET(_xlpm.k,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$BO$3:$BO$215),IF(_xlpm.top="対象無し", 0, SUMPRODUCT(_xlpm.amount * _xlpm.hitCount))),0)</f>
        <v>0</v>
      </c>
      <c r="BQ17" s="322"/>
      <c r="BR17" s="21">
        <f>LEN(配列情報!$D$23)-LEN(SUBSTITUTE(配列情報!$D$23,$D17,""))</f>
        <v>0</v>
      </c>
      <c r="BS17" s="21">
        <f t="shared" si="17"/>
        <v>0</v>
      </c>
      <c r="BT17" s="162" cm="1">
        <f t="array" ref="BT17">BS17-IFERROR(_xlfn.LET(_xlpm.k,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$BS$3:$BS$215),IF(_xlpm.top="対象無し", 0, SUMPRODUCT(_xlpm.amount * _xlpm.hitCount))),0)</f>
        <v>0</v>
      </c>
      <c r="BU17" s="322"/>
      <c r="BV17" s="21">
        <f>LEN(配列情報!$D$24)-LEN(SUBSTITUTE(配列情報!$D$24,$D17,""))</f>
        <v>0</v>
      </c>
      <c r="BW17" s="21">
        <f t="shared" si="18"/>
        <v>0</v>
      </c>
      <c r="BX17" s="162" cm="1">
        <f t="array" ref="BX17">BW17-IFERROR(_xlfn.LET(_xlpm.k,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$BW$3:$BW$215),IF(_xlpm.top="対象無し", 0, SUMPRODUCT(_xlpm.amount * _xlpm.hitCount))),0)</f>
        <v>0</v>
      </c>
      <c r="BY17" s="322"/>
      <c r="BZ17" s="21">
        <f>LEN(配列情報!$D$25)-LEN(SUBSTITUTE(配列情報!$D$25,$D17,""))</f>
        <v>0</v>
      </c>
      <c r="CA17" s="21">
        <f t="shared" si="19"/>
        <v>0</v>
      </c>
      <c r="CB17" s="162" cm="1">
        <f t="array" ref="CB17">CA17-IFERROR(_xlfn.LET(_xlpm.k,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$CA$3:$CA$215),IF(_xlpm.top="対象無し", 0, SUMPRODUCT(_xlpm.amount * _xlpm.hitCount))),0)</f>
        <v>0</v>
      </c>
      <c r="CC17" s="322"/>
      <c r="CD17" s="21">
        <f>LEN(配列情報!$D$26)-LEN(SUBSTITUTE(配列情報!$D$26,$D17,""))</f>
        <v>0</v>
      </c>
      <c r="CE17" s="21">
        <f t="shared" si="20"/>
        <v>0</v>
      </c>
      <c r="CF17" s="162" cm="1">
        <f t="array" ref="CF17">CE17-IFERROR(_xlfn.LET(_xlpm.k,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$CE$3:$CE$215),IF(_xlpm.top="対象無し", 0, SUMPRODUCT(_xlpm.amount * _xlpm.hitCount))),0)</f>
        <v>0</v>
      </c>
      <c r="CG17" s="322"/>
      <c r="CH17" s="21">
        <f>LEN(配列情報!$D$27)-LEN(SUBSTITUTE(配列情報!$D$27,$D17,""))</f>
        <v>0</v>
      </c>
      <c r="CI17" s="21">
        <f t="shared" si="21"/>
        <v>0</v>
      </c>
      <c r="CJ17" s="162" cm="1">
        <f t="array" ref="CJ17">CI17-IFERROR(_xlfn.LET(_xlpm.k,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$CI$3:$CI$215),IF(_xlpm.top="対象無し", 0, SUMPRODUCT(_xlpm.amount * _xlpm.hitCount))),0)</f>
        <v>0</v>
      </c>
      <c r="CK17" s="322"/>
      <c r="CL17" s="21">
        <f>LEN(配列情報!$D$28)-LEN(SUBSTITUTE(配列情報!$D$28,$D17,""))</f>
        <v>0</v>
      </c>
      <c r="CM17" s="21">
        <f t="shared" si="22"/>
        <v>0</v>
      </c>
      <c r="CN17" s="162" cm="1">
        <f t="array" ref="CN17">CM17-IFERROR(_xlfn.LET(_xlpm.k,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$CM$3:$CM$215),IF(_xlpm.top="対象無し", 0, SUMPRODUCT(_xlpm.amount * _xlpm.hitCount))),0)</f>
        <v>0</v>
      </c>
      <c r="CO17" s="322"/>
      <c r="CP17" s="21">
        <f>LEN(配列情報!$D$29)-LEN(SUBSTITUTE(配列情報!$D$29,$D17,""))</f>
        <v>0</v>
      </c>
      <c r="CQ17" s="21">
        <f t="shared" si="23"/>
        <v>0</v>
      </c>
      <c r="CR17" s="162" cm="1">
        <f t="array" ref="CR17">CQ17-IFERROR(_xlfn.LET(_xlpm.k,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$CQ$3:$CQ$215),IF(_xlpm.top="対象無し", 0, SUMPRODUCT(_xlpm.amount * _xlpm.hitCount))),0)</f>
        <v>0</v>
      </c>
      <c r="CS17" s="322"/>
      <c r="CT17" s="21">
        <f>LEN(配列情報!$D$30)-LEN(SUBSTITUTE(配列情報!$D$30,$D17,""))</f>
        <v>0</v>
      </c>
      <c r="CU17" s="21">
        <f t="shared" si="24"/>
        <v>0</v>
      </c>
      <c r="CV17" s="162" cm="1">
        <f t="array" ref="CV17">CU17-IFERROR(_xlfn.LET(_xlpm.k,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$CU$3:$CU$215),IF(_xlpm.top="対象無し", 0, SUMPRODUCT(_xlpm.amount * _xlpm.hitCount))),0)</f>
        <v>0</v>
      </c>
      <c r="CW17" s="322"/>
      <c r="CX17" s="21">
        <f>LEN(配列情報!$D$31)-LEN(SUBSTITUTE(配列情報!$D$31,$D17,""))</f>
        <v>0</v>
      </c>
      <c r="CY17" s="21">
        <f t="shared" si="25"/>
        <v>0</v>
      </c>
      <c r="CZ17" s="162" cm="1">
        <f t="array" ref="CZ17">CY17-IFERROR(_xlfn.LET(_xlpm.k,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$CY$3:$CY$215),IF(_xlpm.top="対象無し", 0, SUMPRODUCT(_xlpm.amount * _xlpm.hitCount))),0)</f>
        <v>0</v>
      </c>
      <c r="DA17" s="322"/>
      <c r="DB17" s="21">
        <f>LEN(配列情報!$D$32)-LEN(SUBSTITUTE(配列情報!$D$32,$D17,""))</f>
        <v>0</v>
      </c>
      <c r="DC17" s="21">
        <f t="shared" si="26"/>
        <v>0</v>
      </c>
      <c r="DD17" s="162" cm="1">
        <f t="array" ref="DD17">DC17-IFERROR(_xlfn.LET(_xlpm.k,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$DC$3:$DC$215),IF(_xlpm.top="対象無し", 0, SUMPRODUCT(_xlpm.amount * _xlpm.hitCount))),0)</f>
        <v>0</v>
      </c>
      <c r="DE17" s="322"/>
      <c r="DF17" s="21">
        <f>LEN(配列情報!$D$33)-LEN(SUBSTITUTE(配列情報!$D$33,$D17,""))</f>
        <v>0</v>
      </c>
      <c r="DG17" s="21">
        <f t="shared" si="27"/>
        <v>0</v>
      </c>
      <c r="DH17" s="162" cm="1">
        <f t="array" ref="DH17">DG17-IFERROR(_xlfn.LET(_xlpm.k,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$DG$3:$DG$215),IF(_xlpm.top="対象無し", 0, SUMPRODUCT(_xlpm.amount * _xlpm.hitCount))),0)</f>
        <v>0</v>
      </c>
      <c r="DI17" s="322"/>
      <c r="DJ17" s="21">
        <f>LEN(配列情報!$D$34)-LEN(SUBSTITUTE(配列情報!$D$34,$D17,""))</f>
        <v>0</v>
      </c>
      <c r="DK17" s="21">
        <f t="shared" si="28"/>
        <v>0</v>
      </c>
      <c r="DL17" s="162" cm="1">
        <f t="array" ref="DL17">DK17-IFERROR(_xlfn.LET(_xlpm.k,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$DK$3:$DK$215),IF(_xlpm.top="対象無し", 0, SUMPRODUCT(_xlpm.amount * _xlpm.hitCount))),0)</f>
        <v>0</v>
      </c>
      <c r="DM17" s="322"/>
      <c r="DN17" s="21">
        <f>LEN(配列情報!$D$35)-LEN(SUBSTITUTE(配列情報!$D$35,$D17,""))</f>
        <v>0</v>
      </c>
      <c r="DO17" s="21">
        <f t="shared" si="29"/>
        <v>0</v>
      </c>
      <c r="DP17" s="162" cm="1">
        <f t="array" ref="DP17">DO17-IFERROR(_xlfn.LET(_xlpm.k,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$DO$3:$DO$215),IF(_xlpm.top="対象無し", 0, SUMPRODUCT(_xlpm.amount * _xlpm.hitCount))),0)</f>
        <v>0</v>
      </c>
      <c r="DQ17" s="322"/>
      <c r="DR17" s="21">
        <f>LEN(配列情報!$D$36)-LEN(SUBSTITUTE(配列情報!$D$36,$D17,""))</f>
        <v>0</v>
      </c>
      <c r="DS17" s="21">
        <f t="shared" si="30"/>
        <v>0</v>
      </c>
      <c r="DT17" s="162" cm="1">
        <f t="array" ref="DT17">DS17-IFERROR(_xlfn.LET(_xlpm.k,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$DS$3:$DS$215),IF(_xlpm.top="対象無し", 0, SUMPRODUCT(_xlpm.amount * _xlpm.hitCount))),0)</f>
        <v>0</v>
      </c>
      <c r="DU17" s="322"/>
      <c r="DV17" s="21">
        <f>LEN(配列情報!$D$37)-LEN(SUBSTITUTE(配列情報!$D$37,$D17,""))</f>
        <v>0</v>
      </c>
      <c r="DW17" s="21">
        <f t="shared" si="31"/>
        <v>0</v>
      </c>
      <c r="DX17" s="162" cm="1">
        <f t="array" ref="DX17">DW17-IFERROR(_xlfn.LET(_xlpm.k,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$DW$3:$DW$215),IF(_xlpm.top="対象無し", 0, SUMPRODUCT(_xlpm.amount * _xlpm.hitCount))),0)</f>
        <v>0</v>
      </c>
      <c r="DY17" s="322"/>
      <c r="DZ17" s="21">
        <f>LEN(配列情報!$D$38)-LEN(SUBSTITUTE(配列情報!$D$38,$D17,""))</f>
        <v>0</v>
      </c>
      <c r="EA17" s="21">
        <f t="shared" si="32"/>
        <v>0</v>
      </c>
      <c r="EB17" s="162" cm="1">
        <f t="array" ref="EB17">EA17-IFERROR(_xlfn.LET(_xlpm.k,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$EA$3:$EA$215),IF(_xlpm.top="対象無し", 0, SUMPRODUCT(_xlpm.amount * _xlpm.hitCount))),0)</f>
        <v>0</v>
      </c>
      <c r="EC17" s="322"/>
      <c r="ED17" s="21">
        <f>LEN(配列情報!$D$39)-LEN(SUBSTITUTE(配列情報!$D$39,$D17,""))</f>
        <v>0</v>
      </c>
      <c r="EE17" s="21">
        <f t="shared" si="33"/>
        <v>0</v>
      </c>
      <c r="EF17" s="162" cm="1">
        <f t="array" ref="EF17">EE17-IFERROR(_xlfn.LET(_xlpm.k,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$EE$3:$EE$215),IF(_xlpm.top="対象無し", 0, SUMPRODUCT(_xlpm.amount * _xlpm.hitCount))),0)</f>
        <v>0</v>
      </c>
      <c r="EG17" s="322"/>
      <c r="EH17" s="21">
        <f>LEN(配列情報!$D$40)-LEN(SUBSTITUTE(配列情報!$D$40,$D17,""))</f>
        <v>0</v>
      </c>
      <c r="EI17" s="21">
        <f t="shared" si="34"/>
        <v>0</v>
      </c>
      <c r="EJ17" s="162" cm="1">
        <f t="array" ref="EJ17">EI17-IFERROR(_xlfn.LET(_xlpm.k,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$EI$3:$EI$215),IF(_xlpm.top="対象無し", 0, SUMPRODUCT(_xlpm.amount * _xlpm.hitCount))),0)</f>
        <v>0</v>
      </c>
      <c r="EK17" s="322"/>
      <c r="EL17" s="21">
        <f>LEN(配列情報!$D$41)-LEN(SUBSTITUTE(配列情報!$D$41,$D17,""))</f>
        <v>0</v>
      </c>
      <c r="EM17" s="21">
        <f t="shared" si="35"/>
        <v>0</v>
      </c>
      <c r="EN17" s="162" cm="1">
        <f t="array" ref="EN17">EM17-IFERROR(_xlfn.LET(_xlpm.k,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$EM$3:$EM$215),IF(_xlpm.top="対象無し", 0, SUMPRODUCT(_xlpm.amount * _xlpm.hitCount))),0)</f>
        <v>0</v>
      </c>
      <c r="EO17" s="322"/>
      <c r="EP17" s="21">
        <f>LEN(配列情報!$D$42)-LEN(SUBSTITUTE(配列情報!$D$42,$D17,""))</f>
        <v>0</v>
      </c>
      <c r="EQ17" s="21">
        <f t="shared" si="36"/>
        <v>0</v>
      </c>
      <c r="ER17" s="162" cm="1">
        <f t="array" ref="ER17">EQ17-IFERROR(_xlfn.LET(_xlpm.k,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$EQ$3:$EQ$215),IF(_xlpm.top="対象無し", 0, SUMPRODUCT(_xlpm.amount * _xlpm.hitCount))),0)</f>
        <v>0</v>
      </c>
      <c r="ES17" s="322"/>
      <c r="ET17" s="21">
        <f>LEN(配列情報!$D$43)-LEN(SUBSTITUTE(配列情報!$D$43,$D17,""))</f>
        <v>0</v>
      </c>
      <c r="EU17" s="21">
        <f t="shared" si="37"/>
        <v>0</v>
      </c>
      <c r="EV17" s="162" cm="1">
        <f t="array" ref="EV17">EU17-IFERROR(_xlfn.LET(_xlpm.k,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$EU$3:$EU$215),IF(_xlpm.top="対象無し", 0, SUMPRODUCT(_xlpm.amount * _xlpm.hitCount))),0)</f>
        <v>0</v>
      </c>
      <c r="EW17" s="322"/>
      <c r="EX17" s="21">
        <f>LEN(配列情報!$D$44)-LEN(SUBSTITUTE(配列情報!$D$44,$D17,""))</f>
        <v>0</v>
      </c>
      <c r="EY17" s="21">
        <f t="shared" si="38"/>
        <v>0</v>
      </c>
      <c r="EZ17" s="162" cm="1">
        <f t="array" ref="EZ17">EY17-IFERROR(_xlfn.LET(_xlpm.k,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$EY$3:$EY$215),IF(_xlpm.top="対象無し", 0, SUMPRODUCT(_xlpm.amount * _xlpm.hitCount))),0)</f>
        <v>0</v>
      </c>
      <c r="FA17" s="322"/>
      <c r="FB17" s="21">
        <f>LEN(配列情報!$D$45)-LEN(SUBSTITUTE(配列情報!$D$45,$D17,""))</f>
        <v>0</v>
      </c>
      <c r="FC17" s="21">
        <f t="shared" si="39"/>
        <v>0</v>
      </c>
      <c r="FD17" s="162" cm="1">
        <f t="array" ref="FD17">FC17-IFERROR(_xlfn.LET(_xlpm.k,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$FC$3:$FC$215),IF(_xlpm.top="対象無し", 0, SUMPRODUCT(_xlpm.amount * _xlpm.hitCount))),0)</f>
        <v>0</v>
      </c>
      <c r="FE17" s="322"/>
      <c r="FF17" s="21">
        <f>LEN(配列情報!$D$46)-LEN(SUBSTITUTE(配列情報!$D$46,$D17,""))</f>
        <v>0</v>
      </c>
      <c r="FG17" s="21">
        <f t="shared" si="40"/>
        <v>0</v>
      </c>
      <c r="FH17" s="162" cm="1">
        <f t="array" ref="FH17">FG17-IFERROR(_xlfn.LET(_xlpm.k,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$FG$3:$FG$215),IF(_xlpm.top="対象無し", 0, SUMPRODUCT(_xlpm.amount * _xlpm.hitCount))),0)</f>
        <v>0</v>
      </c>
      <c r="FI17" s="322"/>
      <c r="FJ17" s="21">
        <f>LEN(配列情報!$D$47)-LEN(SUBSTITUTE(配列情報!$D$47,$D17,""))</f>
        <v>0</v>
      </c>
      <c r="FK17" s="21">
        <f t="shared" si="41"/>
        <v>0</v>
      </c>
      <c r="FL17" s="162" cm="1">
        <f t="array" ref="FL17">FK17-IFERROR(_xlfn.LET(_xlpm.k,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$FK$3:$FK$215),IF(_xlpm.top="対象無し", 0, SUMPRODUCT(_xlpm.amount * _xlpm.hitCount))),0)</f>
        <v>0</v>
      </c>
      <c r="FM17" s="322"/>
      <c r="FN17" s="21">
        <f>LEN(配列情報!$D$48)-LEN(SUBSTITUTE(配列情報!$D$48,$D17,""))</f>
        <v>0</v>
      </c>
      <c r="FO17" s="21">
        <f t="shared" si="42"/>
        <v>0</v>
      </c>
      <c r="FP17" s="162" cm="1">
        <f t="array" ref="FP17">FO17-IFERROR(_xlfn.LET(_xlpm.k,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$FO$3:$FO$215),IF(_xlpm.top="対象無し", 0, SUMPRODUCT(_xlpm.amount * _xlpm.hitCount))),0)</f>
        <v>0</v>
      </c>
      <c r="FQ17" s="322"/>
      <c r="FR17" s="21">
        <f>LEN(配列情報!$D$49)-LEN(SUBSTITUTE(配列情報!$D$49,$D17,""))</f>
        <v>0</v>
      </c>
      <c r="FS17" s="21">
        <f t="shared" si="43"/>
        <v>0</v>
      </c>
      <c r="FT17" s="162" cm="1">
        <f t="array" ref="FT17">FS17-IFERROR(_xlfn.LET(_xlpm.k,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$FS$3:$FS$215),IF(_xlpm.top="対象無し", 0, SUMPRODUCT(_xlpm.amount * _xlpm.hitCount))),0)</f>
        <v>0</v>
      </c>
      <c r="FU17" s="322"/>
      <c r="FV17" s="21">
        <f>LEN(配列情報!$D$50)-LEN(SUBSTITUTE(配列情報!$D$50,$D17,""))</f>
        <v>0</v>
      </c>
      <c r="FW17" s="21">
        <f t="shared" si="44"/>
        <v>0</v>
      </c>
      <c r="FX17" s="162" cm="1">
        <f t="array" ref="FX17">FW17-IFERROR(_xlfn.LET(_xlpm.k,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$FW$3:$FW$215),IF(_xlpm.top="対象無し", 0, SUMPRODUCT(_xlpm.amount * _xlpm.hitCount))),0)</f>
        <v>0</v>
      </c>
      <c r="FY17" s="322"/>
      <c r="FZ17" s="21">
        <f>LEN(配列情報!$D$51)-LEN(SUBSTITUTE(配列情報!$D$51,$D17,""))</f>
        <v>0</v>
      </c>
      <c r="GA17" s="21">
        <f t="shared" si="45"/>
        <v>0</v>
      </c>
      <c r="GB17" s="162" cm="1">
        <f t="array" ref="GB17">GA17-IFERROR(_xlfn.LET(_xlpm.k,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$GA$3:$GA$215),IF(_xlpm.top="対象無し", 0, SUMPRODUCT(_xlpm.amount * _xlpm.hitCount))),0)</f>
        <v>0</v>
      </c>
      <c r="GC17" s="322"/>
      <c r="GD17" s="21">
        <f>LEN(配列情報!$D$52)-LEN(SUBSTITUTE(配列情報!$D$52,$D17,""))</f>
        <v>0</v>
      </c>
      <c r="GE17" s="21">
        <f t="shared" si="46"/>
        <v>0</v>
      </c>
      <c r="GF17" s="162" cm="1">
        <f t="array" ref="GF17">GE17-IFERROR(_xlfn.LET(_xlpm.k,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$GE$3:$GE$215),IF(_xlpm.top="対象無し", 0, SUMPRODUCT(_xlpm.amount * _xlpm.hitCount))),0)</f>
        <v>0</v>
      </c>
      <c r="GG17" s="322"/>
      <c r="GH17" s="21">
        <f>LEN(配列情報!$D$53)-LEN(SUBSTITUTE(配列情報!$D$53,$D17,""))</f>
        <v>0</v>
      </c>
      <c r="GI17" s="21">
        <f t="shared" si="47"/>
        <v>0</v>
      </c>
      <c r="GJ17" s="162" cm="1">
        <f t="array" ref="GJ17">GI17-IFERROR(_xlfn.LET(_xlpm.k,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$GI$3:$GI$215),IF(_xlpm.top="対象無し", 0, SUMPRODUCT(_xlpm.amount * _xlpm.hitCount))),0)</f>
        <v>0</v>
      </c>
      <c r="GK17" s="322"/>
      <c r="GL17" s="21">
        <f>LEN(配列情報!$D$54)-LEN(SUBSTITUTE(配列情報!$D$54,$D17,""))</f>
        <v>0</v>
      </c>
      <c r="GM17" s="21">
        <f t="shared" si="48"/>
        <v>0</v>
      </c>
      <c r="GN17" s="162" cm="1">
        <f t="array" ref="GN17">GM17-IFERROR(_xlfn.LET(_xlpm.k,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$GM$3:$GM$215),IF(_xlpm.top="対象無し", 0, SUMPRODUCT(_xlpm.amount * _xlpm.hitCount))),0)</f>
        <v>0</v>
      </c>
      <c r="GO17" s="322"/>
      <c r="GP17" s="21">
        <f>LEN(配列情報!$D$55)-LEN(SUBSTITUTE(配列情報!$D$55,$D17,""))</f>
        <v>0</v>
      </c>
      <c r="GQ17" s="21">
        <f t="shared" si="49"/>
        <v>0</v>
      </c>
      <c r="GR17" s="162" cm="1">
        <f t="array" ref="GR17">GQ17-IFERROR(_xlfn.LET(_xlpm.k,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$GQ$3:$GQ$215),IF(_xlpm.top="対象無し", 0, SUMPRODUCT(_xlpm.amount * _xlpm.hitCount))),0)</f>
        <v>0</v>
      </c>
      <c r="GS17" s="322"/>
      <c r="GT17" s="21">
        <f>LEN(配列情報!$D$56)-LEN(SUBSTITUTE(配列情報!$D$56,$D17,""))</f>
        <v>0</v>
      </c>
      <c r="GU17" s="21">
        <f t="shared" si="50"/>
        <v>0</v>
      </c>
      <c r="GV17" s="162" cm="1">
        <f t="array" ref="GV17">GU17-IFERROR(_xlfn.LET(_xlpm.k,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$GU$3:$GU$215),IF(_xlpm.top="対象無し", 0, SUMPRODUCT(_xlpm.amount * _xlpm.hitCount))),0)</f>
        <v>0</v>
      </c>
      <c r="GW17" s="322"/>
      <c r="GX17" s="21">
        <f>LEN(配列情報!$D$57)-LEN(SUBSTITUTE(配列情報!$D$57,$D17,""))</f>
        <v>0</v>
      </c>
      <c r="GY17" s="21">
        <f t="shared" si="51"/>
        <v>0</v>
      </c>
      <c r="GZ17" s="162" cm="1">
        <f t="array" ref="GZ17">GY17-IFERROR(_xlfn.LET(_xlpm.k,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$GY$3:$GY$215),IF(_xlpm.top="対象無し", 0, SUMPRODUCT(_xlpm.amount * _xlpm.hitCount))),0)</f>
        <v>0</v>
      </c>
      <c r="HA17" s="322"/>
      <c r="HB17" s="21">
        <f>LEN(配列情報!$D$58)-LEN(SUBSTITUTE(配列情報!$D$58,$D17,""))</f>
        <v>0</v>
      </c>
      <c r="HC17" s="21">
        <f t="shared" si="52"/>
        <v>0</v>
      </c>
      <c r="HD17" s="162" cm="1">
        <f t="array" ref="HD17">HC17-IFERROR(_xlfn.LET(_xlpm.k,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$HC$3:$HC$215),IF(_xlpm.top="対象無し", 0, SUMPRODUCT(_xlpm.amount * _xlpm.hitCount))),0)</f>
        <v>0</v>
      </c>
      <c r="HE17" s="322"/>
      <c r="HF17" s="21">
        <f>LEN(配列情報!$D$59)-LEN(SUBSTITUTE(配列情報!$D$59,$D17,""))</f>
        <v>0</v>
      </c>
      <c r="HG17" s="21">
        <f t="shared" si="53"/>
        <v>0</v>
      </c>
      <c r="HH17" s="162" cm="1">
        <f t="array" ref="HH17">HG17-IFERROR(_xlfn.LET(_xlpm.k,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$HG$3:$HG$215),IF(_xlpm.top="対象無し", 0, SUMPRODUCT(_xlpm.amount * _xlpm.hitCount))),0)</f>
        <v>0</v>
      </c>
      <c r="HI17" s="322"/>
      <c r="HJ17" s="21">
        <f>LEN(配列情報!$D$60)-LEN(SUBSTITUTE(配列情報!$D$60,$D17,""))</f>
        <v>0</v>
      </c>
      <c r="HK17" s="21">
        <f t="shared" si="54"/>
        <v>0</v>
      </c>
      <c r="HL17" s="162" cm="1">
        <f t="array" ref="HL17">HK17-IFERROR(_xlfn.LET(_xlpm.k,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$HK$3:$HK$215),IF(_xlpm.top="対象無し", 0, SUMPRODUCT(_xlpm.amount * _xlpm.hitCount))),0)</f>
        <v>0</v>
      </c>
      <c r="HM17" s="322"/>
      <c r="HN17" s="21">
        <f>LEN(配列情報!$D$61)-LEN(SUBSTITUTE(配列情報!$D$61,$D17,""))</f>
        <v>0</v>
      </c>
      <c r="HO17" s="21">
        <f t="shared" si="55"/>
        <v>0</v>
      </c>
      <c r="HP17" s="162" cm="1">
        <f t="array" ref="HP17">HO17-IFERROR(_xlfn.LET(_xlpm.k,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$HO$3:$HO$215),IF(_xlpm.top="対象無し", 0, SUMPRODUCT(_xlpm.amount * _xlpm.hitCount))),0)</f>
        <v>0</v>
      </c>
      <c r="HQ17" s="322"/>
      <c r="HR17" s="21">
        <f>LEN(配列情報!$D$62)-LEN(SUBSTITUTE(配列情報!$D$62,$D17,""))</f>
        <v>0</v>
      </c>
      <c r="HS17" s="21">
        <f t="shared" si="56"/>
        <v>0</v>
      </c>
      <c r="HT17" s="162" cm="1">
        <f t="array" ref="HT17">HS17-IFERROR(_xlfn.LET(_xlpm.k,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$HS$3:$HS$215),IF(_xlpm.top="対象無し", 0, SUMPRODUCT(_xlpm.amount * _xlpm.hitCount))),0)</f>
        <v>0</v>
      </c>
      <c r="HU17" s="322"/>
      <c r="HV17" s="21">
        <f>LEN(配列情報!$D$63)-LEN(SUBSTITUTE(配列情報!$D$63,$D17,""))</f>
        <v>0</v>
      </c>
      <c r="HW17" s="21">
        <f t="shared" si="57"/>
        <v>0</v>
      </c>
      <c r="HX17" s="162" cm="1">
        <f t="array" ref="HX17">HW17-IFERROR(_xlfn.LET(_xlpm.k,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$HW$3:$HW$215),IF(_xlpm.top="対象無し", 0, SUMPRODUCT(_xlpm.amount * _xlpm.hitCount))),0)</f>
        <v>0</v>
      </c>
      <c r="HY17" s="322"/>
      <c r="HZ17" s="21">
        <f>LEN(配列情報!$D$64)-LEN(SUBSTITUTE(配列情報!$D$64,$D17,""))</f>
        <v>0</v>
      </c>
      <c r="IA17" s="21">
        <f t="shared" si="58"/>
        <v>0</v>
      </c>
      <c r="IB17" s="162" cm="1">
        <f t="array" ref="IB17">IA17-IFERROR(_xlfn.LET(_xlpm.k,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$IA$3:$IA$215),IF(_xlpm.top="対象無し", 0, SUMPRODUCT(_xlpm.amount * _xlpm.hitCount))),0)</f>
        <v>0</v>
      </c>
      <c r="IC17" s="322"/>
      <c r="ID17" s="21">
        <f>LEN(配列情報!$D$65)-LEN(SUBSTITUTE(配列情報!$D$65,$D17,""))</f>
        <v>0</v>
      </c>
      <c r="IE17" s="21">
        <f t="shared" si="59"/>
        <v>0</v>
      </c>
      <c r="IF17" s="162" cm="1">
        <f t="array" ref="IF17">IE17-IFERROR(_xlfn.LET(_xlpm.k,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$IE$3:$IE$215),IF(_xlpm.top="対象無し", 0, SUMPRODUCT(_xlpm.amount * _xlpm.hitCount))),0)</f>
        <v>0</v>
      </c>
      <c r="IG17" s="322"/>
      <c r="IH17" s="21">
        <f>LEN(配列情報!$D$66)-LEN(SUBSTITUTE(配列情報!$D$66,$D17,""))</f>
        <v>0</v>
      </c>
      <c r="II17" s="21">
        <f t="shared" si="60"/>
        <v>0</v>
      </c>
      <c r="IJ17" s="162" cm="1">
        <f t="array" ref="IJ17">II17-IFERROR(_xlfn.LET(_xlpm.k,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$II$3:$II$215),IF(_xlpm.top="対象無し", 0, SUMPRODUCT(_xlpm.amount * _xlpm.hitCount))),0)</f>
        <v>0</v>
      </c>
      <c r="IK17" s="322"/>
      <c r="IL17" s="21">
        <f>LEN(配列情報!$D$67)-LEN(SUBSTITUTE(配列情報!$D$67,$D17,""))</f>
        <v>0</v>
      </c>
      <c r="IM17" s="21">
        <f t="shared" si="61"/>
        <v>0</v>
      </c>
      <c r="IN17" s="162" cm="1">
        <f t="array" ref="IN17">IM17-IFERROR(_xlfn.LET(_xlpm.k,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$IM$3:$IM$215),IF(_xlpm.top="対象無し", 0, SUMPRODUCT(_xlpm.amount * _xlpm.hitCount))),0)</f>
        <v>0</v>
      </c>
      <c r="IO17" s="322"/>
      <c r="IP17" s="21">
        <f>LEN(配列情報!$D$68)-LEN(SUBSTITUTE(配列情報!$D$68,$D17,""))</f>
        <v>0</v>
      </c>
      <c r="IQ17" s="21">
        <f t="shared" si="62"/>
        <v>0</v>
      </c>
      <c r="IR17" s="162" cm="1">
        <f t="array" ref="IR17">IQ17-IFERROR(_xlfn.LET(_xlpm.k,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$IQ$3:$IQ$215),IF(_xlpm.top="対象無し", 0, SUMPRODUCT(_xlpm.amount * _xlpm.hitCount))),0)</f>
        <v>0</v>
      </c>
      <c r="IS17" s="322"/>
      <c r="IT17" s="21">
        <f>LEN(配列情報!$D$69)-LEN(SUBSTITUTE(配列情報!$D$69,$D17,""))</f>
        <v>0</v>
      </c>
      <c r="IU17" s="21">
        <f t="shared" si="63"/>
        <v>0</v>
      </c>
      <c r="IV17" s="162" cm="1">
        <f t="array" ref="IV17">IU17-IFERROR(_xlfn.LET(_xlpm.k,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$IU$3:$IU$215),IF(_xlpm.top="対象無し", 0, SUMPRODUCT(_xlpm.amount * _xlpm.hitCount))),0)</f>
        <v>0</v>
      </c>
      <c r="IW17" s="322"/>
      <c r="IX17" s="21">
        <f>LEN(配列情報!$D$70)-LEN(SUBSTITUTE(配列情報!$D$70,$D17,""))</f>
        <v>0</v>
      </c>
      <c r="IY17" s="21">
        <f t="shared" si="64"/>
        <v>0</v>
      </c>
      <c r="IZ17" s="162" cm="1">
        <f t="array" ref="IZ17">IY17-IFERROR(_xlfn.LET(_xlpm.k,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$IY$3:$IY$215),IF(_xlpm.top="対象無し", 0, SUMPRODUCT(_xlpm.amount * _xlpm.hitCount))),0)</f>
        <v>0</v>
      </c>
      <c r="JA17" s="322"/>
      <c r="JB17" s="21">
        <f>LEN(配列情報!$D$71)-LEN(SUBSTITUTE(配列情報!$D$71,$D17,""))</f>
        <v>0</v>
      </c>
      <c r="JC17" s="21">
        <f t="shared" si="65"/>
        <v>0</v>
      </c>
      <c r="JD17" s="162" cm="1">
        <f t="array" ref="JD17">JC17-IFERROR(_xlfn.LET(_xlpm.k,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$JC$3:$JC$215),IF(_xlpm.top="対象無し", 0, SUMPRODUCT(_xlpm.amount * _xlpm.hitCount))),0)</f>
        <v>0</v>
      </c>
      <c r="JE17" s="322"/>
      <c r="JF17" s="21">
        <f>LEN(配列情報!$D$72)-LEN(SUBSTITUTE(配列情報!$D$72,$D17,""))</f>
        <v>0</v>
      </c>
      <c r="JG17" s="21">
        <f t="shared" si="66"/>
        <v>0</v>
      </c>
      <c r="JH17" s="162" cm="1">
        <f t="array" ref="JH17">JG17-IFERROR(_xlfn.LET(_xlpm.k,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$JG$3:$JG$215),IF(_xlpm.top="対象無し", 0, SUMPRODUCT(_xlpm.amount * _xlpm.hitCount))),0)</f>
        <v>0</v>
      </c>
      <c r="JI17" s="322"/>
      <c r="JJ17" s="21">
        <f>LEN(配列情報!$D$73)-LEN(SUBSTITUTE(配列情報!$D$73,$D17,""))</f>
        <v>0</v>
      </c>
      <c r="JK17" s="21">
        <f t="shared" si="67"/>
        <v>0</v>
      </c>
      <c r="JL17" s="162" cm="1">
        <f t="array" ref="JL17">JK17-IFERROR(_xlfn.LET(_xlpm.k,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$JK$3:$JK$215),IF(_xlpm.top="対象無し", 0, SUMPRODUCT(_xlpm.amount * _xlpm.hitCount))),0)</f>
        <v>0</v>
      </c>
      <c r="JM17" s="322"/>
      <c r="JN17" s="21">
        <f>LEN(配列情報!$D$74)-LEN(SUBSTITUTE(配列情報!$D$74,$D17,""))</f>
        <v>0</v>
      </c>
      <c r="JO17" s="21">
        <f t="shared" si="68"/>
        <v>0</v>
      </c>
      <c r="JP17" s="162" cm="1">
        <f t="array" ref="JP17">JO17-IFERROR(_xlfn.LET(_xlpm.k,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$JO$3:$JO$215),IF(_xlpm.top="対象無し", 0, SUMPRODUCT(_xlpm.amount * _xlpm.hitCount))),0)</f>
        <v>0</v>
      </c>
      <c r="JQ17" s="322"/>
      <c r="JR17" s="21">
        <f>LEN(配列情報!$D$75)-LEN(SUBSTITUTE(配列情報!$D$75,$D17,""))</f>
        <v>0</v>
      </c>
      <c r="JS17" s="21">
        <f t="shared" si="69"/>
        <v>0</v>
      </c>
      <c r="JT17" s="162" cm="1">
        <f t="array" ref="JT17">JS17-IFERROR(_xlfn.LET(_xlpm.k,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$JS$3:$JS$215),IF(_xlpm.top="対象無し", 0, SUMPRODUCT(_xlpm.amount * _xlpm.hitCount))),0)</f>
        <v>0</v>
      </c>
      <c r="JU17" s="322"/>
      <c r="JV17" s="21">
        <f>LEN(配列情報!$D$76)-LEN(SUBSTITUTE(配列情報!$D$76,$D17,""))</f>
        <v>0</v>
      </c>
      <c r="JW17" s="21">
        <f t="shared" si="70"/>
        <v>0</v>
      </c>
      <c r="JX17" s="162" cm="1">
        <f t="array" ref="JX17">JW17-IFERROR(_xlfn.LET(_xlpm.k,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$JW$3:$JW$215),IF(_xlpm.top="対象無し", 0, SUMPRODUCT(_xlpm.amount * _xlpm.hitCount))),0)</f>
        <v>0</v>
      </c>
      <c r="JY17" s="322"/>
      <c r="JZ17" s="21">
        <f>LEN(配列情報!$D$77)-LEN(SUBSTITUTE(配列情報!$D$77,$D17,""))</f>
        <v>0</v>
      </c>
      <c r="KA17" s="21">
        <f t="shared" si="71"/>
        <v>0</v>
      </c>
      <c r="KB17" s="162" cm="1">
        <f t="array" ref="KB17">KA17-IFERROR(_xlfn.LET(_xlpm.k,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$KA$3:$KA$215),IF(_xlpm.top="対象無し", 0, SUMPRODUCT(_xlpm.amount * _xlpm.hitCount))),0)</f>
        <v>0</v>
      </c>
      <c r="KC17" s="322"/>
      <c r="KD17" s="21">
        <f>LEN(配列情報!$D$78)-LEN(SUBSTITUTE(配列情報!$D$78,$D17,""))</f>
        <v>0</v>
      </c>
      <c r="KE17" s="21">
        <f t="shared" si="72"/>
        <v>0</v>
      </c>
      <c r="KF17" s="162" cm="1">
        <f t="array" ref="KF17">KE17-IFERROR(_xlfn.LET(_xlpm.k,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$KE$3:$KE$215),IF(_xlpm.top="対象無し", 0, SUMPRODUCT(_xlpm.amount * _xlpm.hitCount))),0)</f>
        <v>0</v>
      </c>
      <c r="KG17" s="322"/>
      <c r="KH17" s="21">
        <f>LEN(配列情報!$D$79)-LEN(SUBSTITUTE(配列情報!$D$79,$D17,""))</f>
        <v>0</v>
      </c>
      <c r="KI17" s="21">
        <f t="shared" si="73"/>
        <v>0</v>
      </c>
      <c r="KJ17" s="162" cm="1">
        <f t="array" ref="KJ17">KI17-IFERROR(_xlfn.LET(_xlpm.k,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$KI$3:$KI$215),IF(_xlpm.top="対象無し", 0, SUMPRODUCT(_xlpm.amount * _xlpm.hitCount))),0)</f>
        <v>0</v>
      </c>
      <c r="KK17" s="322"/>
      <c r="KL17" s="21">
        <f>LEN(配列情報!$D$80)-LEN(SUBSTITUTE(配列情報!$D$80,$D17,""))</f>
        <v>0</v>
      </c>
      <c r="KM17" s="21">
        <f t="shared" si="74"/>
        <v>0</v>
      </c>
      <c r="KN17" s="162" cm="1">
        <f t="array" ref="KN17">KM17-IFERROR(_xlfn.LET(_xlpm.k,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$KM$3:$KM$215),IF(_xlpm.top="対象無し", 0, SUMPRODUCT(_xlpm.amount * _xlpm.hitCount))),0)</f>
        <v>0</v>
      </c>
      <c r="KO17" s="322"/>
      <c r="KP17" s="21">
        <f>LEN(配列情報!$D$81)-LEN(SUBSTITUTE(配列情報!$D$81,$D17,""))</f>
        <v>0</v>
      </c>
      <c r="KQ17" s="21">
        <f t="shared" si="75"/>
        <v>0</v>
      </c>
      <c r="KR17" s="162" cm="1">
        <f t="array" ref="KR17">KQ17-IFERROR(_xlfn.LET(_xlpm.k,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$KQ$3:$KQ$215),IF(_xlpm.top="対象無し", 0, SUMPRODUCT(_xlpm.amount * _xlpm.hitCount))),0)</f>
        <v>0</v>
      </c>
      <c r="KS17" s="322"/>
      <c r="KT17" s="21">
        <f>LEN(配列情報!$D$82)-LEN(SUBSTITUTE(配列情報!$D$82,$D17,""))</f>
        <v>0</v>
      </c>
      <c r="KU17" s="21">
        <f t="shared" si="76"/>
        <v>0</v>
      </c>
      <c r="KV17" s="162" cm="1">
        <f t="array" ref="KV17">KU17-IFERROR(_xlfn.LET(_xlpm.k,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$KU$3:$KU$215),IF(_xlpm.top="対象無し", 0, SUMPRODUCT(_xlpm.amount * _xlpm.hitCount))),0)</f>
        <v>0</v>
      </c>
      <c r="KW17" s="322"/>
      <c r="KX17" s="21">
        <f>LEN(配列情報!$D$83)-LEN(SUBSTITUTE(配列情報!$D$83,$D17,""))</f>
        <v>0</v>
      </c>
      <c r="KY17" s="21">
        <f t="shared" si="77"/>
        <v>0</v>
      </c>
      <c r="KZ17" s="162" cm="1">
        <f t="array" ref="KZ17">KY17-IFERROR(_xlfn.LET(_xlpm.k,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$KY$3:$KY$215),IF(_xlpm.top="対象無し", 0, SUMPRODUCT(_xlpm.amount * _xlpm.hitCount))),0)</f>
        <v>0</v>
      </c>
      <c r="LA17" s="322"/>
      <c r="LB17" s="21">
        <f>LEN(配列情報!$D$84)-LEN(SUBSTITUTE(配列情報!$D$84,$D17,""))</f>
        <v>0</v>
      </c>
      <c r="LC17" s="21">
        <f t="shared" si="78"/>
        <v>0</v>
      </c>
      <c r="LD17" s="162" cm="1">
        <f t="array" ref="LD17">LC17-IFERROR(_xlfn.LET(_xlpm.k,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$LC$3:$LC$215),IF(_xlpm.top="対象無し", 0, SUMPRODUCT(_xlpm.amount * _xlpm.hitCount))),0)</f>
        <v>0</v>
      </c>
      <c r="LE17" s="322"/>
      <c r="LF17" s="21">
        <f>LEN(配列情報!$D$85)-LEN(SUBSTITUTE(配列情報!$D$85,$D17,""))</f>
        <v>0</v>
      </c>
      <c r="LG17" s="21">
        <f t="shared" si="79"/>
        <v>0</v>
      </c>
      <c r="LH17" s="162" cm="1">
        <f t="array" ref="LH17">LG17-IFERROR(_xlfn.LET(_xlpm.k,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$LG$3:$LG$215),IF(_xlpm.top="対象無し", 0, SUMPRODUCT(_xlpm.amount * _xlpm.hitCount))),0)</f>
        <v>0</v>
      </c>
      <c r="LI17" s="322"/>
      <c r="LJ17" s="21">
        <f>LEN(配列情報!$D$86)-LEN(SUBSTITUTE(配列情報!$D$86,$D17,""))</f>
        <v>0</v>
      </c>
      <c r="LK17" s="21">
        <f t="shared" si="80"/>
        <v>0</v>
      </c>
      <c r="LL17" s="162" cm="1">
        <f t="array" ref="LL17">LK17-IFERROR(_xlfn.LET(_xlpm.k,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$LK$3:$LK$215),IF(_xlpm.top="対象無し", 0, SUMPRODUCT(_xlpm.amount * _xlpm.hitCount))),0)</f>
        <v>0</v>
      </c>
      <c r="LM17" s="322"/>
      <c r="LN17" s="21">
        <f>LEN(配列情報!$D$87)-LEN(SUBSTITUTE(配列情報!$D$87,$D17,""))</f>
        <v>0</v>
      </c>
      <c r="LO17" s="21">
        <f t="shared" si="81"/>
        <v>0</v>
      </c>
      <c r="LP17" s="162" cm="1">
        <f t="array" ref="LP17">LO17-IFERROR(_xlfn.LET(_xlpm.k,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$LO$3:$LO$215),IF(_xlpm.top="対象無し", 0, SUMPRODUCT(_xlpm.amount * _xlpm.hitCount))),0)</f>
        <v>0</v>
      </c>
      <c r="LQ17" s="322"/>
      <c r="LR17" s="21">
        <f>LEN(配列情報!$D$88)-LEN(SUBSTITUTE(配列情報!$D$88,$D17,""))</f>
        <v>0</v>
      </c>
      <c r="LS17" s="21">
        <f t="shared" si="82"/>
        <v>0</v>
      </c>
      <c r="LT17" s="162" cm="1">
        <f t="array" ref="LT17">LS17-IFERROR(_xlfn.LET(_xlpm.k,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$LS$3:$LS$215),IF(_xlpm.top="対象無し", 0, SUMPRODUCT(_xlpm.amount * _xlpm.hitCount))),0)</f>
        <v>0</v>
      </c>
      <c r="LU17" s="322"/>
      <c r="LV17" s="21">
        <f>LEN(配列情報!$D$89)-LEN(SUBSTITUTE(配列情報!$D$89,$D17,""))</f>
        <v>0</v>
      </c>
      <c r="LW17" s="21">
        <f t="shared" si="83"/>
        <v>0</v>
      </c>
      <c r="LX17" s="162" cm="1">
        <f t="array" ref="LX17">LW17-IFERROR(_xlfn.LET(_xlpm.k,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$LW$3:$LW$215),IF(_xlpm.top="対象無し", 0, SUMPRODUCT(_xlpm.amount * _xlpm.hitCount))),0)</f>
        <v>0</v>
      </c>
      <c r="LY17" s="322"/>
      <c r="LZ17" s="21">
        <f>LEN(配列情報!$D$90)-LEN(SUBSTITUTE(配列情報!$D$90,$D17,""))</f>
        <v>0</v>
      </c>
      <c r="MA17" s="21">
        <f t="shared" si="84"/>
        <v>0</v>
      </c>
      <c r="MB17" s="162" cm="1">
        <f t="array" ref="MB17">MA17-IFERROR(_xlfn.LET(_xlpm.k,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$MA$3:$MA$215),IF(_xlpm.top="対象無し", 0, SUMPRODUCT(_xlpm.amount * _xlpm.hitCount))),0)</f>
        <v>0</v>
      </c>
      <c r="MC17" s="322"/>
      <c r="MD17" s="21">
        <f>LEN(配列情報!$D$91)-LEN(SUBSTITUTE(配列情報!$D$91,$D17,""))</f>
        <v>0</v>
      </c>
      <c r="ME17" s="21">
        <f t="shared" si="85"/>
        <v>0</v>
      </c>
      <c r="MF17" s="162" cm="1">
        <f t="array" ref="MF17">ME17-IFERROR(_xlfn.LET(_xlpm.k,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$ME$3:$ME$215),IF(_xlpm.top="対象無し", 0, SUMPRODUCT(_xlpm.amount * _xlpm.hitCount))),0)</f>
        <v>0</v>
      </c>
      <c r="MG17" s="322"/>
      <c r="MH17" s="21">
        <f>LEN(配列情報!$D$92)-LEN(SUBSTITUTE(配列情報!$D$92,$D17,""))</f>
        <v>0</v>
      </c>
      <c r="MI17" s="21">
        <f t="shared" si="86"/>
        <v>0</v>
      </c>
      <c r="MJ17" s="162" cm="1">
        <f t="array" ref="MJ17">MI17-IFERROR(_xlfn.LET(_xlpm.k,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$MI$3:$MI$215),IF(_xlpm.top="対象無し", 0, SUMPRODUCT(_xlpm.amount * _xlpm.hitCount))),0)</f>
        <v>0</v>
      </c>
      <c r="MK17" s="322"/>
      <c r="ML17" s="21">
        <f>LEN(配列情報!$D$93)-LEN(SUBSTITUTE(配列情報!$D$93,$D17,""))</f>
        <v>0</v>
      </c>
      <c r="MM17" s="21">
        <f t="shared" si="87"/>
        <v>0</v>
      </c>
      <c r="MN17" s="162" cm="1">
        <f t="array" ref="MN17">MM17-IFERROR(_xlfn.LET(_xlpm.k,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$MM$3:$MM$215),IF(_xlpm.top="対象無し", 0, SUMPRODUCT(_xlpm.amount * _xlpm.hitCount))),0)</f>
        <v>0</v>
      </c>
      <c r="MO17" s="322"/>
      <c r="MP17" s="21">
        <f>LEN(配列情報!$D$94)-LEN(SUBSTITUTE(配列情報!$D$94,$D17,""))</f>
        <v>0</v>
      </c>
      <c r="MQ17" s="21">
        <f t="shared" si="88"/>
        <v>0</v>
      </c>
      <c r="MR17" s="162" cm="1">
        <f t="array" ref="MR17">MQ17-IFERROR(_xlfn.LET(_xlpm.k,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$MQ$3:$MQ$215),IF(_xlpm.top="対象無し", 0, SUMPRODUCT(_xlpm.amount * _xlpm.hitCount))),0)</f>
        <v>0</v>
      </c>
      <c r="MS17" s="322"/>
      <c r="MT17" s="21">
        <f>LEN(配列情報!$D$95)-LEN(SUBSTITUTE(配列情報!$D$95,$D17,""))</f>
        <v>0</v>
      </c>
      <c r="MU17" s="21">
        <f t="shared" si="89"/>
        <v>0</v>
      </c>
      <c r="MV17" s="162" cm="1">
        <f t="array" ref="MV17">MU17-IFERROR(_xlfn.LET(_xlpm.k,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$MU$3:$MU$215),IF(_xlpm.top="対象無し", 0, SUMPRODUCT(_xlpm.amount * _xlpm.hitCount))),0)</f>
        <v>0</v>
      </c>
      <c r="MW17" s="322"/>
      <c r="MX17" s="21">
        <f>LEN(配列情報!$D$96)-LEN(SUBSTITUTE(配列情報!$D$96,$D17,""))</f>
        <v>0</v>
      </c>
      <c r="MY17" s="21">
        <f t="shared" si="90"/>
        <v>0</v>
      </c>
      <c r="MZ17" s="162" cm="1">
        <f t="array" ref="MZ17">MY17-IFERROR(_xlfn.LET(_xlpm.k,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$MY$3:$MY$215),IF(_xlpm.top="対象無し", 0, SUMPRODUCT(_xlpm.amount * _xlpm.hitCount))),0)</f>
        <v>0</v>
      </c>
      <c r="NA17" s="322"/>
      <c r="NB17" s="21">
        <f>LEN(配列情報!$D$97)-LEN(SUBSTITUTE(配列情報!$D$97,$D17,""))</f>
        <v>0</v>
      </c>
      <c r="NC17" s="21">
        <f t="shared" si="91"/>
        <v>0</v>
      </c>
      <c r="ND17" s="162" cm="1">
        <f t="array" ref="ND17">NC17-IFERROR(_xlfn.LET(_xlpm.k,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$NC$3:$NC$215),IF(_xlpm.top="対象無し", 0, SUMPRODUCT(_xlpm.amount * _xlpm.hitCount))),0)</f>
        <v>0</v>
      </c>
      <c r="NE17" s="322"/>
      <c r="NF17" s="21">
        <f>LEN(配列情報!$D$98)-LEN(SUBSTITUTE(配列情報!$D$98,$D17,""))</f>
        <v>0</v>
      </c>
      <c r="NG17" s="21">
        <f t="shared" si="92"/>
        <v>0</v>
      </c>
      <c r="NH17" s="162" cm="1">
        <f t="array" ref="NH17">NG17-IFERROR(_xlfn.LET(_xlpm.k,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$NG$3:$NG$215),IF(_xlpm.top="対象無し", 0, SUMPRODUCT(_xlpm.amount * _xlpm.hitCount))),0)</f>
        <v>0</v>
      </c>
      <c r="NI17" s="322"/>
      <c r="NJ17" s="21">
        <f>LEN(配列情報!$D$99)-LEN(SUBSTITUTE(配列情報!$D$99,$D17,""))</f>
        <v>0</v>
      </c>
      <c r="NK17" s="21">
        <f t="shared" si="93"/>
        <v>0</v>
      </c>
      <c r="NL17" s="162" cm="1">
        <f t="array" ref="NL17">NK17-IFERROR(_xlfn.LET(_xlpm.k,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$NK$3:$NK$215),IF(_xlpm.top="対象無し", 0, SUMPRODUCT(_xlpm.amount * _xlpm.hitCount))),0)</f>
        <v>0</v>
      </c>
      <c r="NM17" s="322"/>
      <c r="NN17" s="21">
        <f>LEN(配列情報!$D$100)-LEN(SUBSTITUTE(配列情報!$D$100,$D17,""))</f>
        <v>0</v>
      </c>
      <c r="NO17" s="21">
        <f t="shared" si="94"/>
        <v>0</v>
      </c>
      <c r="NP17" s="162" cm="1">
        <f t="array" ref="NP17">NO17-IFERROR(_xlfn.LET(_xlpm.k,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$NO$3:$NO$215),IF(_xlpm.top="対象無し", 0, SUMPRODUCT(_xlpm.amount * _xlpm.hitCount))),0)</f>
        <v>0</v>
      </c>
      <c r="NQ17" s="322"/>
      <c r="NR17" s="21">
        <f>LEN(配列情報!$D$101)-LEN(SUBSTITUTE(配列情報!$D$101,$D17,""))</f>
        <v>0</v>
      </c>
      <c r="NS17" s="21">
        <f t="shared" si="95"/>
        <v>0</v>
      </c>
      <c r="NT17" s="162" cm="1">
        <f t="array" ref="NT17">NS17-IFERROR(_xlfn.LET(_xlpm.k,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$NS$3:$NS$215),IF(_xlpm.top="対象無し", 0, SUMPRODUCT(_xlpm.amount * _xlpm.hitCount))),0)</f>
        <v>0</v>
      </c>
      <c r="NU17" s="322"/>
      <c r="NV17" s="21">
        <f>LEN(配列情報!$D$102)-LEN(SUBSTITUTE(配列情報!$D$102,$D17,""))</f>
        <v>0</v>
      </c>
      <c r="NW17" s="21">
        <f t="shared" si="96"/>
        <v>0</v>
      </c>
      <c r="NX17" s="162" cm="1">
        <f t="array" ref="NX17">NW17-IFERROR(_xlfn.LET(_xlpm.k, _xlfn.XMATCH(TRUE, EXACT($OB$2:$RL$2, D17),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D17, ""))) / LEN(D17),_xlpm.amount, SUMIF($C$3:$C$215, _xlpm.arrCode, $NW$3:$NW$215),IF(_xlpm.top="対象無し", 0, SUMPRODUCT(_xlpm.amount * _xlpm.hitCount))),0)</f>
        <v>0</v>
      </c>
      <c r="NY17" s="322"/>
      <c r="OB17" t="str">
        <v>[RevAb]</v>
      </c>
      <c r="OF17" t="str">
        <v>[DIGdT]</v>
      </c>
      <c r="OO17" t="str">
        <v>[8oxdG]</v>
      </c>
    </row>
    <row r="18" spans="1:405">
      <c r="A18" s="332"/>
      <c r="B18" s="161" t="s">
        <v>191</v>
      </c>
      <c r="C18" s="45">
        <v>16</v>
      </c>
      <c r="D18" s="22" t="str">
        <f>塩基・修飾表記の定義!D51</f>
        <v>k</v>
      </c>
      <c r="E18" s="160">
        <f t="shared" si="3"/>
        <v>1</v>
      </c>
      <c r="F18" s="21">
        <f>LEN(配列情報!$D$7)-LEN(SUBSTITUTE(配列情報!$D$7,$D18,""))</f>
        <v>0</v>
      </c>
      <c r="G18" s="21">
        <f t="shared" si="100"/>
        <v>0</v>
      </c>
      <c r="H18" s="162" cm="1">
        <f t="array" ref="H18">G18-IFERROR(_xlfn.LET(_xlpm.k,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$G$3:$G$215),IF(_xlpm.top="対象無し", 0, SUMPRODUCT(_xlpm.amount * _xlpm.hitCount))),0)</f>
        <v>0</v>
      </c>
      <c r="I18" s="322"/>
      <c r="J18" s="21">
        <f>LEN(配列情報!$D$8)-LEN(SUBSTITUTE(配列情報!$D$8,$D18,""))</f>
        <v>0</v>
      </c>
      <c r="K18" s="21">
        <f t="shared" si="101"/>
        <v>0</v>
      </c>
      <c r="L18" s="162" cm="1">
        <f t="array" ref="L18">K18-IFERROR(_xlfn.LET(_xlpm.k,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$K$3:$K$215),IF(_xlpm.top="対象無し", 0, SUMPRODUCT(_xlpm.amount * _xlpm.hitCount))),0)</f>
        <v>0</v>
      </c>
      <c r="M18" s="322"/>
      <c r="N18" s="21">
        <f>LEN(配列情報!$D$9)-LEN(SUBSTITUTE(配列情報!$D$9,$D18,""))</f>
        <v>0</v>
      </c>
      <c r="O18" s="21">
        <f t="shared" si="4"/>
        <v>0</v>
      </c>
      <c r="P18" s="162" cm="1">
        <f t="array" ref="P18">O18-IFERROR(_xlfn.LET(_xlpm.k,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$O$3:$O$215),IF(_xlpm.top="対象無し", 0, SUMPRODUCT(_xlpm.amount * _xlpm.hitCount))),0)</f>
        <v>0</v>
      </c>
      <c r="Q18" s="322"/>
      <c r="R18" s="21">
        <f>LEN(配列情報!$D$10)-LEN(SUBSTITUTE(配列情報!$D$10,$D18,""))</f>
        <v>0</v>
      </c>
      <c r="S18" s="21">
        <f t="shared" si="5"/>
        <v>0</v>
      </c>
      <c r="T18" s="162" cm="1">
        <f t="array" ref="T18">S18-IFERROR(_xlfn.LET(_xlpm.k,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$S$3:$S$215),IF(_xlpm.top="対象無し", 0, SUMPRODUCT(_xlpm.amount * _xlpm.hitCount))),0)</f>
        <v>0</v>
      </c>
      <c r="U18" s="322"/>
      <c r="V18" s="21">
        <f>LEN(配列情報!$D$11)-LEN(SUBSTITUTE(配列情報!$D$11,$D18,""))</f>
        <v>0</v>
      </c>
      <c r="W18" s="21">
        <f t="shared" si="6"/>
        <v>0</v>
      </c>
      <c r="X18" s="162" cm="1">
        <f t="array" ref="X18">W18-IFERROR(_xlfn.LET(_xlpm.k,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$W$3:$W$215),IF(_xlpm.top="対象無し", 0, SUMPRODUCT(_xlpm.amount * _xlpm.hitCount))),0)</f>
        <v>0</v>
      </c>
      <c r="Y18" s="322"/>
      <c r="Z18" s="21">
        <f>LEN(配列情報!$D$12)-LEN(SUBSTITUTE(配列情報!$D$12,$D18,""))</f>
        <v>0</v>
      </c>
      <c r="AA18" s="21">
        <f t="shared" si="7"/>
        <v>0</v>
      </c>
      <c r="AB18" s="162" cm="1">
        <f t="array" ref="AB18">AA18-IFERROR(_xlfn.LET(_xlpm.k,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$AA$3:$AA$215),IF(_xlpm.top="対象無し", 0, SUMPRODUCT(_xlpm.amount * _xlpm.hitCount))),0)</f>
        <v>0</v>
      </c>
      <c r="AC18" s="322"/>
      <c r="AD18" s="21">
        <f>LEN(配列情報!$D$13)-LEN(SUBSTITUTE(配列情報!$D$13,$D18,""))</f>
        <v>0</v>
      </c>
      <c r="AE18" s="21">
        <f t="shared" si="8"/>
        <v>0</v>
      </c>
      <c r="AF18" s="162" cm="1">
        <f t="array" ref="AF18">AE18-IFERROR(_xlfn.LET(_xlpm.k,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$AE$3:$AE$215),IF(_xlpm.top="対象無し", 0, SUMPRODUCT(_xlpm.amount * _xlpm.hitCount))),0)</f>
        <v>0</v>
      </c>
      <c r="AG18" s="322"/>
      <c r="AH18" s="21">
        <f>LEN(配列情報!$D$14)-LEN(SUBSTITUTE(配列情報!$D$14,$D18,""))</f>
        <v>0</v>
      </c>
      <c r="AI18" s="21">
        <f t="shared" si="9"/>
        <v>0</v>
      </c>
      <c r="AJ18" s="162" cm="1">
        <f t="array" ref="AJ18">AI18-IFERROR(_xlfn.LET(_xlpm.k,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$AI$3:$AI$215),IF(_xlpm.top="対象無し", 0, SUMPRODUCT(_xlpm.amount * _xlpm.hitCount))),0)</f>
        <v>0</v>
      </c>
      <c r="AK18" s="322"/>
      <c r="AL18" s="21">
        <f>LEN(配列情報!$D$15)-LEN(SUBSTITUTE(配列情報!$D$15,$D18,""))</f>
        <v>0</v>
      </c>
      <c r="AM18" s="21">
        <f t="shared" si="10"/>
        <v>0</v>
      </c>
      <c r="AN18" s="162" cm="1">
        <f t="array" ref="AN18">AM18-IFERROR(_xlfn.LET(_xlpm.k,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$AM$3:$AM$215),IF(_xlpm.top="対象無し", 0, SUMPRODUCT(_xlpm.amount * _xlpm.hitCount))),0)</f>
        <v>0</v>
      </c>
      <c r="AO18" s="322"/>
      <c r="AP18" s="21">
        <f>LEN(配列情報!$D$16)-LEN(SUBSTITUTE(配列情報!$D$16,$D18,""))</f>
        <v>0</v>
      </c>
      <c r="AQ18" s="21">
        <f t="shared" si="11"/>
        <v>0</v>
      </c>
      <c r="AR18" s="162" cm="1">
        <f t="array" ref="AR18">AQ18-IFERROR(_xlfn.LET(_xlpm.k,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$AQ$3:$AQ$215),IF(_xlpm.top="対象無し", 0, SUMPRODUCT(_xlpm.amount * _xlpm.hitCount))),0)</f>
        <v>0</v>
      </c>
      <c r="AS18" s="322"/>
      <c r="AT18" s="21">
        <f>LEN(配列情報!$D$17)-LEN(SUBSTITUTE(配列情報!$D$17,$D18,""))</f>
        <v>0</v>
      </c>
      <c r="AU18" s="21">
        <f t="shared" si="12"/>
        <v>0</v>
      </c>
      <c r="AV18" s="162" cm="1">
        <f t="array" ref="AV18">AU18-IFERROR(_xlfn.LET(_xlpm.k,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$AU$3:$AU$215),IF(_xlpm.top="対象無し", 0, SUMPRODUCT(_xlpm.amount * _xlpm.hitCount))),0)</f>
        <v>0</v>
      </c>
      <c r="AW18" s="322"/>
      <c r="AX18" s="21">
        <f>LEN(配列情報!$D$18)-LEN(SUBSTITUTE(配列情報!$D$18,$D18,""))</f>
        <v>0</v>
      </c>
      <c r="AY18" s="21">
        <f t="shared" si="13"/>
        <v>0</v>
      </c>
      <c r="AZ18" s="162" cm="1">
        <f t="array" ref="AZ18">AY18-IFERROR(_xlfn.LET(_xlpm.k,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$AY$3:$AY$215),IF(_xlpm.top="対象無し", 0, SUMPRODUCT(_xlpm.amount * _xlpm.hitCount))),0)</f>
        <v>0</v>
      </c>
      <c r="BA18" s="322"/>
      <c r="BB18" s="21">
        <f>LEN(配列情報!$D$19)-LEN(SUBSTITUTE(配列情報!$D$19,$D18,""))</f>
        <v>0</v>
      </c>
      <c r="BC18" s="21">
        <f t="shared" si="14"/>
        <v>0</v>
      </c>
      <c r="BD18" s="162" cm="1">
        <f t="array" ref="BD18">BC18-IFERROR(_xlfn.LET(_xlpm.k,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$BC$3:$BC$215),IF(_xlpm.top="対象無し", 0, SUMPRODUCT(_xlpm.amount * _xlpm.hitCount))),0)</f>
        <v>0</v>
      </c>
      <c r="BE18" s="322"/>
      <c r="BF18" s="21">
        <f>LEN(配列情報!$D$20)-LEN(SUBSTITUTE(配列情報!$D$20,$D18,""))</f>
        <v>0</v>
      </c>
      <c r="BG18" s="21">
        <f t="shared" si="102"/>
        <v>0</v>
      </c>
      <c r="BH18" s="162" cm="1">
        <f t="array" ref="BH18">BG18-IFERROR(_xlfn.LET(_xlpm.k,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$BG$3:$BG$215),IF(_xlpm.top="対象無し", 0, SUMPRODUCT(_xlpm.amount * _xlpm.hitCount))),0)</f>
        <v>0</v>
      </c>
      <c r="BI18" s="322"/>
      <c r="BJ18" s="21">
        <f>LEN(配列情報!$D$21)-LEN(SUBSTITUTE(配列情報!$D$21,$D18,""))</f>
        <v>0</v>
      </c>
      <c r="BK18" s="21">
        <f t="shared" si="15"/>
        <v>0</v>
      </c>
      <c r="BL18" s="162" cm="1">
        <f t="array" ref="BL18">BK18-IFERROR(_xlfn.LET(_xlpm.k,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$BK$3:$BK$215),IF(_xlpm.top="対象無し", 0, SUMPRODUCT(_xlpm.amount * _xlpm.hitCount))),0)</f>
        <v>0</v>
      </c>
      <c r="BM18" s="322"/>
      <c r="BN18" s="21">
        <f>LEN(配列情報!$D$22)-LEN(SUBSTITUTE(配列情報!$D$22,$D18,""))</f>
        <v>0</v>
      </c>
      <c r="BO18" s="21">
        <f t="shared" si="16"/>
        <v>0</v>
      </c>
      <c r="BP18" s="162" cm="1">
        <f t="array" ref="BP18">BO18-IFERROR(_xlfn.LET(_xlpm.k,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$BO$3:$BO$215),IF(_xlpm.top="対象無し", 0, SUMPRODUCT(_xlpm.amount * _xlpm.hitCount))),0)</f>
        <v>0</v>
      </c>
      <c r="BQ18" s="322"/>
      <c r="BR18" s="21">
        <f>LEN(配列情報!$D$23)-LEN(SUBSTITUTE(配列情報!$D$23,$D18,""))</f>
        <v>0</v>
      </c>
      <c r="BS18" s="21">
        <f t="shared" si="17"/>
        <v>0</v>
      </c>
      <c r="BT18" s="162" cm="1">
        <f t="array" ref="BT18">BS18-IFERROR(_xlfn.LET(_xlpm.k,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$BS$3:$BS$215),IF(_xlpm.top="対象無し", 0, SUMPRODUCT(_xlpm.amount * _xlpm.hitCount))),0)</f>
        <v>0</v>
      </c>
      <c r="BU18" s="322"/>
      <c r="BV18" s="21">
        <f>LEN(配列情報!$D$24)-LEN(SUBSTITUTE(配列情報!$D$24,$D18,""))</f>
        <v>0</v>
      </c>
      <c r="BW18" s="21">
        <f t="shared" si="18"/>
        <v>0</v>
      </c>
      <c r="BX18" s="162" cm="1">
        <f t="array" ref="BX18">BW18-IFERROR(_xlfn.LET(_xlpm.k,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$BW$3:$BW$215),IF(_xlpm.top="対象無し", 0, SUMPRODUCT(_xlpm.amount * _xlpm.hitCount))),0)</f>
        <v>0</v>
      </c>
      <c r="BY18" s="322"/>
      <c r="BZ18" s="21">
        <f>LEN(配列情報!$D$25)-LEN(SUBSTITUTE(配列情報!$D$25,$D18,""))</f>
        <v>0</v>
      </c>
      <c r="CA18" s="21">
        <f t="shared" si="19"/>
        <v>0</v>
      </c>
      <c r="CB18" s="162" cm="1">
        <f t="array" ref="CB18">CA18-IFERROR(_xlfn.LET(_xlpm.k,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$CA$3:$CA$215),IF(_xlpm.top="対象無し", 0, SUMPRODUCT(_xlpm.amount * _xlpm.hitCount))),0)</f>
        <v>0</v>
      </c>
      <c r="CC18" s="322"/>
      <c r="CD18" s="21">
        <f>LEN(配列情報!$D$26)-LEN(SUBSTITUTE(配列情報!$D$26,$D18,""))</f>
        <v>0</v>
      </c>
      <c r="CE18" s="21">
        <f t="shared" si="20"/>
        <v>0</v>
      </c>
      <c r="CF18" s="162" cm="1">
        <f t="array" ref="CF18">CE18-IFERROR(_xlfn.LET(_xlpm.k,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$CE$3:$CE$215),IF(_xlpm.top="対象無し", 0, SUMPRODUCT(_xlpm.amount * _xlpm.hitCount))),0)</f>
        <v>0</v>
      </c>
      <c r="CG18" s="322"/>
      <c r="CH18" s="21">
        <f>LEN(配列情報!$D$27)-LEN(SUBSTITUTE(配列情報!$D$27,$D18,""))</f>
        <v>0</v>
      </c>
      <c r="CI18" s="21">
        <f t="shared" si="21"/>
        <v>0</v>
      </c>
      <c r="CJ18" s="162" cm="1">
        <f t="array" ref="CJ18">CI18-IFERROR(_xlfn.LET(_xlpm.k,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$CI$3:$CI$215),IF(_xlpm.top="対象無し", 0, SUMPRODUCT(_xlpm.amount * _xlpm.hitCount))),0)</f>
        <v>0</v>
      </c>
      <c r="CK18" s="322"/>
      <c r="CL18" s="21">
        <f>LEN(配列情報!$D$28)-LEN(SUBSTITUTE(配列情報!$D$28,$D18,""))</f>
        <v>0</v>
      </c>
      <c r="CM18" s="21">
        <f t="shared" si="22"/>
        <v>0</v>
      </c>
      <c r="CN18" s="162" cm="1">
        <f t="array" ref="CN18">CM18-IFERROR(_xlfn.LET(_xlpm.k,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$CM$3:$CM$215),IF(_xlpm.top="対象無し", 0, SUMPRODUCT(_xlpm.amount * _xlpm.hitCount))),0)</f>
        <v>0</v>
      </c>
      <c r="CO18" s="322"/>
      <c r="CP18" s="21">
        <f>LEN(配列情報!$D$29)-LEN(SUBSTITUTE(配列情報!$D$29,$D18,""))</f>
        <v>0</v>
      </c>
      <c r="CQ18" s="21">
        <f t="shared" si="23"/>
        <v>0</v>
      </c>
      <c r="CR18" s="162" cm="1">
        <f t="array" ref="CR18">CQ18-IFERROR(_xlfn.LET(_xlpm.k,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$CQ$3:$CQ$215),IF(_xlpm.top="対象無し", 0, SUMPRODUCT(_xlpm.amount * _xlpm.hitCount))),0)</f>
        <v>0</v>
      </c>
      <c r="CS18" s="322"/>
      <c r="CT18" s="21">
        <f>LEN(配列情報!$D$30)-LEN(SUBSTITUTE(配列情報!$D$30,$D18,""))</f>
        <v>0</v>
      </c>
      <c r="CU18" s="21">
        <f t="shared" si="24"/>
        <v>0</v>
      </c>
      <c r="CV18" s="162" cm="1">
        <f t="array" ref="CV18">CU18-IFERROR(_xlfn.LET(_xlpm.k,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$CU$3:$CU$215),IF(_xlpm.top="対象無し", 0, SUMPRODUCT(_xlpm.amount * _xlpm.hitCount))),0)</f>
        <v>0</v>
      </c>
      <c r="CW18" s="322"/>
      <c r="CX18" s="21">
        <f>LEN(配列情報!$D$31)-LEN(SUBSTITUTE(配列情報!$D$31,$D18,""))</f>
        <v>0</v>
      </c>
      <c r="CY18" s="21">
        <f t="shared" si="25"/>
        <v>0</v>
      </c>
      <c r="CZ18" s="162" cm="1">
        <f t="array" ref="CZ18">CY18-IFERROR(_xlfn.LET(_xlpm.k,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$CY$3:$CY$215),IF(_xlpm.top="対象無し", 0, SUMPRODUCT(_xlpm.amount * _xlpm.hitCount))),0)</f>
        <v>0</v>
      </c>
      <c r="DA18" s="322"/>
      <c r="DB18" s="21">
        <f>LEN(配列情報!$D$32)-LEN(SUBSTITUTE(配列情報!$D$32,$D18,""))</f>
        <v>0</v>
      </c>
      <c r="DC18" s="21">
        <f t="shared" si="26"/>
        <v>0</v>
      </c>
      <c r="DD18" s="162" cm="1">
        <f t="array" ref="DD18">DC18-IFERROR(_xlfn.LET(_xlpm.k,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$DC$3:$DC$215),IF(_xlpm.top="対象無し", 0, SUMPRODUCT(_xlpm.amount * _xlpm.hitCount))),0)</f>
        <v>0</v>
      </c>
      <c r="DE18" s="322"/>
      <c r="DF18" s="21">
        <f>LEN(配列情報!$D$33)-LEN(SUBSTITUTE(配列情報!$D$33,$D18,""))</f>
        <v>0</v>
      </c>
      <c r="DG18" s="21">
        <f t="shared" si="27"/>
        <v>0</v>
      </c>
      <c r="DH18" s="162" cm="1">
        <f t="array" ref="DH18">DG18-IFERROR(_xlfn.LET(_xlpm.k,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$DG$3:$DG$215),IF(_xlpm.top="対象無し", 0, SUMPRODUCT(_xlpm.amount * _xlpm.hitCount))),0)</f>
        <v>0</v>
      </c>
      <c r="DI18" s="322"/>
      <c r="DJ18" s="21">
        <f>LEN(配列情報!$D$34)-LEN(SUBSTITUTE(配列情報!$D$34,$D18,""))</f>
        <v>0</v>
      </c>
      <c r="DK18" s="21">
        <f t="shared" si="28"/>
        <v>0</v>
      </c>
      <c r="DL18" s="162" cm="1">
        <f t="array" ref="DL18">DK18-IFERROR(_xlfn.LET(_xlpm.k,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$DK$3:$DK$215),IF(_xlpm.top="対象無し", 0, SUMPRODUCT(_xlpm.amount * _xlpm.hitCount))),0)</f>
        <v>0</v>
      </c>
      <c r="DM18" s="322"/>
      <c r="DN18" s="21">
        <f>LEN(配列情報!$D$35)-LEN(SUBSTITUTE(配列情報!$D$35,$D18,""))</f>
        <v>0</v>
      </c>
      <c r="DO18" s="21">
        <f t="shared" si="29"/>
        <v>0</v>
      </c>
      <c r="DP18" s="162" cm="1">
        <f t="array" ref="DP18">DO18-IFERROR(_xlfn.LET(_xlpm.k,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$DO$3:$DO$215),IF(_xlpm.top="対象無し", 0, SUMPRODUCT(_xlpm.amount * _xlpm.hitCount))),0)</f>
        <v>0</v>
      </c>
      <c r="DQ18" s="322"/>
      <c r="DR18" s="21">
        <f>LEN(配列情報!$D$36)-LEN(SUBSTITUTE(配列情報!$D$36,$D18,""))</f>
        <v>0</v>
      </c>
      <c r="DS18" s="21">
        <f t="shared" si="30"/>
        <v>0</v>
      </c>
      <c r="DT18" s="162" cm="1">
        <f t="array" ref="DT18">DS18-IFERROR(_xlfn.LET(_xlpm.k,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$DS$3:$DS$215),IF(_xlpm.top="対象無し", 0, SUMPRODUCT(_xlpm.amount * _xlpm.hitCount))),0)</f>
        <v>0</v>
      </c>
      <c r="DU18" s="322"/>
      <c r="DV18" s="21">
        <f>LEN(配列情報!$D$37)-LEN(SUBSTITUTE(配列情報!$D$37,$D18,""))</f>
        <v>0</v>
      </c>
      <c r="DW18" s="21">
        <f t="shared" si="31"/>
        <v>0</v>
      </c>
      <c r="DX18" s="162" cm="1">
        <f t="array" ref="DX18">DW18-IFERROR(_xlfn.LET(_xlpm.k,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$DW$3:$DW$215),IF(_xlpm.top="対象無し", 0, SUMPRODUCT(_xlpm.amount * _xlpm.hitCount))),0)</f>
        <v>0</v>
      </c>
      <c r="DY18" s="322"/>
      <c r="DZ18" s="21">
        <f>LEN(配列情報!$D$38)-LEN(SUBSTITUTE(配列情報!$D$38,$D18,""))</f>
        <v>0</v>
      </c>
      <c r="EA18" s="21">
        <f t="shared" si="32"/>
        <v>0</v>
      </c>
      <c r="EB18" s="162" cm="1">
        <f t="array" ref="EB18">EA18-IFERROR(_xlfn.LET(_xlpm.k,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$EA$3:$EA$215),IF(_xlpm.top="対象無し", 0, SUMPRODUCT(_xlpm.amount * _xlpm.hitCount))),0)</f>
        <v>0</v>
      </c>
      <c r="EC18" s="322"/>
      <c r="ED18" s="21">
        <f>LEN(配列情報!$D$39)-LEN(SUBSTITUTE(配列情報!$D$39,$D18,""))</f>
        <v>0</v>
      </c>
      <c r="EE18" s="21">
        <f t="shared" si="33"/>
        <v>0</v>
      </c>
      <c r="EF18" s="162" cm="1">
        <f t="array" ref="EF18">EE18-IFERROR(_xlfn.LET(_xlpm.k,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$EE$3:$EE$215),IF(_xlpm.top="対象無し", 0, SUMPRODUCT(_xlpm.amount * _xlpm.hitCount))),0)</f>
        <v>0</v>
      </c>
      <c r="EG18" s="322"/>
      <c r="EH18" s="21">
        <f>LEN(配列情報!$D$40)-LEN(SUBSTITUTE(配列情報!$D$40,$D18,""))</f>
        <v>0</v>
      </c>
      <c r="EI18" s="21">
        <f t="shared" si="34"/>
        <v>0</v>
      </c>
      <c r="EJ18" s="162" cm="1">
        <f t="array" ref="EJ18">EI18-IFERROR(_xlfn.LET(_xlpm.k,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$EI$3:$EI$215),IF(_xlpm.top="対象無し", 0, SUMPRODUCT(_xlpm.amount * _xlpm.hitCount))),0)</f>
        <v>0</v>
      </c>
      <c r="EK18" s="322"/>
      <c r="EL18" s="21">
        <f>LEN(配列情報!$D$41)-LEN(SUBSTITUTE(配列情報!$D$41,$D18,""))</f>
        <v>0</v>
      </c>
      <c r="EM18" s="21">
        <f t="shared" si="35"/>
        <v>0</v>
      </c>
      <c r="EN18" s="162" cm="1">
        <f t="array" ref="EN18">EM18-IFERROR(_xlfn.LET(_xlpm.k,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$EM$3:$EM$215),IF(_xlpm.top="対象無し", 0, SUMPRODUCT(_xlpm.amount * _xlpm.hitCount))),0)</f>
        <v>0</v>
      </c>
      <c r="EO18" s="322"/>
      <c r="EP18" s="21">
        <f>LEN(配列情報!$D$42)-LEN(SUBSTITUTE(配列情報!$D$42,$D18,""))</f>
        <v>0</v>
      </c>
      <c r="EQ18" s="21">
        <f t="shared" si="36"/>
        <v>0</v>
      </c>
      <c r="ER18" s="162" cm="1">
        <f t="array" ref="ER18">EQ18-IFERROR(_xlfn.LET(_xlpm.k,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$EQ$3:$EQ$215),IF(_xlpm.top="対象無し", 0, SUMPRODUCT(_xlpm.amount * _xlpm.hitCount))),0)</f>
        <v>0</v>
      </c>
      <c r="ES18" s="322"/>
      <c r="ET18" s="21">
        <f>LEN(配列情報!$D$43)-LEN(SUBSTITUTE(配列情報!$D$43,$D18,""))</f>
        <v>0</v>
      </c>
      <c r="EU18" s="21">
        <f t="shared" si="37"/>
        <v>0</v>
      </c>
      <c r="EV18" s="162" cm="1">
        <f t="array" ref="EV18">EU18-IFERROR(_xlfn.LET(_xlpm.k,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$EU$3:$EU$215),IF(_xlpm.top="対象無し", 0, SUMPRODUCT(_xlpm.amount * _xlpm.hitCount))),0)</f>
        <v>0</v>
      </c>
      <c r="EW18" s="322"/>
      <c r="EX18" s="21">
        <f>LEN(配列情報!$D$44)-LEN(SUBSTITUTE(配列情報!$D$44,$D18,""))</f>
        <v>0</v>
      </c>
      <c r="EY18" s="21">
        <f t="shared" si="38"/>
        <v>0</v>
      </c>
      <c r="EZ18" s="162" cm="1">
        <f t="array" ref="EZ18">EY18-IFERROR(_xlfn.LET(_xlpm.k,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$EY$3:$EY$215),IF(_xlpm.top="対象無し", 0, SUMPRODUCT(_xlpm.amount * _xlpm.hitCount))),0)</f>
        <v>0</v>
      </c>
      <c r="FA18" s="322"/>
      <c r="FB18" s="21">
        <f>LEN(配列情報!$D$45)-LEN(SUBSTITUTE(配列情報!$D$45,$D18,""))</f>
        <v>0</v>
      </c>
      <c r="FC18" s="21">
        <f t="shared" si="39"/>
        <v>0</v>
      </c>
      <c r="FD18" s="162" cm="1">
        <f t="array" ref="FD18">FC18-IFERROR(_xlfn.LET(_xlpm.k,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$FC$3:$FC$215),IF(_xlpm.top="対象無し", 0, SUMPRODUCT(_xlpm.amount * _xlpm.hitCount))),0)</f>
        <v>0</v>
      </c>
      <c r="FE18" s="322"/>
      <c r="FF18" s="21">
        <f>LEN(配列情報!$D$46)-LEN(SUBSTITUTE(配列情報!$D$46,$D18,""))</f>
        <v>0</v>
      </c>
      <c r="FG18" s="21">
        <f t="shared" si="40"/>
        <v>0</v>
      </c>
      <c r="FH18" s="162" cm="1">
        <f t="array" ref="FH18">FG18-IFERROR(_xlfn.LET(_xlpm.k,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$FG$3:$FG$215),IF(_xlpm.top="対象無し", 0, SUMPRODUCT(_xlpm.amount * _xlpm.hitCount))),0)</f>
        <v>0</v>
      </c>
      <c r="FI18" s="322"/>
      <c r="FJ18" s="21">
        <f>LEN(配列情報!$D$47)-LEN(SUBSTITUTE(配列情報!$D$47,$D18,""))</f>
        <v>0</v>
      </c>
      <c r="FK18" s="21">
        <f t="shared" si="41"/>
        <v>0</v>
      </c>
      <c r="FL18" s="162" cm="1">
        <f t="array" ref="FL18">FK18-IFERROR(_xlfn.LET(_xlpm.k,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$FK$3:$FK$215),IF(_xlpm.top="対象無し", 0, SUMPRODUCT(_xlpm.amount * _xlpm.hitCount))),0)</f>
        <v>0</v>
      </c>
      <c r="FM18" s="322"/>
      <c r="FN18" s="21">
        <f>LEN(配列情報!$D$48)-LEN(SUBSTITUTE(配列情報!$D$48,$D18,""))</f>
        <v>0</v>
      </c>
      <c r="FO18" s="21">
        <f t="shared" si="42"/>
        <v>0</v>
      </c>
      <c r="FP18" s="162" cm="1">
        <f t="array" ref="FP18">FO18-IFERROR(_xlfn.LET(_xlpm.k,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$FO$3:$FO$215),IF(_xlpm.top="対象無し", 0, SUMPRODUCT(_xlpm.amount * _xlpm.hitCount))),0)</f>
        <v>0</v>
      </c>
      <c r="FQ18" s="322"/>
      <c r="FR18" s="21">
        <f>LEN(配列情報!$D$49)-LEN(SUBSTITUTE(配列情報!$D$49,$D18,""))</f>
        <v>0</v>
      </c>
      <c r="FS18" s="21">
        <f t="shared" si="43"/>
        <v>0</v>
      </c>
      <c r="FT18" s="162" cm="1">
        <f t="array" ref="FT18">FS18-IFERROR(_xlfn.LET(_xlpm.k,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$FS$3:$FS$215),IF(_xlpm.top="対象無し", 0, SUMPRODUCT(_xlpm.amount * _xlpm.hitCount))),0)</f>
        <v>0</v>
      </c>
      <c r="FU18" s="322"/>
      <c r="FV18" s="21">
        <f>LEN(配列情報!$D$50)-LEN(SUBSTITUTE(配列情報!$D$50,$D18,""))</f>
        <v>0</v>
      </c>
      <c r="FW18" s="21">
        <f t="shared" si="44"/>
        <v>0</v>
      </c>
      <c r="FX18" s="162" cm="1">
        <f t="array" ref="FX18">FW18-IFERROR(_xlfn.LET(_xlpm.k,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$FW$3:$FW$215),IF(_xlpm.top="対象無し", 0, SUMPRODUCT(_xlpm.amount * _xlpm.hitCount))),0)</f>
        <v>0</v>
      </c>
      <c r="FY18" s="322"/>
      <c r="FZ18" s="21">
        <f>LEN(配列情報!$D$51)-LEN(SUBSTITUTE(配列情報!$D$51,$D18,""))</f>
        <v>0</v>
      </c>
      <c r="GA18" s="21">
        <f t="shared" si="45"/>
        <v>0</v>
      </c>
      <c r="GB18" s="162" cm="1">
        <f t="array" ref="GB18">GA18-IFERROR(_xlfn.LET(_xlpm.k,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$GA$3:$GA$215),IF(_xlpm.top="対象無し", 0, SUMPRODUCT(_xlpm.amount * _xlpm.hitCount))),0)</f>
        <v>0</v>
      </c>
      <c r="GC18" s="322"/>
      <c r="GD18" s="21">
        <f>LEN(配列情報!$D$52)-LEN(SUBSTITUTE(配列情報!$D$52,$D18,""))</f>
        <v>0</v>
      </c>
      <c r="GE18" s="21">
        <f t="shared" si="46"/>
        <v>0</v>
      </c>
      <c r="GF18" s="162" cm="1">
        <f t="array" ref="GF18">GE18-IFERROR(_xlfn.LET(_xlpm.k,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$GE$3:$GE$215),IF(_xlpm.top="対象無し", 0, SUMPRODUCT(_xlpm.amount * _xlpm.hitCount))),0)</f>
        <v>0</v>
      </c>
      <c r="GG18" s="322"/>
      <c r="GH18" s="21">
        <f>LEN(配列情報!$D$53)-LEN(SUBSTITUTE(配列情報!$D$53,$D18,""))</f>
        <v>0</v>
      </c>
      <c r="GI18" s="21">
        <f t="shared" si="47"/>
        <v>0</v>
      </c>
      <c r="GJ18" s="162" cm="1">
        <f t="array" ref="GJ18">GI18-IFERROR(_xlfn.LET(_xlpm.k,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$GI$3:$GI$215),IF(_xlpm.top="対象無し", 0, SUMPRODUCT(_xlpm.amount * _xlpm.hitCount))),0)</f>
        <v>0</v>
      </c>
      <c r="GK18" s="322"/>
      <c r="GL18" s="21">
        <f>LEN(配列情報!$D$54)-LEN(SUBSTITUTE(配列情報!$D$54,$D18,""))</f>
        <v>0</v>
      </c>
      <c r="GM18" s="21">
        <f t="shared" si="48"/>
        <v>0</v>
      </c>
      <c r="GN18" s="162" cm="1">
        <f t="array" ref="GN18">GM18-IFERROR(_xlfn.LET(_xlpm.k,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$GM$3:$GM$215),IF(_xlpm.top="対象無し", 0, SUMPRODUCT(_xlpm.amount * _xlpm.hitCount))),0)</f>
        <v>0</v>
      </c>
      <c r="GO18" s="322"/>
      <c r="GP18" s="21">
        <f>LEN(配列情報!$D$55)-LEN(SUBSTITUTE(配列情報!$D$55,$D18,""))</f>
        <v>0</v>
      </c>
      <c r="GQ18" s="21">
        <f t="shared" si="49"/>
        <v>0</v>
      </c>
      <c r="GR18" s="162" cm="1">
        <f t="array" ref="GR18">GQ18-IFERROR(_xlfn.LET(_xlpm.k,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$GQ$3:$GQ$215),IF(_xlpm.top="対象無し", 0, SUMPRODUCT(_xlpm.amount * _xlpm.hitCount))),0)</f>
        <v>0</v>
      </c>
      <c r="GS18" s="322"/>
      <c r="GT18" s="21">
        <f>LEN(配列情報!$D$56)-LEN(SUBSTITUTE(配列情報!$D$56,$D18,""))</f>
        <v>0</v>
      </c>
      <c r="GU18" s="21">
        <f t="shared" si="50"/>
        <v>0</v>
      </c>
      <c r="GV18" s="162" cm="1">
        <f t="array" ref="GV18">GU18-IFERROR(_xlfn.LET(_xlpm.k,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$GU$3:$GU$215),IF(_xlpm.top="対象無し", 0, SUMPRODUCT(_xlpm.amount * _xlpm.hitCount))),0)</f>
        <v>0</v>
      </c>
      <c r="GW18" s="322"/>
      <c r="GX18" s="21">
        <f>LEN(配列情報!$D$57)-LEN(SUBSTITUTE(配列情報!$D$57,$D18,""))</f>
        <v>0</v>
      </c>
      <c r="GY18" s="21">
        <f t="shared" si="51"/>
        <v>0</v>
      </c>
      <c r="GZ18" s="162" cm="1">
        <f t="array" ref="GZ18">GY18-IFERROR(_xlfn.LET(_xlpm.k,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$GY$3:$GY$215),IF(_xlpm.top="対象無し", 0, SUMPRODUCT(_xlpm.amount * _xlpm.hitCount))),0)</f>
        <v>0</v>
      </c>
      <c r="HA18" s="322"/>
      <c r="HB18" s="21">
        <f>LEN(配列情報!$D$58)-LEN(SUBSTITUTE(配列情報!$D$58,$D18,""))</f>
        <v>0</v>
      </c>
      <c r="HC18" s="21">
        <f t="shared" si="52"/>
        <v>0</v>
      </c>
      <c r="HD18" s="162" cm="1">
        <f t="array" ref="HD18">HC18-IFERROR(_xlfn.LET(_xlpm.k,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$HC$3:$HC$215),IF(_xlpm.top="対象無し", 0, SUMPRODUCT(_xlpm.amount * _xlpm.hitCount))),0)</f>
        <v>0</v>
      </c>
      <c r="HE18" s="322"/>
      <c r="HF18" s="21">
        <f>LEN(配列情報!$D$59)-LEN(SUBSTITUTE(配列情報!$D$59,$D18,""))</f>
        <v>0</v>
      </c>
      <c r="HG18" s="21">
        <f t="shared" si="53"/>
        <v>0</v>
      </c>
      <c r="HH18" s="162" cm="1">
        <f t="array" ref="HH18">HG18-IFERROR(_xlfn.LET(_xlpm.k,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$HG$3:$HG$215),IF(_xlpm.top="対象無し", 0, SUMPRODUCT(_xlpm.amount * _xlpm.hitCount))),0)</f>
        <v>0</v>
      </c>
      <c r="HI18" s="322"/>
      <c r="HJ18" s="21">
        <f>LEN(配列情報!$D$60)-LEN(SUBSTITUTE(配列情報!$D$60,$D18,""))</f>
        <v>0</v>
      </c>
      <c r="HK18" s="21">
        <f t="shared" si="54"/>
        <v>0</v>
      </c>
      <c r="HL18" s="162" cm="1">
        <f t="array" ref="HL18">HK18-IFERROR(_xlfn.LET(_xlpm.k,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$HK$3:$HK$215),IF(_xlpm.top="対象無し", 0, SUMPRODUCT(_xlpm.amount * _xlpm.hitCount))),0)</f>
        <v>0</v>
      </c>
      <c r="HM18" s="322"/>
      <c r="HN18" s="21">
        <f>LEN(配列情報!$D$61)-LEN(SUBSTITUTE(配列情報!$D$61,$D18,""))</f>
        <v>0</v>
      </c>
      <c r="HO18" s="21">
        <f t="shared" si="55"/>
        <v>0</v>
      </c>
      <c r="HP18" s="162" cm="1">
        <f t="array" ref="HP18">HO18-IFERROR(_xlfn.LET(_xlpm.k,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$HO$3:$HO$215),IF(_xlpm.top="対象無し", 0, SUMPRODUCT(_xlpm.amount * _xlpm.hitCount))),0)</f>
        <v>0</v>
      </c>
      <c r="HQ18" s="322"/>
      <c r="HR18" s="21">
        <f>LEN(配列情報!$D$62)-LEN(SUBSTITUTE(配列情報!$D$62,$D18,""))</f>
        <v>0</v>
      </c>
      <c r="HS18" s="21">
        <f t="shared" si="56"/>
        <v>0</v>
      </c>
      <c r="HT18" s="162" cm="1">
        <f t="array" ref="HT18">HS18-IFERROR(_xlfn.LET(_xlpm.k,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$HS$3:$HS$215),IF(_xlpm.top="対象無し", 0, SUMPRODUCT(_xlpm.amount * _xlpm.hitCount))),0)</f>
        <v>0</v>
      </c>
      <c r="HU18" s="322"/>
      <c r="HV18" s="21">
        <f>LEN(配列情報!$D$63)-LEN(SUBSTITUTE(配列情報!$D$63,$D18,""))</f>
        <v>0</v>
      </c>
      <c r="HW18" s="21">
        <f t="shared" si="57"/>
        <v>0</v>
      </c>
      <c r="HX18" s="162" cm="1">
        <f t="array" ref="HX18">HW18-IFERROR(_xlfn.LET(_xlpm.k,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$HW$3:$HW$215),IF(_xlpm.top="対象無し", 0, SUMPRODUCT(_xlpm.amount * _xlpm.hitCount))),0)</f>
        <v>0</v>
      </c>
      <c r="HY18" s="322"/>
      <c r="HZ18" s="21">
        <f>LEN(配列情報!$D$64)-LEN(SUBSTITUTE(配列情報!$D$64,$D18,""))</f>
        <v>0</v>
      </c>
      <c r="IA18" s="21">
        <f t="shared" si="58"/>
        <v>0</v>
      </c>
      <c r="IB18" s="162" cm="1">
        <f t="array" ref="IB18">IA18-IFERROR(_xlfn.LET(_xlpm.k,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$IA$3:$IA$215),IF(_xlpm.top="対象無し", 0, SUMPRODUCT(_xlpm.amount * _xlpm.hitCount))),0)</f>
        <v>0</v>
      </c>
      <c r="IC18" s="322"/>
      <c r="ID18" s="21">
        <f>LEN(配列情報!$D$65)-LEN(SUBSTITUTE(配列情報!$D$65,$D18,""))</f>
        <v>0</v>
      </c>
      <c r="IE18" s="21">
        <f t="shared" si="59"/>
        <v>0</v>
      </c>
      <c r="IF18" s="162" cm="1">
        <f t="array" ref="IF18">IE18-IFERROR(_xlfn.LET(_xlpm.k,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$IE$3:$IE$215),IF(_xlpm.top="対象無し", 0, SUMPRODUCT(_xlpm.amount * _xlpm.hitCount))),0)</f>
        <v>0</v>
      </c>
      <c r="IG18" s="322"/>
      <c r="IH18" s="21">
        <f>LEN(配列情報!$D$66)-LEN(SUBSTITUTE(配列情報!$D$66,$D18,""))</f>
        <v>0</v>
      </c>
      <c r="II18" s="21">
        <f t="shared" si="60"/>
        <v>0</v>
      </c>
      <c r="IJ18" s="162" cm="1">
        <f t="array" ref="IJ18">II18-IFERROR(_xlfn.LET(_xlpm.k,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$II$3:$II$215),IF(_xlpm.top="対象無し", 0, SUMPRODUCT(_xlpm.amount * _xlpm.hitCount))),0)</f>
        <v>0</v>
      </c>
      <c r="IK18" s="322"/>
      <c r="IL18" s="21">
        <f>LEN(配列情報!$D$67)-LEN(SUBSTITUTE(配列情報!$D$67,$D18,""))</f>
        <v>0</v>
      </c>
      <c r="IM18" s="21">
        <f t="shared" si="61"/>
        <v>0</v>
      </c>
      <c r="IN18" s="162" cm="1">
        <f t="array" ref="IN18">IM18-IFERROR(_xlfn.LET(_xlpm.k,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$IM$3:$IM$215),IF(_xlpm.top="対象無し", 0, SUMPRODUCT(_xlpm.amount * _xlpm.hitCount))),0)</f>
        <v>0</v>
      </c>
      <c r="IO18" s="322"/>
      <c r="IP18" s="21">
        <f>LEN(配列情報!$D$68)-LEN(SUBSTITUTE(配列情報!$D$68,$D18,""))</f>
        <v>0</v>
      </c>
      <c r="IQ18" s="21">
        <f t="shared" si="62"/>
        <v>0</v>
      </c>
      <c r="IR18" s="162" cm="1">
        <f t="array" ref="IR18">IQ18-IFERROR(_xlfn.LET(_xlpm.k,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$IQ$3:$IQ$215),IF(_xlpm.top="対象無し", 0, SUMPRODUCT(_xlpm.amount * _xlpm.hitCount))),0)</f>
        <v>0</v>
      </c>
      <c r="IS18" s="322"/>
      <c r="IT18" s="21">
        <f>LEN(配列情報!$D$69)-LEN(SUBSTITUTE(配列情報!$D$69,$D18,""))</f>
        <v>0</v>
      </c>
      <c r="IU18" s="21">
        <f t="shared" si="63"/>
        <v>0</v>
      </c>
      <c r="IV18" s="162" cm="1">
        <f t="array" ref="IV18">IU18-IFERROR(_xlfn.LET(_xlpm.k,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$IU$3:$IU$215),IF(_xlpm.top="対象無し", 0, SUMPRODUCT(_xlpm.amount * _xlpm.hitCount))),0)</f>
        <v>0</v>
      </c>
      <c r="IW18" s="322"/>
      <c r="IX18" s="21">
        <f>LEN(配列情報!$D$70)-LEN(SUBSTITUTE(配列情報!$D$70,$D18,""))</f>
        <v>0</v>
      </c>
      <c r="IY18" s="21">
        <f t="shared" si="64"/>
        <v>0</v>
      </c>
      <c r="IZ18" s="162" cm="1">
        <f t="array" ref="IZ18">IY18-IFERROR(_xlfn.LET(_xlpm.k,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$IY$3:$IY$215),IF(_xlpm.top="対象無し", 0, SUMPRODUCT(_xlpm.amount * _xlpm.hitCount))),0)</f>
        <v>0</v>
      </c>
      <c r="JA18" s="322"/>
      <c r="JB18" s="21">
        <f>LEN(配列情報!$D$71)-LEN(SUBSTITUTE(配列情報!$D$71,$D18,""))</f>
        <v>0</v>
      </c>
      <c r="JC18" s="21">
        <f t="shared" si="65"/>
        <v>0</v>
      </c>
      <c r="JD18" s="162" cm="1">
        <f t="array" ref="JD18">JC18-IFERROR(_xlfn.LET(_xlpm.k,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$JC$3:$JC$215),IF(_xlpm.top="対象無し", 0, SUMPRODUCT(_xlpm.amount * _xlpm.hitCount))),0)</f>
        <v>0</v>
      </c>
      <c r="JE18" s="322"/>
      <c r="JF18" s="21">
        <f>LEN(配列情報!$D$72)-LEN(SUBSTITUTE(配列情報!$D$72,$D18,""))</f>
        <v>0</v>
      </c>
      <c r="JG18" s="21">
        <f t="shared" si="66"/>
        <v>0</v>
      </c>
      <c r="JH18" s="162" cm="1">
        <f t="array" ref="JH18">JG18-IFERROR(_xlfn.LET(_xlpm.k,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$JG$3:$JG$215),IF(_xlpm.top="対象無し", 0, SUMPRODUCT(_xlpm.amount * _xlpm.hitCount))),0)</f>
        <v>0</v>
      </c>
      <c r="JI18" s="322"/>
      <c r="JJ18" s="21">
        <f>LEN(配列情報!$D$73)-LEN(SUBSTITUTE(配列情報!$D$73,$D18,""))</f>
        <v>0</v>
      </c>
      <c r="JK18" s="21">
        <f t="shared" si="67"/>
        <v>0</v>
      </c>
      <c r="JL18" s="162" cm="1">
        <f t="array" ref="JL18">JK18-IFERROR(_xlfn.LET(_xlpm.k,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$JK$3:$JK$215),IF(_xlpm.top="対象無し", 0, SUMPRODUCT(_xlpm.amount * _xlpm.hitCount))),0)</f>
        <v>0</v>
      </c>
      <c r="JM18" s="322"/>
      <c r="JN18" s="21">
        <f>LEN(配列情報!$D$74)-LEN(SUBSTITUTE(配列情報!$D$74,$D18,""))</f>
        <v>0</v>
      </c>
      <c r="JO18" s="21">
        <f t="shared" si="68"/>
        <v>0</v>
      </c>
      <c r="JP18" s="162" cm="1">
        <f t="array" ref="JP18">JO18-IFERROR(_xlfn.LET(_xlpm.k,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$JO$3:$JO$215),IF(_xlpm.top="対象無し", 0, SUMPRODUCT(_xlpm.amount * _xlpm.hitCount))),0)</f>
        <v>0</v>
      </c>
      <c r="JQ18" s="322"/>
      <c r="JR18" s="21">
        <f>LEN(配列情報!$D$75)-LEN(SUBSTITUTE(配列情報!$D$75,$D18,""))</f>
        <v>0</v>
      </c>
      <c r="JS18" s="21">
        <f t="shared" si="69"/>
        <v>0</v>
      </c>
      <c r="JT18" s="162" cm="1">
        <f t="array" ref="JT18">JS18-IFERROR(_xlfn.LET(_xlpm.k,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$JS$3:$JS$215),IF(_xlpm.top="対象無し", 0, SUMPRODUCT(_xlpm.amount * _xlpm.hitCount))),0)</f>
        <v>0</v>
      </c>
      <c r="JU18" s="322"/>
      <c r="JV18" s="21">
        <f>LEN(配列情報!$D$76)-LEN(SUBSTITUTE(配列情報!$D$76,$D18,""))</f>
        <v>0</v>
      </c>
      <c r="JW18" s="21">
        <f t="shared" si="70"/>
        <v>0</v>
      </c>
      <c r="JX18" s="162" cm="1">
        <f t="array" ref="JX18">JW18-IFERROR(_xlfn.LET(_xlpm.k,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$JW$3:$JW$215),IF(_xlpm.top="対象無し", 0, SUMPRODUCT(_xlpm.amount * _xlpm.hitCount))),0)</f>
        <v>0</v>
      </c>
      <c r="JY18" s="322"/>
      <c r="JZ18" s="21">
        <f>LEN(配列情報!$D$77)-LEN(SUBSTITUTE(配列情報!$D$77,$D18,""))</f>
        <v>0</v>
      </c>
      <c r="KA18" s="21">
        <f t="shared" si="71"/>
        <v>0</v>
      </c>
      <c r="KB18" s="162" cm="1">
        <f t="array" ref="KB18">KA18-IFERROR(_xlfn.LET(_xlpm.k,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$KA$3:$KA$215),IF(_xlpm.top="対象無し", 0, SUMPRODUCT(_xlpm.amount * _xlpm.hitCount))),0)</f>
        <v>0</v>
      </c>
      <c r="KC18" s="322"/>
      <c r="KD18" s="21">
        <f>LEN(配列情報!$D$78)-LEN(SUBSTITUTE(配列情報!$D$78,$D18,""))</f>
        <v>0</v>
      </c>
      <c r="KE18" s="21">
        <f t="shared" si="72"/>
        <v>0</v>
      </c>
      <c r="KF18" s="162" cm="1">
        <f t="array" ref="KF18">KE18-IFERROR(_xlfn.LET(_xlpm.k,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$KE$3:$KE$215),IF(_xlpm.top="対象無し", 0, SUMPRODUCT(_xlpm.amount * _xlpm.hitCount))),0)</f>
        <v>0</v>
      </c>
      <c r="KG18" s="322"/>
      <c r="KH18" s="21">
        <f>LEN(配列情報!$D$79)-LEN(SUBSTITUTE(配列情報!$D$79,$D18,""))</f>
        <v>0</v>
      </c>
      <c r="KI18" s="21">
        <f t="shared" si="73"/>
        <v>0</v>
      </c>
      <c r="KJ18" s="162" cm="1">
        <f t="array" ref="KJ18">KI18-IFERROR(_xlfn.LET(_xlpm.k,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$KI$3:$KI$215),IF(_xlpm.top="対象無し", 0, SUMPRODUCT(_xlpm.amount * _xlpm.hitCount))),0)</f>
        <v>0</v>
      </c>
      <c r="KK18" s="322"/>
      <c r="KL18" s="21">
        <f>LEN(配列情報!$D$80)-LEN(SUBSTITUTE(配列情報!$D$80,$D18,""))</f>
        <v>0</v>
      </c>
      <c r="KM18" s="21">
        <f t="shared" si="74"/>
        <v>0</v>
      </c>
      <c r="KN18" s="162" cm="1">
        <f t="array" ref="KN18">KM18-IFERROR(_xlfn.LET(_xlpm.k,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$KM$3:$KM$215),IF(_xlpm.top="対象無し", 0, SUMPRODUCT(_xlpm.amount * _xlpm.hitCount))),0)</f>
        <v>0</v>
      </c>
      <c r="KO18" s="322"/>
      <c r="KP18" s="21">
        <f>LEN(配列情報!$D$81)-LEN(SUBSTITUTE(配列情報!$D$81,$D18,""))</f>
        <v>0</v>
      </c>
      <c r="KQ18" s="21">
        <f t="shared" si="75"/>
        <v>0</v>
      </c>
      <c r="KR18" s="162" cm="1">
        <f t="array" ref="KR18">KQ18-IFERROR(_xlfn.LET(_xlpm.k,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$KQ$3:$KQ$215),IF(_xlpm.top="対象無し", 0, SUMPRODUCT(_xlpm.amount * _xlpm.hitCount))),0)</f>
        <v>0</v>
      </c>
      <c r="KS18" s="322"/>
      <c r="KT18" s="21">
        <f>LEN(配列情報!$D$82)-LEN(SUBSTITUTE(配列情報!$D$82,$D18,""))</f>
        <v>0</v>
      </c>
      <c r="KU18" s="21">
        <f t="shared" si="76"/>
        <v>0</v>
      </c>
      <c r="KV18" s="162" cm="1">
        <f t="array" ref="KV18">KU18-IFERROR(_xlfn.LET(_xlpm.k,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$KU$3:$KU$215),IF(_xlpm.top="対象無し", 0, SUMPRODUCT(_xlpm.amount * _xlpm.hitCount))),0)</f>
        <v>0</v>
      </c>
      <c r="KW18" s="322"/>
      <c r="KX18" s="21">
        <f>LEN(配列情報!$D$83)-LEN(SUBSTITUTE(配列情報!$D$83,$D18,""))</f>
        <v>0</v>
      </c>
      <c r="KY18" s="21">
        <f t="shared" si="77"/>
        <v>0</v>
      </c>
      <c r="KZ18" s="162" cm="1">
        <f t="array" ref="KZ18">KY18-IFERROR(_xlfn.LET(_xlpm.k,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$KY$3:$KY$215),IF(_xlpm.top="対象無し", 0, SUMPRODUCT(_xlpm.amount * _xlpm.hitCount))),0)</f>
        <v>0</v>
      </c>
      <c r="LA18" s="322"/>
      <c r="LB18" s="21">
        <f>LEN(配列情報!$D$84)-LEN(SUBSTITUTE(配列情報!$D$84,$D18,""))</f>
        <v>0</v>
      </c>
      <c r="LC18" s="21">
        <f t="shared" si="78"/>
        <v>0</v>
      </c>
      <c r="LD18" s="162" cm="1">
        <f t="array" ref="LD18">LC18-IFERROR(_xlfn.LET(_xlpm.k,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$LC$3:$LC$215),IF(_xlpm.top="対象無し", 0, SUMPRODUCT(_xlpm.amount * _xlpm.hitCount))),0)</f>
        <v>0</v>
      </c>
      <c r="LE18" s="322"/>
      <c r="LF18" s="21">
        <f>LEN(配列情報!$D$85)-LEN(SUBSTITUTE(配列情報!$D$85,$D18,""))</f>
        <v>0</v>
      </c>
      <c r="LG18" s="21">
        <f t="shared" si="79"/>
        <v>0</v>
      </c>
      <c r="LH18" s="162" cm="1">
        <f t="array" ref="LH18">LG18-IFERROR(_xlfn.LET(_xlpm.k,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$LG$3:$LG$215),IF(_xlpm.top="対象無し", 0, SUMPRODUCT(_xlpm.amount * _xlpm.hitCount))),0)</f>
        <v>0</v>
      </c>
      <c r="LI18" s="322"/>
      <c r="LJ18" s="21">
        <f>LEN(配列情報!$D$86)-LEN(SUBSTITUTE(配列情報!$D$86,$D18,""))</f>
        <v>0</v>
      </c>
      <c r="LK18" s="21">
        <f t="shared" si="80"/>
        <v>0</v>
      </c>
      <c r="LL18" s="162" cm="1">
        <f t="array" ref="LL18">LK18-IFERROR(_xlfn.LET(_xlpm.k,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$LK$3:$LK$215),IF(_xlpm.top="対象無し", 0, SUMPRODUCT(_xlpm.amount * _xlpm.hitCount))),0)</f>
        <v>0</v>
      </c>
      <c r="LM18" s="322"/>
      <c r="LN18" s="21">
        <f>LEN(配列情報!$D$87)-LEN(SUBSTITUTE(配列情報!$D$87,$D18,""))</f>
        <v>0</v>
      </c>
      <c r="LO18" s="21">
        <f t="shared" si="81"/>
        <v>0</v>
      </c>
      <c r="LP18" s="162" cm="1">
        <f t="array" ref="LP18">LO18-IFERROR(_xlfn.LET(_xlpm.k,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$LO$3:$LO$215),IF(_xlpm.top="対象無し", 0, SUMPRODUCT(_xlpm.amount * _xlpm.hitCount))),0)</f>
        <v>0</v>
      </c>
      <c r="LQ18" s="322"/>
      <c r="LR18" s="21">
        <f>LEN(配列情報!$D$88)-LEN(SUBSTITUTE(配列情報!$D$88,$D18,""))</f>
        <v>0</v>
      </c>
      <c r="LS18" s="21">
        <f t="shared" si="82"/>
        <v>0</v>
      </c>
      <c r="LT18" s="162" cm="1">
        <f t="array" ref="LT18">LS18-IFERROR(_xlfn.LET(_xlpm.k,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$LS$3:$LS$215),IF(_xlpm.top="対象無し", 0, SUMPRODUCT(_xlpm.amount * _xlpm.hitCount))),0)</f>
        <v>0</v>
      </c>
      <c r="LU18" s="322"/>
      <c r="LV18" s="21">
        <f>LEN(配列情報!$D$89)-LEN(SUBSTITUTE(配列情報!$D$89,$D18,""))</f>
        <v>0</v>
      </c>
      <c r="LW18" s="21">
        <f t="shared" si="83"/>
        <v>0</v>
      </c>
      <c r="LX18" s="162" cm="1">
        <f t="array" ref="LX18">LW18-IFERROR(_xlfn.LET(_xlpm.k,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$LW$3:$LW$215),IF(_xlpm.top="対象無し", 0, SUMPRODUCT(_xlpm.amount * _xlpm.hitCount))),0)</f>
        <v>0</v>
      </c>
      <c r="LY18" s="322"/>
      <c r="LZ18" s="21">
        <f>LEN(配列情報!$D$90)-LEN(SUBSTITUTE(配列情報!$D$90,$D18,""))</f>
        <v>0</v>
      </c>
      <c r="MA18" s="21">
        <f t="shared" si="84"/>
        <v>0</v>
      </c>
      <c r="MB18" s="162" cm="1">
        <f t="array" ref="MB18">MA18-IFERROR(_xlfn.LET(_xlpm.k,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$MA$3:$MA$215),IF(_xlpm.top="対象無し", 0, SUMPRODUCT(_xlpm.amount * _xlpm.hitCount))),0)</f>
        <v>0</v>
      </c>
      <c r="MC18" s="322"/>
      <c r="MD18" s="21">
        <f>LEN(配列情報!$D$91)-LEN(SUBSTITUTE(配列情報!$D$91,$D18,""))</f>
        <v>0</v>
      </c>
      <c r="ME18" s="21">
        <f t="shared" si="85"/>
        <v>0</v>
      </c>
      <c r="MF18" s="162" cm="1">
        <f t="array" ref="MF18">ME18-IFERROR(_xlfn.LET(_xlpm.k,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$ME$3:$ME$215),IF(_xlpm.top="対象無し", 0, SUMPRODUCT(_xlpm.amount * _xlpm.hitCount))),0)</f>
        <v>0</v>
      </c>
      <c r="MG18" s="322"/>
      <c r="MH18" s="21">
        <f>LEN(配列情報!$D$92)-LEN(SUBSTITUTE(配列情報!$D$92,$D18,""))</f>
        <v>0</v>
      </c>
      <c r="MI18" s="21">
        <f t="shared" si="86"/>
        <v>0</v>
      </c>
      <c r="MJ18" s="162" cm="1">
        <f t="array" ref="MJ18">MI18-IFERROR(_xlfn.LET(_xlpm.k,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$MI$3:$MI$215),IF(_xlpm.top="対象無し", 0, SUMPRODUCT(_xlpm.amount * _xlpm.hitCount))),0)</f>
        <v>0</v>
      </c>
      <c r="MK18" s="322"/>
      <c r="ML18" s="21">
        <f>LEN(配列情報!$D$93)-LEN(SUBSTITUTE(配列情報!$D$93,$D18,""))</f>
        <v>0</v>
      </c>
      <c r="MM18" s="21">
        <f t="shared" si="87"/>
        <v>0</v>
      </c>
      <c r="MN18" s="162" cm="1">
        <f t="array" ref="MN18">MM18-IFERROR(_xlfn.LET(_xlpm.k,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$MM$3:$MM$215),IF(_xlpm.top="対象無し", 0, SUMPRODUCT(_xlpm.amount * _xlpm.hitCount))),0)</f>
        <v>0</v>
      </c>
      <c r="MO18" s="322"/>
      <c r="MP18" s="21">
        <f>LEN(配列情報!$D$94)-LEN(SUBSTITUTE(配列情報!$D$94,$D18,""))</f>
        <v>0</v>
      </c>
      <c r="MQ18" s="21">
        <f t="shared" si="88"/>
        <v>0</v>
      </c>
      <c r="MR18" s="162" cm="1">
        <f t="array" ref="MR18">MQ18-IFERROR(_xlfn.LET(_xlpm.k,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$MQ$3:$MQ$215),IF(_xlpm.top="対象無し", 0, SUMPRODUCT(_xlpm.amount * _xlpm.hitCount))),0)</f>
        <v>0</v>
      </c>
      <c r="MS18" s="322"/>
      <c r="MT18" s="21">
        <f>LEN(配列情報!$D$95)-LEN(SUBSTITUTE(配列情報!$D$95,$D18,""))</f>
        <v>0</v>
      </c>
      <c r="MU18" s="21">
        <f t="shared" si="89"/>
        <v>0</v>
      </c>
      <c r="MV18" s="162" cm="1">
        <f t="array" ref="MV18">MU18-IFERROR(_xlfn.LET(_xlpm.k,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$MU$3:$MU$215),IF(_xlpm.top="対象無し", 0, SUMPRODUCT(_xlpm.amount * _xlpm.hitCount))),0)</f>
        <v>0</v>
      </c>
      <c r="MW18" s="322"/>
      <c r="MX18" s="21">
        <f>LEN(配列情報!$D$96)-LEN(SUBSTITUTE(配列情報!$D$96,$D18,""))</f>
        <v>0</v>
      </c>
      <c r="MY18" s="21">
        <f t="shared" si="90"/>
        <v>0</v>
      </c>
      <c r="MZ18" s="162" cm="1">
        <f t="array" ref="MZ18">MY18-IFERROR(_xlfn.LET(_xlpm.k,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$MY$3:$MY$215),IF(_xlpm.top="対象無し", 0, SUMPRODUCT(_xlpm.amount * _xlpm.hitCount))),0)</f>
        <v>0</v>
      </c>
      <c r="NA18" s="322"/>
      <c r="NB18" s="21">
        <f>LEN(配列情報!$D$97)-LEN(SUBSTITUTE(配列情報!$D$97,$D18,""))</f>
        <v>0</v>
      </c>
      <c r="NC18" s="21">
        <f t="shared" si="91"/>
        <v>0</v>
      </c>
      <c r="ND18" s="162" cm="1">
        <f t="array" ref="ND18">NC18-IFERROR(_xlfn.LET(_xlpm.k,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$NC$3:$NC$215),IF(_xlpm.top="対象無し", 0, SUMPRODUCT(_xlpm.amount * _xlpm.hitCount))),0)</f>
        <v>0</v>
      </c>
      <c r="NE18" s="322"/>
      <c r="NF18" s="21">
        <f>LEN(配列情報!$D$98)-LEN(SUBSTITUTE(配列情報!$D$98,$D18,""))</f>
        <v>0</v>
      </c>
      <c r="NG18" s="21">
        <f t="shared" si="92"/>
        <v>0</v>
      </c>
      <c r="NH18" s="162" cm="1">
        <f t="array" ref="NH18">NG18-IFERROR(_xlfn.LET(_xlpm.k,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$NG$3:$NG$215),IF(_xlpm.top="対象無し", 0, SUMPRODUCT(_xlpm.amount * _xlpm.hitCount))),0)</f>
        <v>0</v>
      </c>
      <c r="NI18" s="322"/>
      <c r="NJ18" s="21">
        <f>LEN(配列情報!$D$99)-LEN(SUBSTITUTE(配列情報!$D$99,$D18,""))</f>
        <v>0</v>
      </c>
      <c r="NK18" s="21">
        <f t="shared" si="93"/>
        <v>0</v>
      </c>
      <c r="NL18" s="162" cm="1">
        <f t="array" ref="NL18">NK18-IFERROR(_xlfn.LET(_xlpm.k,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$NK$3:$NK$215),IF(_xlpm.top="対象無し", 0, SUMPRODUCT(_xlpm.amount * _xlpm.hitCount))),0)</f>
        <v>0</v>
      </c>
      <c r="NM18" s="322"/>
      <c r="NN18" s="21">
        <f>LEN(配列情報!$D$100)-LEN(SUBSTITUTE(配列情報!$D$100,$D18,""))</f>
        <v>0</v>
      </c>
      <c r="NO18" s="21">
        <f t="shared" si="94"/>
        <v>0</v>
      </c>
      <c r="NP18" s="162" cm="1">
        <f t="array" ref="NP18">NO18-IFERROR(_xlfn.LET(_xlpm.k,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$NO$3:$NO$215),IF(_xlpm.top="対象無し", 0, SUMPRODUCT(_xlpm.amount * _xlpm.hitCount))),0)</f>
        <v>0</v>
      </c>
      <c r="NQ18" s="322"/>
      <c r="NR18" s="21">
        <f>LEN(配列情報!$D$101)-LEN(SUBSTITUTE(配列情報!$D$101,$D18,""))</f>
        <v>0</v>
      </c>
      <c r="NS18" s="21">
        <f t="shared" si="95"/>
        <v>0</v>
      </c>
      <c r="NT18" s="162" cm="1">
        <f t="array" ref="NT18">NS18-IFERROR(_xlfn.LET(_xlpm.k,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$NS$3:$NS$215),IF(_xlpm.top="対象無し", 0, SUMPRODUCT(_xlpm.amount * _xlpm.hitCount))),0)</f>
        <v>0</v>
      </c>
      <c r="NU18" s="322"/>
      <c r="NV18" s="21">
        <f>LEN(配列情報!$D$102)-LEN(SUBSTITUTE(配列情報!$D$102,$D18,""))</f>
        <v>0</v>
      </c>
      <c r="NW18" s="21">
        <f t="shared" si="96"/>
        <v>0</v>
      </c>
      <c r="NX18" s="162" cm="1">
        <f t="array" ref="NX18">NW18-IFERROR(_xlfn.LET(_xlpm.k, _xlfn.XMATCH(TRUE, EXACT($OB$2:$RL$2, D18),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D18, ""))) / LEN(D18),_xlpm.amount, SUMIF($C$3:$C$215, _xlpm.arrCode, $NW$3:$NW$215),IF(_xlpm.top="対象無し", 0, SUMPRODUCT(_xlpm.amount * _xlpm.hitCount))),0)</f>
        <v>0</v>
      </c>
      <c r="NY18" s="322"/>
      <c r="OF18" t="str">
        <v>[AmindT]</v>
      </c>
      <c r="OO18" t="str">
        <v>[8oxdA]</v>
      </c>
    </row>
    <row r="19" spans="1:405">
      <c r="A19" s="332"/>
      <c r="B19" s="161" t="s">
        <v>192</v>
      </c>
      <c r="C19" s="45">
        <v>17</v>
      </c>
      <c r="D19" s="22" t="str">
        <f>塩基・修飾表記の定義!D52</f>
        <v>m</v>
      </c>
      <c r="E19" s="160">
        <f t="shared" si="3"/>
        <v>1</v>
      </c>
      <c r="F19" s="21">
        <f>LEN(配列情報!$D$7)-LEN(SUBSTITUTE(配列情報!$D$7,$D19,""))</f>
        <v>0</v>
      </c>
      <c r="G19" s="21">
        <f t="shared" si="100"/>
        <v>0</v>
      </c>
      <c r="H19" s="162" cm="1">
        <f t="array" ref="H19">G19-IFERROR(_xlfn.LET(_xlpm.k,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$G$3:$G$215),IF(_xlpm.top="対象無し", 0, SUMPRODUCT(_xlpm.amount * _xlpm.hitCount))),0)</f>
        <v>0</v>
      </c>
      <c r="I19" s="322"/>
      <c r="J19" s="21">
        <f>LEN(配列情報!$D$8)-LEN(SUBSTITUTE(配列情報!$D$8,$D19,""))</f>
        <v>0</v>
      </c>
      <c r="K19" s="21">
        <f t="shared" si="101"/>
        <v>0</v>
      </c>
      <c r="L19" s="162" cm="1">
        <f t="array" ref="L19">K19-IFERROR(_xlfn.LET(_xlpm.k,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$K$3:$K$215),IF(_xlpm.top="対象無し", 0, SUMPRODUCT(_xlpm.amount * _xlpm.hitCount))),0)</f>
        <v>0</v>
      </c>
      <c r="M19" s="322"/>
      <c r="N19" s="21">
        <f>LEN(配列情報!$D$9)-LEN(SUBSTITUTE(配列情報!$D$9,$D19,""))</f>
        <v>0</v>
      </c>
      <c r="O19" s="21">
        <f t="shared" si="4"/>
        <v>0</v>
      </c>
      <c r="P19" s="162" cm="1">
        <f t="array" ref="P19">O19-IFERROR(_xlfn.LET(_xlpm.k,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$O$3:$O$215),IF(_xlpm.top="対象無し", 0, SUMPRODUCT(_xlpm.amount * _xlpm.hitCount))),0)</f>
        <v>0</v>
      </c>
      <c r="Q19" s="322"/>
      <c r="R19" s="21">
        <f>LEN(配列情報!$D$10)-LEN(SUBSTITUTE(配列情報!$D$10,$D19,""))</f>
        <v>0</v>
      </c>
      <c r="S19" s="21">
        <f t="shared" si="5"/>
        <v>0</v>
      </c>
      <c r="T19" s="162" cm="1">
        <f t="array" ref="T19">S19-IFERROR(_xlfn.LET(_xlpm.k,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$S$3:$S$215),IF(_xlpm.top="対象無し", 0, SUMPRODUCT(_xlpm.amount * _xlpm.hitCount))),0)</f>
        <v>0</v>
      </c>
      <c r="U19" s="322"/>
      <c r="V19" s="21">
        <f>LEN(配列情報!$D$11)-LEN(SUBSTITUTE(配列情報!$D$11,$D19,""))</f>
        <v>0</v>
      </c>
      <c r="W19" s="21">
        <f t="shared" si="6"/>
        <v>0</v>
      </c>
      <c r="X19" s="162" cm="1">
        <f t="array" ref="X19">W19-IFERROR(_xlfn.LET(_xlpm.k,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$W$3:$W$215),IF(_xlpm.top="対象無し", 0, SUMPRODUCT(_xlpm.amount * _xlpm.hitCount))),0)</f>
        <v>0</v>
      </c>
      <c r="Y19" s="322"/>
      <c r="Z19" s="21">
        <f>LEN(配列情報!$D$12)-LEN(SUBSTITUTE(配列情報!$D$12,$D19,""))</f>
        <v>0</v>
      </c>
      <c r="AA19" s="21">
        <f t="shared" si="7"/>
        <v>0</v>
      </c>
      <c r="AB19" s="162" cm="1">
        <f t="array" ref="AB19">AA19-IFERROR(_xlfn.LET(_xlpm.k,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$AA$3:$AA$215),IF(_xlpm.top="対象無し", 0, SUMPRODUCT(_xlpm.amount * _xlpm.hitCount))),0)</f>
        <v>0</v>
      </c>
      <c r="AC19" s="322"/>
      <c r="AD19" s="21">
        <f>LEN(配列情報!$D$13)-LEN(SUBSTITUTE(配列情報!$D$13,$D19,""))</f>
        <v>0</v>
      </c>
      <c r="AE19" s="21">
        <f t="shared" si="8"/>
        <v>0</v>
      </c>
      <c r="AF19" s="162" cm="1">
        <f t="array" ref="AF19">AE19-IFERROR(_xlfn.LET(_xlpm.k,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$AE$3:$AE$215),IF(_xlpm.top="対象無し", 0, SUMPRODUCT(_xlpm.amount * _xlpm.hitCount))),0)</f>
        <v>0</v>
      </c>
      <c r="AG19" s="322"/>
      <c r="AH19" s="21">
        <f>LEN(配列情報!$D$14)-LEN(SUBSTITUTE(配列情報!$D$14,$D19,""))</f>
        <v>0</v>
      </c>
      <c r="AI19" s="21">
        <f t="shared" si="9"/>
        <v>0</v>
      </c>
      <c r="AJ19" s="162" cm="1">
        <f t="array" ref="AJ19">AI19-IFERROR(_xlfn.LET(_xlpm.k,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$AI$3:$AI$215),IF(_xlpm.top="対象無し", 0, SUMPRODUCT(_xlpm.amount * _xlpm.hitCount))),0)</f>
        <v>0</v>
      </c>
      <c r="AK19" s="322"/>
      <c r="AL19" s="21">
        <f>LEN(配列情報!$D$15)-LEN(SUBSTITUTE(配列情報!$D$15,$D19,""))</f>
        <v>0</v>
      </c>
      <c r="AM19" s="21">
        <f t="shared" si="10"/>
        <v>0</v>
      </c>
      <c r="AN19" s="162" cm="1">
        <f t="array" ref="AN19">AM19-IFERROR(_xlfn.LET(_xlpm.k,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$AM$3:$AM$215),IF(_xlpm.top="対象無し", 0, SUMPRODUCT(_xlpm.amount * _xlpm.hitCount))),0)</f>
        <v>0</v>
      </c>
      <c r="AO19" s="322"/>
      <c r="AP19" s="21">
        <f>LEN(配列情報!$D$16)-LEN(SUBSTITUTE(配列情報!$D$16,$D19,""))</f>
        <v>0</v>
      </c>
      <c r="AQ19" s="21">
        <f t="shared" si="11"/>
        <v>0</v>
      </c>
      <c r="AR19" s="162" cm="1">
        <f t="array" ref="AR19">AQ19-IFERROR(_xlfn.LET(_xlpm.k,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$AQ$3:$AQ$215),IF(_xlpm.top="対象無し", 0, SUMPRODUCT(_xlpm.amount * _xlpm.hitCount))),0)</f>
        <v>0</v>
      </c>
      <c r="AS19" s="322"/>
      <c r="AT19" s="21">
        <f>LEN(配列情報!$D$17)-LEN(SUBSTITUTE(配列情報!$D$17,$D19,""))</f>
        <v>0</v>
      </c>
      <c r="AU19" s="21">
        <f t="shared" si="12"/>
        <v>0</v>
      </c>
      <c r="AV19" s="162" cm="1">
        <f t="array" ref="AV19">AU19-IFERROR(_xlfn.LET(_xlpm.k,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$AU$3:$AU$215),IF(_xlpm.top="対象無し", 0, SUMPRODUCT(_xlpm.amount * _xlpm.hitCount))),0)</f>
        <v>0</v>
      </c>
      <c r="AW19" s="322"/>
      <c r="AX19" s="21">
        <f>LEN(配列情報!$D$18)-LEN(SUBSTITUTE(配列情報!$D$18,$D19,""))</f>
        <v>0</v>
      </c>
      <c r="AY19" s="21">
        <f t="shared" si="13"/>
        <v>0</v>
      </c>
      <c r="AZ19" s="162" cm="1">
        <f t="array" ref="AZ19">AY19-IFERROR(_xlfn.LET(_xlpm.k,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$AY$3:$AY$215),IF(_xlpm.top="対象無し", 0, SUMPRODUCT(_xlpm.amount * _xlpm.hitCount))),0)</f>
        <v>0</v>
      </c>
      <c r="BA19" s="322"/>
      <c r="BB19" s="21">
        <f>LEN(配列情報!$D$19)-LEN(SUBSTITUTE(配列情報!$D$19,$D19,""))</f>
        <v>0</v>
      </c>
      <c r="BC19" s="21">
        <f t="shared" si="14"/>
        <v>0</v>
      </c>
      <c r="BD19" s="162" cm="1">
        <f t="array" ref="BD19">BC19-IFERROR(_xlfn.LET(_xlpm.k,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$BC$3:$BC$215),IF(_xlpm.top="対象無し", 0, SUMPRODUCT(_xlpm.amount * _xlpm.hitCount))),0)</f>
        <v>0</v>
      </c>
      <c r="BE19" s="322"/>
      <c r="BF19" s="21">
        <f>LEN(配列情報!$D$20)-LEN(SUBSTITUTE(配列情報!$D$20,$D19,""))</f>
        <v>0</v>
      </c>
      <c r="BG19" s="21">
        <f t="shared" si="102"/>
        <v>0</v>
      </c>
      <c r="BH19" s="162" cm="1">
        <f t="array" ref="BH19">BG19-IFERROR(_xlfn.LET(_xlpm.k,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$BG$3:$BG$215),IF(_xlpm.top="対象無し", 0, SUMPRODUCT(_xlpm.amount * _xlpm.hitCount))),0)</f>
        <v>0</v>
      </c>
      <c r="BI19" s="322"/>
      <c r="BJ19" s="21">
        <f>LEN(配列情報!$D$21)-LEN(SUBSTITUTE(配列情報!$D$21,$D19,""))</f>
        <v>0</v>
      </c>
      <c r="BK19" s="21">
        <f t="shared" si="15"/>
        <v>0</v>
      </c>
      <c r="BL19" s="162" cm="1">
        <f t="array" ref="BL19">BK19-IFERROR(_xlfn.LET(_xlpm.k,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$BK$3:$BK$215),IF(_xlpm.top="対象無し", 0, SUMPRODUCT(_xlpm.amount * _xlpm.hitCount))),0)</f>
        <v>0</v>
      </c>
      <c r="BM19" s="322"/>
      <c r="BN19" s="21">
        <f>LEN(配列情報!$D$22)-LEN(SUBSTITUTE(配列情報!$D$22,$D19,""))</f>
        <v>0</v>
      </c>
      <c r="BO19" s="21">
        <f t="shared" si="16"/>
        <v>0</v>
      </c>
      <c r="BP19" s="162" cm="1">
        <f t="array" ref="BP19">BO19-IFERROR(_xlfn.LET(_xlpm.k,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$BO$3:$BO$215),IF(_xlpm.top="対象無し", 0, SUMPRODUCT(_xlpm.amount * _xlpm.hitCount))),0)</f>
        <v>0</v>
      </c>
      <c r="BQ19" s="322"/>
      <c r="BR19" s="21">
        <f>LEN(配列情報!$D$23)-LEN(SUBSTITUTE(配列情報!$D$23,$D19,""))</f>
        <v>0</v>
      </c>
      <c r="BS19" s="21">
        <f t="shared" si="17"/>
        <v>0</v>
      </c>
      <c r="BT19" s="162" cm="1">
        <f t="array" ref="BT19">BS19-IFERROR(_xlfn.LET(_xlpm.k,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$BS$3:$BS$215),IF(_xlpm.top="対象無し", 0, SUMPRODUCT(_xlpm.amount * _xlpm.hitCount))),0)</f>
        <v>0</v>
      </c>
      <c r="BU19" s="322"/>
      <c r="BV19" s="21">
        <f>LEN(配列情報!$D$24)-LEN(SUBSTITUTE(配列情報!$D$24,$D19,""))</f>
        <v>0</v>
      </c>
      <c r="BW19" s="21">
        <f t="shared" si="18"/>
        <v>0</v>
      </c>
      <c r="BX19" s="162" cm="1">
        <f t="array" ref="BX19">BW19-IFERROR(_xlfn.LET(_xlpm.k,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$BW$3:$BW$215),IF(_xlpm.top="対象無し", 0, SUMPRODUCT(_xlpm.amount * _xlpm.hitCount))),0)</f>
        <v>0</v>
      </c>
      <c r="BY19" s="322"/>
      <c r="BZ19" s="21">
        <f>LEN(配列情報!$D$25)-LEN(SUBSTITUTE(配列情報!$D$25,$D19,""))</f>
        <v>0</v>
      </c>
      <c r="CA19" s="21">
        <f t="shared" si="19"/>
        <v>0</v>
      </c>
      <c r="CB19" s="162" cm="1">
        <f t="array" ref="CB19">CA19-IFERROR(_xlfn.LET(_xlpm.k,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$CA$3:$CA$215),IF(_xlpm.top="対象無し", 0, SUMPRODUCT(_xlpm.amount * _xlpm.hitCount))),0)</f>
        <v>0</v>
      </c>
      <c r="CC19" s="322"/>
      <c r="CD19" s="21">
        <f>LEN(配列情報!$D$26)-LEN(SUBSTITUTE(配列情報!$D$26,$D19,""))</f>
        <v>0</v>
      </c>
      <c r="CE19" s="21">
        <f t="shared" si="20"/>
        <v>0</v>
      </c>
      <c r="CF19" s="162" cm="1">
        <f t="array" ref="CF19">CE19-IFERROR(_xlfn.LET(_xlpm.k,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$CE$3:$CE$215),IF(_xlpm.top="対象無し", 0, SUMPRODUCT(_xlpm.amount * _xlpm.hitCount))),0)</f>
        <v>0</v>
      </c>
      <c r="CG19" s="322"/>
      <c r="CH19" s="21">
        <f>LEN(配列情報!$D$27)-LEN(SUBSTITUTE(配列情報!$D$27,$D19,""))</f>
        <v>0</v>
      </c>
      <c r="CI19" s="21">
        <f t="shared" si="21"/>
        <v>0</v>
      </c>
      <c r="CJ19" s="162" cm="1">
        <f t="array" ref="CJ19">CI19-IFERROR(_xlfn.LET(_xlpm.k,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$CI$3:$CI$215),IF(_xlpm.top="対象無し", 0, SUMPRODUCT(_xlpm.amount * _xlpm.hitCount))),0)</f>
        <v>0</v>
      </c>
      <c r="CK19" s="322"/>
      <c r="CL19" s="21">
        <f>LEN(配列情報!$D$28)-LEN(SUBSTITUTE(配列情報!$D$28,$D19,""))</f>
        <v>0</v>
      </c>
      <c r="CM19" s="21">
        <f t="shared" si="22"/>
        <v>0</v>
      </c>
      <c r="CN19" s="162" cm="1">
        <f t="array" ref="CN19">CM19-IFERROR(_xlfn.LET(_xlpm.k,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$CM$3:$CM$215),IF(_xlpm.top="対象無し", 0, SUMPRODUCT(_xlpm.amount * _xlpm.hitCount))),0)</f>
        <v>0</v>
      </c>
      <c r="CO19" s="322"/>
      <c r="CP19" s="21">
        <f>LEN(配列情報!$D$29)-LEN(SUBSTITUTE(配列情報!$D$29,$D19,""))</f>
        <v>0</v>
      </c>
      <c r="CQ19" s="21">
        <f t="shared" si="23"/>
        <v>0</v>
      </c>
      <c r="CR19" s="162" cm="1">
        <f t="array" ref="CR19">CQ19-IFERROR(_xlfn.LET(_xlpm.k,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$CQ$3:$CQ$215),IF(_xlpm.top="対象無し", 0, SUMPRODUCT(_xlpm.amount * _xlpm.hitCount))),0)</f>
        <v>0</v>
      </c>
      <c r="CS19" s="322"/>
      <c r="CT19" s="21">
        <f>LEN(配列情報!$D$30)-LEN(SUBSTITUTE(配列情報!$D$30,$D19,""))</f>
        <v>0</v>
      </c>
      <c r="CU19" s="21">
        <f t="shared" si="24"/>
        <v>0</v>
      </c>
      <c r="CV19" s="162" cm="1">
        <f t="array" ref="CV19">CU19-IFERROR(_xlfn.LET(_xlpm.k,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$CU$3:$CU$215),IF(_xlpm.top="対象無し", 0, SUMPRODUCT(_xlpm.amount * _xlpm.hitCount))),0)</f>
        <v>0</v>
      </c>
      <c r="CW19" s="322"/>
      <c r="CX19" s="21">
        <f>LEN(配列情報!$D$31)-LEN(SUBSTITUTE(配列情報!$D$31,$D19,""))</f>
        <v>0</v>
      </c>
      <c r="CY19" s="21">
        <f t="shared" si="25"/>
        <v>0</v>
      </c>
      <c r="CZ19" s="162" cm="1">
        <f t="array" ref="CZ19">CY19-IFERROR(_xlfn.LET(_xlpm.k,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$CY$3:$CY$215),IF(_xlpm.top="対象無し", 0, SUMPRODUCT(_xlpm.amount * _xlpm.hitCount))),0)</f>
        <v>0</v>
      </c>
      <c r="DA19" s="322"/>
      <c r="DB19" s="21">
        <f>LEN(配列情報!$D$32)-LEN(SUBSTITUTE(配列情報!$D$32,$D19,""))</f>
        <v>0</v>
      </c>
      <c r="DC19" s="21">
        <f t="shared" si="26"/>
        <v>0</v>
      </c>
      <c r="DD19" s="162" cm="1">
        <f t="array" ref="DD19">DC19-IFERROR(_xlfn.LET(_xlpm.k,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$DC$3:$DC$215),IF(_xlpm.top="対象無し", 0, SUMPRODUCT(_xlpm.amount * _xlpm.hitCount))),0)</f>
        <v>0</v>
      </c>
      <c r="DE19" s="322"/>
      <c r="DF19" s="21">
        <f>LEN(配列情報!$D$33)-LEN(SUBSTITUTE(配列情報!$D$33,$D19,""))</f>
        <v>0</v>
      </c>
      <c r="DG19" s="21">
        <f t="shared" si="27"/>
        <v>0</v>
      </c>
      <c r="DH19" s="162" cm="1">
        <f t="array" ref="DH19">DG19-IFERROR(_xlfn.LET(_xlpm.k,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$DG$3:$DG$215),IF(_xlpm.top="対象無し", 0, SUMPRODUCT(_xlpm.amount * _xlpm.hitCount))),0)</f>
        <v>0</v>
      </c>
      <c r="DI19" s="322"/>
      <c r="DJ19" s="21">
        <f>LEN(配列情報!$D$34)-LEN(SUBSTITUTE(配列情報!$D$34,$D19,""))</f>
        <v>0</v>
      </c>
      <c r="DK19" s="21">
        <f t="shared" si="28"/>
        <v>0</v>
      </c>
      <c r="DL19" s="162" cm="1">
        <f t="array" ref="DL19">DK19-IFERROR(_xlfn.LET(_xlpm.k,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$DK$3:$DK$215),IF(_xlpm.top="対象無し", 0, SUMPRODUCT(_xlpm.amount * _xlpm.hitCount))),0)</f>
        <v>0</v>
      </c>
      <c r="DM19" s="322"/>
      <c r="DN19" s="21">
        <f>LEN(配列情報!$D$35)-LEN(SUBSTITUTE(配列情報!$D$35,$D19,""))</f>
        <v>0</v>
      </c>
      <c r="DO19" s="21">
        <f t="shared" si="29"/>
        <v>0</v>
      </c>
      <c r="DP19" s="162" cm="1">
        <f t="array" ref="DP19">DO19-IFERROR(_xlfn.LET(_xlpm.k,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$DO$3:$DO$215),IF(_xlpm.top="対象無し", 0, SUMPRODUCT(_xlpm.amount * _xlpm.hitCount))),0)</f>
        <v>0</v>
      </c>
      <c r="DQ19" s="322"/>
      <c r="DR19" s="21">
        <f>LEN(配列情報!$D$36)-LEN(SUBSTITUTE(配列情報!$D$36,$D19,""))</f>
        <v>0</v>
      </c>
      <c r="DS19" s="21">
        <f t="shared" si="30"/>
        <v>0</v>
      </c>
      <c r="DT19" s="162" cm="1">
        <f t="array" ref="DT19">DS19-IFERROR(_xlfn.LET(_xlpm.k,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$DS$3:$DS$215),IF(_xlpm.top="対象無し", 0, SUMPRODUCT(_xlpm.amount * _xlpm.hitCount))),0)</f>
        <v>0</v>
      </c>
      <c r="DU19" s="322"/>
      <c r="DV19" s="21">
        <f>LEN(配列情報!$D$37)-LEN(SUBSTITUTE(配列情報!$D$37,$D19,""))</f>
        <v>0</v>
      </c>
      <c r="DW19" s="21">
        <f t="shared" si="31"/>
        <v>0</v>
      </c>
      <c r="DX19" s="162" cm="1">
        <f t="array" ref="DX19">DW19-IFERROR(_xlfn.LET(_xlpm.k,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$DW$3:$DW$215),IF(_xlpm.top="対象無し", 0, SUMPRODUCT(_xlpm.amount * _xlpm.hitCount))),0)</f>
        <v>0</v>
      </c>
      <c r="DY19" s="322"/>
      <c r="DZ19" s="21">
        <f>LEN(配列情報!$D$38)-LEN(SUBSTITUTE(配列情報!$D$38,$D19,""))</f>
        <v>0</v>
      </c>
      <c r="EA19" s="21">
        <f t="shared" si="32"/>
        <v>0</v>
      </c>
      <c r="EB19" s="162" cm="1">
        <f t="array" ref="EB19">EA19-IFERROR(_xlfn.LET(_xlpm.k,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$EA$3:$EA$215),IF(_xlpm.top="対象無し", 0, SUMPRODUCT(_xlpm.amount * _xlpm.hitCount))),0)</f>
        <v>0</v>
      </c>
      <c r="EC19" s="322"/>
      <c r="ED19" s="21">
        <f>LEN(配列情報!$D$39)-LEN(SUBSTITUTE(配列情報!$D$39,$D19,""))</f>
        <v>0</v>
      </c>
      <c r="EE19" s="21">
        <f t="shared" si="33"/>
        <v>0</v>
      </c>
      <c r="EF19" s="162" cm="1">
        <f t="array" ref="EF19">EE19-IFERROR(_xlfn.LET(_xlpm.k,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$EE$3:$EE$215),IF(_xlpm.top="対象無し", 0, SUMPRODUCT(_xlpm.amount * _xlpm.hitCount))),0)</f>
        <v>0</v>
      </c>
      <c r="EG19" s="322"/>
      <c r="EH19" s="21">
        <f>LEN(配列情報!$D$40)-LEN(SUBSTITUTE(配列情報!$D$40,$D19,""))</f>
        <v>0</v>
      </c>
      <c r="EI19" s="21">
        <f t="shared" si="34"/>
        <v>0</v>
      </c>
      <c r="EJ19" s="162" cm="1">
        <f t="array" ref="EJ19">EI19-IFERROR(_xlfn.LET(_xlpm.k,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$EI$3:$EI$215),IF(_xlpm.top="対象無し", 0, SUMPRODUCT(_xlpm.amount * _xlpm.hitCount))),0)</f>
        <v>0</v>
      </c>
      <c r="EK19" s="322"/>
      <c r="EL19" s="21">
        <f>LEN(配列情報!$D$41)-LEN(SUBSTITUTE(配列情報!$D$41,$D19,""))</f>
        <v>0</v>
      </c>
      <c r="EM19" s="21">
        <f t="shared" si="35"/>
        <v>0</v>
      </c>
      <c r="EN19" s="162" cm="1">
        <f t="array" ref="EN19">EM19-IFERROR(_xlfn.LET(_xlpm.k,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$EM$3:$EM$215),IF(_xlpm.top="対象無し", 0, SUMPRODUCT(_xlpm.amount * _xlpm.hitCount))),0)</f>
        <v>0</v>
      </c>
      <c r="EO19" s="322"/>
      <c r="EP19" s="21">
        <f>LEN(配列情報!$D$42)-LEN(SUBSTITUTE(配列情報!$D$42,$D19,""))</f>
        <v>0</v>
      </c>
      <c r="EQ19" s="21">
        <f t="shared" si="36"/>
        <v>0</v>
      </c>
      <c r="ER19" s="162" cm="1">
        <f t="array" ref="ER19">EQ19-IFERROR(_xlfn.LET(_xlpm.k,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$EQ$3:$EQ$215),IF(_xlpm.top="対象無し", 0, SUMPRODUCT(_xlpm.amount * _xlpm.hitCount))),0)</f>
        <v>0</v>
      </c>
      <c r="ES19" s="322"/>
      <c r="ET19" s="21">
        <f>LEN(配列情報!$D$43)-LEN(SUBSTITUTE(配列情報!$D$43,$D19,""))</f>
        <v>0</v>
      </c>
      <c r="EU19" s="21">
        <f t="shared" si="37"/>
        <v>0</v>
      </c>
      <c r="EV19" s="162" cm="1">
        <f t="array" ref="EV19">EU19-IFERROR(_xlfn.LET(_xlpm.k,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$EU$3:$EU$215),IF(_xlpm.top="対象無し", 0, SUMPRODUCT(_xlpm.amount * _xlpm.hitCount))),0)</f>
        <v>0</v>
      </c>
      <c r="EW19" s="322"/>
      <c r="EX19" s="21">
        <f>LEN(配列情報!$D$44)-LEN(SUBSTITUTE(配列情報!$D$44,$D19,""))</f>
        <v>0</v>
      </c>
      <c r="EY19" s="21">
        <f t="shared" si="38"/>
        <v>0</v>
      </c>
      <c r="EZ19" s="162" cm="1">
        <f t="array" ref="EZ19">EY19-IFERROR(_xlfn.LET(_xlpm.k,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$EY$3:$EY$215),IF(_xlpm.top="対象無し", 0, SUMPRODUCT(_xlpm.amount * _xlpm.hitCount))),0)</f>
        <v>0</v>
      </c>
      <c r="FA19" s="322"/>
      <c r="FB19" s="21">
        <f>LEN(配列情報!$D$45)-LEN(SUBSTITUTE(配列情報!$D$45,$D19,""))</f>
        <v>0</v>
      </c>
      <c r="FC19" s="21">
        <f t="shared" si="39"/>
        <v>0</v>
      </c>
      <c r="FD19" s="162" cm="1">
        <f t="array" ref="FD19">FC19-IFERROR(_xlfn.LET(_xlpm.k,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$FC$3:$FC$215),IF(_xlpm.top="対象無し", 0, SUMPRODUCT(_xlpm.amount * _xlpm.hitCount))),0)</f>
        <v>0</v>
      </c>
      <c r="FE19" s="322"/>
      <c r="FF19" s="21">
        <f>LEN(配列情報!$D$46)-LEN(SUBSTITUTE(配列情報!$D$46,$D19,""))</f>
        <v>0</v>
      </c>
      <c r="FG19" s="21">
        <f t="shared" si="40"/>
        <v>0</v>
      </c>
      <c r="FH19" s="162" cm="1">
        <f t="array" ref="FH19">FG19-IFERROR(_xlfn.LET(_xlpm.k,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$FG$3:$FG$215),IF(_xlpm.top="対象無し", 0, SUMPRODUCT(_xlpm.amount * _xlpm.hitCount))),0)</f>
        <v>0</v>
      </c>
      <c r="FI19" s="322"/>
      <c r="FJ19" s="21">
        <f>LEN(配列情報!$D$47)-LEN(SUBSTITUTE(配列情報!$D$47,$D19,""))</f>
        <v>0</v>
      </c>
      <c r="FK19" s="21">
        <f t="shared" si="41"/>
        <v>0</v>
      </c>
      <c r="FL19" s="162" cm="1">
        <f t="array" ref="FL19">FK19-IFERROR(_xlfn.LET(_xlpm.k,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$FK$3:$FK$215),IF(_xlpm.top="対象無し", 0, SUMPRODUCT(_xlpm.amount * _xlpm.hitCount))),0)</f>
        <v>0</v>
      </c>
      <c r="FM19" s="322"/>
      <c r="FN19" s="21">
        <f>LEN(配列情報!$D$48)-LEN(SUBSTITUTE(配列情報!$D$48,$D19,""))</f>
        <v>0</v>
      </c>
      <c r="FO19" s="21">
        <f t="shared" si="42"/>
        <v>0</v>
      </c>
      <c r="FP19" s="162" cm="1">
        <f t="array" ref="FP19">FO19-IFERROR(_xlfn.LET(_xlpm.k,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$FO$3:$FO$215),IF(_xlpm.top="対象無し", 0, SUMPRODUCT(_xlpm.amount * _xlpm.hitCount))),0)</f>
        <v>0</v>
      </c>
      <c r="FQ19" s="322"/>
      <c r="FR19" s="21">
        <f>LEN(配列情報!$D$49)-LEN(SUBSTITUTE(配列情報!$D$49,$D19,""))</f>
        <v>0</v>
      </c>
      <c r="FS19" s="21">
        <f t="shared" si="43"/>
        <v>0</v>
      </c>
      <c r="FT19" s="162" cm="1">
        <f t="array" ref="FT19">FS19-IFERROR(_xlfn.LET(_xlpm.k,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$FS$3:$FS$215),IF(_xlpm.top="対象無し", 0, SUMPRODUCT(_xlpm.amount * _xlpm.hitCount))),0)</f>
        <v>0</v>
      </c>
      <c r="FU19" s="322"/>
      <c r="FV19" s="21">
        <f>LEN(配列情報!$D$50)-LEN(SUBSTITUTE(配列情報!$D$50,$D19,""))</f>
        <v>0</v>
      </c>
      <c r="FW19" s="21">
        <f t="shared" si="44"/>
        <v>0</v>
      </c>
      <c r="FX19" s="162" cm="1">
        <f t="array" ref="FX19">FW19-IFERROR(_xlfn.LET(_xlpm.k,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$FW$3:$FW$215),IF(_xlpm.top="対象無し", 0, SUMPRODUCT(_xlpm.amount * _xlpm.hitCount))),0)</f>
        <v>0</v>
      </c>
      <c r="FY19" s="322"/>
      <c r="FZ19" s="21">
        <f>LEN(配列情報!$D$51)-LEN(SUBSTITUTE(配列情報!$D$51,$D19,""))</f>
        <v>0</v>
      </c>
      <c r="GA19" s="21">
        <f t="shared" si="45"/>
        <v>0</v>
      </c>
      <c r="GB19" s="162" cm="1">
        <f t="array" ref="GB19">GA19-IFERROR(_xlfn.LET(_xlpm.k,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$GA$3:$GA$215),IF(_xlpm.top="対象無し", 0, SUMPRODUCT(_xlpm.amount * _xlpm.hitCount))),0)</f>
        <v>0</v>
      </c>
      <c r="GC19" s="322"/>
      <c r="GD19" s="21">
        <f>LEN(配列情報!$D$52)-LEN(SUBSTITUTE(配列情報!$D$52,$D19,""))</f>
        <v>0</v>
      </c>
      <c r="GE19" s="21">
        <f t="shared" si="46"/>
        <v>0</v>
      </c>
      <c r="GF19" s="162" cm="1">
        <f t="array" ref="GF19">GE19-IFERROR(_xlfn.LET(_xlpm.k,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$GE$3:$GE$215),IF(_xlpm.top="対象無し", 0, SUMPRODUCT(_xlpm.amount * _xlpm.hitCount))),0)</f>
        <v>0</v>
      </c>
      <c r="GG19" s="322"/>
      <c r="GH19" s="21">
        <f>LEN(配列情報!$D$53)-LEN(SUBSTITUTE(配列情報!$D$53,$D19,""))</f>
        <v>0</v>
      </c>
      <c r="GI19" s="21">
        <f t="shared" si="47"/>
        <v>0</v>
      </c>
      <c r="GJ19" s="162" cm="1">
        <f t="array" ref="GJ19">GI19-IFERROR(_xlfn.LET(_xlpm.k,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$GI$3:$GI$215),IF(_xlpm.top="対象無し", 0, SUMPRODUCT(_xlpm.amount * _xlpm.hitCount))),0)</f>
        <v>0</v>
      </c>
      <c r="GK19" s="322"/>
      <c r="GL19" s="21">
        <f>LEN(配列情報!$D$54)-LEN(SUBSTITUTE(配列情報!$D$54,$D19,""))</f>
        <v>0</v>
      </c>
      <c r="GM19" s="21">
        <f t="shared" si="48"/>
        <v>0</v>
      </c>
      <c r="GN19" s="162" cm="1">
        <f t="array" ref="GN19">GM19-IFERROR(_xlfn.LET(_xlpm.k,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$GM$3:$GM$215),IF(_xlpm.top="対象無し", 0, SUMPRODUCT(_xlpm.amount * _xlpm.hitCount))),0)</f>
        <v>0</v>
      </c>
      <c r="GO19" s="322"/>
      <c r="GP19" s="21">
        <f>LEN(配列情報!$D$55)-LEN(SUBSTITUTE(配列情報!$D$55,$D19,""))</f>
        <v>0</v>
      </c>
      <c r="GQ19" s="21">
        <f t="shared" si="49"/>
        <v>0</v>
      </c>
      <c r="GR19" s="162" cm="1">
        <f t="array" ref="GR19">GQ19-IFERROR(_xlfn.LET(_xlpm.k,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$GQ$3:$GQ$215),IF(_xlpm.top="対象無し", 0, SUMPRODUCT(_xlpm.amount * _xlpm.hitCount))),0)</f>
        <v>0</v>
      </c>
      <c r="GS19" s="322"/>
      <c r="GT19" s="21">
        <f>LEN(配列情報!$D$56)-LEN(SUBSTITUTE(配列情報!$D$56,$D19,""))</f>
        <v>0</v>
      </c>
      <c r="GU19" s="21">
        <f t="shared" si="50"/>
        <v>0</v>
      </c>
      <c r="GV19" s="162" cm="1">
        <f t="array" ref="GV19">GU19-IFERROR(_xlfn.LET(_xlpm.k,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$GU$3:$GU$215),IF(_xlpm.top="対象無し", 0, SUMPRODUCT(_xlpm.amount * _xlpm.hitCount))),0)</f>
        <v>0</v>
      </c>
      <c r="GW19" s="322"/>
      <c r="GX19" s="21">
        <f>LEN(配列情報!$D$57)-LEN(SUBSTITUTE(配列情報!$D$57,$D19,""))</f>
        <v>0</v>
      </c>
      <c r="GY19" s="21">
        <f t="shared" si="51"/>
        <v>0</v>
      </c>
      <c r="GZ19" s="162" cm="1">
        <f t="array" ref="GZ19">GY19-IFERROR(_xlfn.LET(_xlpm.k,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$GY$3:$GY$215),IF(_xlpm.top="対象無し", 0, SUMPRODUCT(_xlpm.amount * _xlpm.hitCount))),0)</f>
        <v>0</v>
      </c>
      <c r="HA19" s="322"/>
      <c r="HB19" s="21">
        <f>LEN(配列情報!$D$58)-LEN(SUBSTITUTE(配列情報!$D$58,$D19,""))</f>
        <v>0</v>
      </c>
      <c r="HC19" s="21">
        <f t="shared" si="52"/>
        <v>0</v>
      </c>
      <c r="HD19" s="162" cm="1">
        <f t="array" ref="HD19">HC19-IFERROR(_xlfn.LET(_xlpm.k,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$HC$3:$HC$215),IF(_xlpm.top="対象無し", 0, SUMPRODUCT(_xlpm.amount * _xlpm.hitCount))),0)</f>
        <v>0</v>
      </c>
      <c r="HE19" s="322"/>
      <c r="HF19" s="21">
        <f>LEN(配列情報!$D$59)-LEN(SUBSTITUTE(配列情報!$D$59,$D19,""))</f>
        <v>0</v>
      </c>
      <c r="HG19" s="21">
        <f t="shared" si="53"/>
        <v>0</v>
      </c>
      <c r="HH19" s="162" cm="1">
        <f t="array" ref="HH19">HG19-IFERROR(_xlfn.LET(_xlpm.k,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$HG$3:$HG$215),IF(_xlpm.top="対象無し", 0, SUMPRODUCT(_xlpm.amount * _xlpm.hitCount))),0)</f>
        <v>0</v>
      </c>
      <c r="HI19" s="322"/>
      <c r="HJ19" s="21">
        <f>LEN(配列情報!$D$60)-LEN(SUBSTITUTE(配列情報!$D$60,$D19,""))</f>
        <v>0</v>
      </c>
      <c r="HK19" s="21">
        <f t="shared" si="54"/>
        <v>0</v>
      </c>
      <c r="HL19" s="162" cm="1">
        <f t="array" ref="HL19">HK19-IFERROR(_xlfn.LET(_xlpm.k,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$HK$3:$HK$215),IF(_xlpm.top="対象無し", 0, SUMPRODUCT(_xlpm.amount * _xlpm.hitCount))),0)</f>
        <v>0</v>
      </c>
      <c r="HM19" s="322"/>
      <c r="HN19" s="21">
        <f>LEN(配列情報!$D$61)-LEN(SUBSTITUTE(配列情報!$D$61,$D19,""))</f>
        <v>0</v>
      </c>
      <c r="HO19" s="21">
        <f t="shared" si="55"/>
        <v>0</v>
      </c>
      <c r="HP19" s="162" cm="1">
        <f t="array" ref="HP19">HO19-IFERROR(_xlfn.LET(_xlpm.k,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$HO$3:$HO$215),IF(_xlpm.top="対象無し", 0, SUMPRODUCT(_xlpm.amount * _xlpm.hitCount))),0)</f>
        <v>0</v>
      </c>
      <c r="HQ19" s="322"/>
      <c r="HR19" s="21">
        <f>LEN(配列情報!$D$62)-LEN(SUBSTITUTE(配列情報!$D$62,$D19,""))</f>
        <v>0</v>
      </c>
      <c r="HS19" s="21">
        <f t="shared" si="56"/>
        <v>0</v>
      </c>
      <c r="HT19" s="162" cm="1">
        <f t="array" ref="HT19">HS19-IFERROR(_xlfn.LET(_xlpm.k,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$HS$3:$HS$215),IF(_xlpm.top="対象無し", 0, SUMPRODUCT(_xlpm.amount * _xlpm.hitCount))),0)</f>
        <v>0</v>
      </c>
      <c r="HU19" s="322"/>
      <c r="HV19" s="21">
        <f>LEN(配列情報!$D$63)-LEN(SUBSTITUTE(配列情報!$D$63,$D19,""))</f>
        <v>0</v>
      </c>
      <c r="HW19" s="21">
        <f t="shared" si="57"/>
        <v>0</v>
      </c>
      <c r="HX19" s="162" cm="1">
        <f t="array" ref="HX19">HW19-IFERROR(_xlfn.LET(_xlpm.k,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$HW$3:$HW$215),IF(_xlpm.top="対象無し", 0, SUMPRODUCT(_xlpm.amount * _xlpm.hitCount))),0)</f>
        <v>0</v>
      </c>
      <c r="HY19" s="322"/>
      <c r="HZ19" s="21">
        <f>LEN(配列情報!$D$64)-LEN(SUBSTITUTE(配列情報!$D$64,$D19,""))</f>
        <v>0</v>
      </c>
      <c r="IA19" s="21">
        <f t="shared" si="58"/>
        <v>0</v>
      </c>
      <c r="IB19" s="162" cm="1">
        <f t="array" ref="IB19">IA19-IFERROR(_xlfn.LET(_xlpm.k,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$IA$3:$IA$215),IF(_xlpm.top="対象無し", 0, SUMPRODUCT(_xlpm.amount * _xlpm.hitCount))),0)</f>
        <v>0</v>
      </c>
      <c r="IC19" s="322"/>
      <c r="ID19" s="21">
        <f>LEN(配列情報!$D$65)-LEN(SUBSTITUTE(配列情報!$D$65,$D19,""))</f>
        <v>0</v>
      </c>
      <c r="IE19" s="21">
        <f t="shared" si="59"/>
        <v>0</v>
      </c>
      <c r="IF19" s="162" cm="1">
        <f t="array" ref="IF19">IE19-IFERROR(_xlfn.LET(_xlpm.k,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$IE$3:$IE$215),IF(_xlpm.top="対象無し", 0, SUMPRODUCT(_xlpm.amount * _xlpm.hitCount))),0)</f>
        <v>0</v>
      </c>
      <c r="IG19" s="322"/>
      <c r="IH19" s="21">
        <f>LEN(配列情報!$D$66)-LEN(SUBSTITUTE(配列情報!$D$66,$D19,""))</f>
        <v>0</v>
      </c>
      <c r="II19" s="21">
        <f t="shared" si="60"/>
        <v>0</v>
      </c>
      <c r="IJ19" s="162" cm="1">
        <f t="array" ref="IJ19">II19-IFERROR(_xlfn.LET(_xlpm.k,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$II$3:$II$215),IF(_xlpm.top="対象無し", 0, SUMPRODUCT(_xlpm.amount * _xlpm.hitCount))),0)</f>
        <v>0</v>
      </c>
      <c r="IK19" s="322"/>
      <c r="IL19" s="21">
        <f>LEN(配列情報!$D$67)-LEN(SUBSTITUTE(配列情報!$D$67,$D19,""))</f>
        <v>0</v>
      </c>
      <c r="IM19" s="21">
        <f t="shared" si="61"/>
        <v>0</v>
      </c>
      <c r="IN19" s="162" cm="1">
        <f t="array" ref="IN19">IM19-IFERROR(_xlfn.LET(_xlpm.k,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$IM$3:$IM$215),IF(_xlpm.top="対象無し", 0, SUMPRODUCT(_xlpm.amount * _xlpm.hitCount))),0)</f>
        <v>0</v>
      </c>
      <c r="IO19" s="322"/>
      <c r="IP19" s="21">
        <f>LEN(配列情報!$D$68)-LEN(SUBSTITUTE(配列情報!$D$68,$D19,""))</f>
        <v>0</v>
      </c>
      <c r="IQ19" s="21">
        <f t="shared" si="62"/>
        <v>0</v>
      </c>
      <c r="IR19" s="162" cm="1">
        <f t="array" ref="IR19">IQ19-IFERROR(_xlfn.LET(_xlpm.k,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$IQ$3:$IQ$215),IF(_xlpm.top="対象無し", 0, SUMPRODUCT(_xlpm.amount * _xlpm.hitCount))),0)</f>
        <v>0</v>
      </c>
      <c r="IS19" s="322"/>
      <c r="IT19" s="21">
        <f>LEN(配列情報!$D$69)-LEN(SUBSTITUTE(配列情報!$D$69,$D19,""))</f>
        <v>0</v>
      </c>
      <c r="IU19" s="21">
        <f t="shared" si="63"/>
        <v>0</v>
      </c>
      <c r="IV19" s="162" cm="1">
        <f t="array" ref="IV19">IU19-IFERROR(_xlfn.LET(_xlpm.k,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$IU$3:$IU$215),IF(_xlpm.top="対象無し", 0, SUMPRODUCT(_xlpm.amount * _xlpm.hitCount))),0)</f>
        <v>0</v>
      </c>
      <c r="IW19" s="322"/>
      <c r="IX19" s="21">
        <f>LEN(配列情報!$D$70)-LEN(SUBSTITUTE(配列情報!$D$70,$D19,""))</f>
        <v>0</v>
      </c>
      <c r="IY19" s="21">
        <f t="shared" si="64"/>
        <v>0</v>
      </c>
      <c r="IZ19" s="162" cm="1">
        <f t="array" ref="IZ19">IY19-IFERROR(_xlfn.LET(_xlpm.k,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$IY$3:$IY$215),IF(_xlpm.top="対象無し", 0, SUMPRODUCT(_xlpm.amount * _xlpm.hitCount))),0)</f>
        <v>0</v>
      </c>
      <c r="JA19" s="322"/>
      <c r="JB19" s="21">
        <f>LEN(配列情報!$D$71)-LEN(SUBSTITUTE(配列情報!$D$71,$D19,""))</f>
        <v>0</v>
      </c>
      <c r="JC19" s="21">
        <f t="shared" si="65"/>
        <v>0</v>
      </c>
      <c r="JD19" s="162" cm="1">
        <f t="array" ref="JD19">JC19-IFERROR(_xlfn.LET(_xlpm.k,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$JC$3:$JC$215),IF(_xlpm.top="対象無し", 0, SUMPRODUCT(_xlpm.amount * _xlpm.hitCount))),0)</f>
        <v>0</v>
      </c>
      <c r="JE19" s="322"/>
      <c r="JF19" s="21">
        <f>LEN(配列情報!$D$72)-LEN(SUBSTITUTE(配列情報!$D$72,$D19,""))</f>
        <v>0</v>
      </c>
      <c r="JG19" s="21">
        <f t="shared" si="66"/>
        <v>0</v>
      </c>
      <c r="JH19" s="162" cm="1">
        <f t="array" ref="JH19">JG19-IFERROR(_xlfn.LET(_xlpm.k,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$JG$3:$JG$215),IF(_xlpm.top="対象無し", 0, SUMPRODUCT(_xlpm.amount * _xlpm.hitCount))),0)</f>
        <v>0</v>
      </c>
      <c r="JI19" s="322"/>
      <c r="JJ19" s="21">
        <f>LEN(配列情報!$D$73)-LEN(SUBSTITUTE(配列情報!$D$73,$D19,""))</f>
        <v>0</v>
      </c>
      <c r="JK19" s="21">
        <f t="shared" si="67"/>
        <v>0</v>
      </c>
      <c r="JL19" s="162" cm="1">
        <f t="array" ref="JL19">JK19-IFERROR(_xlfn.LET(_xlpm.k,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$JK$3:$JK$215),IF(_xlpm.top="対象無し", 0, SUMPRODUCT(_xlpm.amount * _xlpm.hitCount))),0)</f>
        <v>0</v>
      </c>
      <c r="JM19" s="322"/>
      <c r="JN19" s="21">
        <f>LEN(配列情報!$D$74)-LEN(SUBSTITUTE(配列情報!$D$74,$D19,""))</f>
        <v>0</v>
      </c>
      <c r="JO19" s="21">
        <f t="shared" si="68"/>
        <v>0</v>
      </c>
      <c r="JP19" s="162" cm="1">
        <f t="array" ref="JP19">JO19-IFERROR(_xlfn.LET(_xlpm.k,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$JO$3:$JO$215),IF(_xlpm.top="対象無し", 0, SUMPRODUCT(_xlpm.amount * _xlpm.hitCount))),0)</f>
        <v>0</v>
      </c>
      <c r="JQ19" s="322"/>
      <c r="JR19" s="21">
        <f>LEN(配列情報!$D$75)-LEN(SUBSTITUTE(配列情報!$D$75,$D19,""))</f>
        <v>0</v>
      </c>
      <c r="JS19" s="21">
        <f t="shared" si="69"/>
        <v>0</v>
      </c>
      <c r="JT19" s="162" cm="1">
        <f t="array" ref="JT19">JS19-IFERROR(_xlfn.LET(_xlpm.k,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$JS$3:$JS$215),IF(_xlpm.top="対象無し", 0, SUMPRODUCT(_xlpm.amount * _xlpm.hitCount))),0)</f>
        <v>0</v>
      </c>
      <c r="JU19" s="322"/>
      <c r="JV19" s="21">
        <f>LEN(配列情報!$D$76)-LEN(SUBSTITUTE(配列情報!$D$76,$D19,""))</f>
        <v>0</v>
      </c>
      <c r="JW19" s="21">
        <f t="shared" si="70"/>
        <v>0</v>
      </c>
      <c r="JX19" s="162" cm="1">
        <f t="array" ref="JX19">JW19-IFERROR(_xlfn.LET(_xlpm.k,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$JW$3:$JW$215),IF(_xlpm.top="対象無し", 0, SUMPRODUCT(_xlpm.amount * _xlpm.hitCount))),0)</f>
        <v>0</v>
      </c>
      <c r="JY19" s="322"/>
      <c r="JZ19" s="21">
        <f>LEN(配列情報!$D$77)-LEN(SUBSTITUTE(配列情報!$D$77,$D19,""))</f>
        <v>0</v>
      </c>
      <c r="KA19" s="21">
        <f t="shared" si="71"/>
        <v>0</v>
      </c>
      <c r="KB19" s="162" cm="1">
        <f t="array" ref="KB19">KA19-IFERROR(_xlfn.LET(_xlpm.k,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$KA$3:$KA$215),IF(_xlpm.top="対象無し", 0, SUMPRODUCT(_xlpm.amount * _xlpm.hitCount))),0)</f>
        <v>0</v>
      </c>
      <c r="KC19" s="322"/>
      <c r="KD19" s="21">
        <f>LEN(配列情報!$D$78)-LEN(SUBSTITUTE(配列情報!$D$78,$D19,""))</f>
        <v>0</v>
      </c>
      <c r="KE19" s="21">
        <f t="shared" si="72"/>
        <v>0</v>
      </c>
      <c r="KF19" s="162" cm="1">
        <f t="array" ref="KF19">KE19-IFERROR(_xlfn.LET(_xlpm.k,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$KE$3:$KE$215),IF(_xlpm.top="対象無し", 0, SUMPRODUCT(_xlpm.amount * _xlpm.hitCount))),0)</f>
        <v>0</v>
      </c>
      <c r="KG19" s="322"/>
      <c r="KH19" s="21">
        <f>LEN(配列情報!$D$79)-LEN(SUBSTITUTE(配列情報!$D$79,$D19,""))</f>
        <v>0</v>
      </c>
      <c r="KI19" s="21">
        <f t="shared" si="73"/>
        <v>0</v>
      </c>
      <c r="KJ19" s="162" cm="1">
        <f t="array" ref="KJ19">KI19-IFERROR(_xlfn.LET(_xlpm.k,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$KI$3:$KI$215),IF(_xlpm.top="対象無し", 0, SUMPRODUCT(_xlpm.amount * _xlpm.hitCount))),0)</f>
        <v>0</v>
      </c>
      <c r="KK19" s="322"/>
      <c r="KL19" s="21">
        <f>LEN(配列情報!$D$80)-LEN(SUBSTITUTE(配列情報!$D$80,$D19,""))</f>
        <v>0</v>
      </c>
      <c r="KM19" s="21">
        <f t="shared" si="74"/>
        <v>0</v>
      </c>
      <c r="KN19" s="162" cm="1">
        <f t="array" ref="KN19">KM19-IFERROR(_xlfn.LET(_xlpm.k,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$KM$3:$KM$215),IF(_xlpm.top="対象無し", 0, SUMPRODUCT(_xlpm.amount * _xlpm.hitCount))),0)</f>
        <v>0</v>
      </c>
      <c r="KO19" s="322"/>
      <c r="KP19" s="21">
        <f>LEN(配列情報!$D$81)-LEN(SUBSTITUTE(配列情報!$D$81,$D19,""))</f>
        <v>0</v>
      </c>
      <c r="KQ19" s="21">
        <f t="shared" si="75"/>
        <v>0</v>
      </c>
      <c r="KR19" s="162" cm="1">
        <f t="array" ref="KR19">KQ19-IFERROR(_xlfn.LET(_xlpm.k,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$KQ$3:$KQ$215),IF(_xlpm.top="対象無し", 0, SUMPRODUCT(_xlpm.amount * _xlpm.hitCount))),0)</f>
        <v>0</v>
      </c>
      <c r="KS19" s="322"/>
      <c r="KT19" s="21">
        <f>LEN(配列情報!$D$82)-LEN(SUBSTITUTE(配列情報!$D$82,$D19,""))</f>
        <v>0</v>
      </c>
      <c r="KU19" s="21">
        <f t="shared" si="76"/>
        <v>0</v>
      </c>
      <c r="KV19" s="162" cm="1">
        <f t="array" ref="KV19">KU19-IFERROR(_xlfn.LET(_xlpm.k,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$KU$3:$KU$215),IF(_xlpm.top="対象無し", 0, SUMPRODUCT(_xlpm.amount * _xlpm.hitCount))),0)</f>
        <v>0</v>
      </c>
      <c r="KW19" s="322"/>
      <c r="KX19" s="21">
        <f>LEN(配列情報!$D$83)-LEN(SUBSTITUTE(配列情報!$D$83,$D19,""))</f>
        <v>0</v>
      </c>
      <c r="KY19" s="21">
        <f t="shared" si="77"/>
        <v>0</v>
      </c>
      <c r="KZ19" s="162" cm="1">
        <f t="array" ref="KZ19">KY19-IFERROR(_xlfn.LET(_xlpm.k,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$KY$3:$KY$215),IF(_xlpm.top="対象無し", 0, SUMPRODUCT(_xlpm.amount * _xlpm.hitCount))),0)</f>
        <v>0</v>
      </c>
      <c r="LA19" s="322"/>
      <c r="LB19" s="21">
        <f>LEN(配列情報!$D$84)-LEN(SUBSTITUTE(配列情報!$D$84,$D19,""))</f>
        <v>0</v>
      </c>
      <c r="LC19" s="21">
        <f t="shared" si="78"/>
        <v>0</v>
      </c>
      <c r="LD19" s="162" cm="1">
        <f t="array" ref="LD19">LC19-IFERROR(_xlfn.LET(_xlpm.k,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$LC$3:$LC$215),IF(_xlpm.top="対象無し", 0, SUMPRODUCT(_xlpm.amount * _xlpm.hitCount))),0)</f>
        <v>0</v>
      </c>
      <c r="LE19" s="322"/>
      <c r="LF19" s="21">
        <f>LEN(配列情報!$D$85)-LEN(SUBSTITUTE(配列情報!$D$85,$D19,""))</f>
        <v>0</v>
      </c>
      <c r="LG19" s="21">
        <f t="shared" si="79"/>
        <v>0</v>
      </c>
      <c r="LH19" s="162" cm="1">
        <f t="array" ref="LH19">LG19-IFERROR(_xlfn.LET(_xlpm.k,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$LG$3:$LG$215),IF(_xlpm.top="対象無し", 0, SUMPRODUCT(_xlpm.amount * _xlpm.hitCount))),0)</f>
        <v>0</v>
      </c>
      <c r="LI19" s="322"/>
      <c r="LJ19" s="21">
        <f>LEN(配列情報!$D$86)-LEN(SUBSTITUTE(配列情報!$D$86,$D19,""))</f>
        <v>0</v>
      </c>
      <c r="LK19" s="21">
        <f t="shared" si="80"/>
        <v>0</v>
      </c>
      <c r="LL19" s="162" cm="1">
        <f t="array" ref="LL19">LK19-IFERROR(_xlfn.LET(_xlpm.k,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$LK$3:$LK$215),IF(_xlpm.top="対象無し", 0, SUMPRODUCT(_xlpm.amount * _xlpm.hitCount))),0)</f>
        <v>0</v>
      </c>
      <c r="LM19" s="322"/>
      <c r="LN19" s="21">
        <f>LEN(配列情報!$D$87)-LEN(SUBSTITUTE(配列情報!$D$87,$D19,""))</f>
        <v>0</v>
      </c>
      <c r="LO19" s="21">
        <f t="shared" si="81"/>
        <v>0</v>
      </c>
      <c r="LP19" s="162" cm="1">
        <f t="array" ref="LP19">LO19-IFERROR(_xlfn.LET(_xlpm.k,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$LO$3:$LO$215),IF(_xlpm.top="対象無し", 0, SUMPRODUCT(_xlpm.amount * _xlpm.hitCount))),0)</f>
        <v>0</v>
      </c>
      <c r="LQ19" s="322"/>
      <c r="LR19" s="21">
        <f>LEN(配列情報!$D$88)-LEN(SUBSTITUTE(配列情報!$D$88,$D19,""))</f>
        <v>0</v>
      </c>
      <c r="LS19" s="21">
        <f t="shared" si="82"/>
        <v>0</v>
      </c>
      <c r="LT19" s="162" cm="1">
        <f t="array" ref="LT19">LS19-IFERROR(_xlfn.LET(_xlpm.k,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$LS$3:$LS$215),IF(_xlpm.top="対象無し", 0, SUMPRODUCT(_xlpm.amount * _xlpm.hitCount))),0)</f>
        <v>0</v>
      </c>
      <c r="LU19" s="322"/>
      <c r="LV19" s="21">
        <f>LEN(配列情報!$D$89)-LEN(SUBSTITUTE(配列情報!$D$89,$D19,""))</f>
        <v>0</v>
      </c>
      <c r="LW19" s="21">
        <f t="shared" si="83"/>
        <v>0</v>
      </c>
      <c r="LX19" s="162" cm="1">
        <f t="array" ref="LX19">LW19-IFERROR(_xlfn.LET(_xlpm.k,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$LW$3:$LW$215),IF(_xlpm.top="対象無し", 0, SUMPRODUCT(_xlpm.amount * _xlpm.hitCount))),0)</f>
        <v>0</v>
      </c>
      <c r="LY19" s="322"/>
      <c r="LZ19" s="21">
        <f>LEN(配列情報!$D$90)-LEN(SUBSTITUTE(配列情報!$D$90,$D19,""))</f>
        <v>0</v>
      </c>
      <c r="MA19" s="21">
        <f t="shared" si="84"/>
        <v>0</v>
      </c>
      <c r="MB19" s="162" cm="1">
        <f t="array" ref="MB19">MA19-IFERROR(_xlfn.LET(_xlpm.k,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$MA$3:$MA$215),IF(_xlpm.top="対象無し", 0, SUMPRODUCT(_xlpm.amount * _xlpm.hitCount))),0)</f>
        <v>0</v>
      </c>
      <c r="MC19" s="322"/>
      <c r="MD19" s="21">
        <f>LEN(配列情報!$D$91)-LEN(SUBSTITUTE(配列情報!$D$91,$D19,""))</f>
        <v>0</v>
      </c>
      <c r="ME19" s="21">
        <f t="shared" si="85"/>
        <v>0</v>
      </c>
      <c r="MF19" s="162" cm="1">
        <f t="array" ref="MF19">ME19-IFERROR(_xlfn.LET(_xlpm.k,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$ME$3:$ME$215),IF(_xlpm.top="対象無し", 0, SUMPRODUCT(_xlpm.amount * _xlpm.hitCount))),0)</f>
        <v>0</v>
      </c>
      <c r="MG19" s="322"/>
      <c r="MH19" s="21">
        <f>LEN(配列情報!$D$92)-LEN(SUBSTITUTE(配列情報!$D$92,$D19,""))</f>
        <v>0</v>
      </c>
      <c r="MI19" s="21">
        <f t="shared" si="86"/>
        <v>0</v>
      </c>
      <c r="MJ19" s="162" cm="1">
        <f t="array" ref="MJ19">MI19-IFERROR(_xlfn.LET(_xlpm.k,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$MI$3:$MI$215),IF(_xlpm.top="対象無し", 0, SUMPRODUCT(_xlpm.amount * _xlpm.hitCount))),0)</f>
        <v>0</v>
      </c>
      <c r="MK19" s="322"/>
      <c r="ML19" s="21">
        <f>LEN(配列情報!$D$93)-LEN(SUBSTITUTE(配列情報!$D$93,$D19,""))</f>
        <v>0</v>
      </c>
      <c r="MM19" s="21">
        <f t="shared" si="87"/>
        <v>0</v>
      </c>
      <c r="MN19" s="162" cm="1">
        <f t="array" ref="MN19">MM19-IFERROR(_xlfn.LET(_xlpm.k,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$MM$3:$MM$215),IF(_xlpm.top="対象無し", 0, SUMPRODUCT(_xlpm.amount * _xlpm.hitCount))),0)</f>
        <v>0</v>
      </c>
      <c r="MO19" s="322"/>
      <c r="MP19" s="21">
        <f>LEN(配列情報!$D$94)-LEN(SUBSTITUTE(配列情報!$D$94,$D19,""))</f>
        <v>0</v>
      </c>
      <c r="MQ19" s="21">
        <f t="shared" si="88"/>
        <v>0</v>
      </c>
      <c r="MR19" s="162" cm="1">
        <f t="array" ref="MR19">MQ19-IFERROR(_xlfn.LET(_xlpm.k,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$MQ$3:$MQ$215),IF(_xlpm.top="対象無し", 0, SUMPRODUCT(_xlpm.amount * _xlpm.hitCount))),0)</f>
        <v>0</v>
      </c>
      <c r="MS19" s="322"/>
      <c r="MT19" s="21">
        <f>LEN(配列情報!$D$95)-LEN(SUBSTITUTE(配列情報!$D$95,$D19,""))</f>
        <v>0</v>
      </c>
      <c r="MU19" s="21">
        <f t="shared" si="89"/>
        <v>0</v>
      </c>
      <c r="MV19" s="162" cm="1">
        <f t="array" ref="MV19">MU19-IFERROR(_xlfn.LET(_xlpm.k,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$MU$3:$MU$215),IF(_xlpm.top="対象無し", 0, SUMPRODUCT(_xlpm.amount * _xlpm.hitCount))),0)</f>
        <v>0</v>
      </c>
      <c r="MW19" s="322"/>
      <c r="MX19" s="21">
        <f>LEN(配列情報!$D$96)-LEN(SUBSTITUTE(配列情報!$D$96,$D19,""))</f>
        <v>0</v>
      </c>
      <c r="MY19" s="21">
        <f t="shared" si="90"/>
        <v>0</v>
      </c>
      <c r="MZ19" s="162" cm="1">
        <f t="array" ref="MZ19">MY19-IFERROR(_xlfn.LET(_xlpm.k,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$MY$3:$MY$215),IF(_xlpm.top="対象無し", 0, SUMPRODUCT(_xlpm.amount * _xlpm.hitCount))),0)</f>
        <v>0</v>
      </c>
      <c r="NA19" s="322"/>
      <c r="NB19" s="21">
        <f>LEN(配列情報!$D$97)-LEN(SUBSTITUTE(配列情報!$D$97,$D19,""))</f>
        <v>0</v>
      </c>
      <c r="NC19" s="21">
        <f t="shared" si="91"/>
        <v>0</v>
      </c>
      <c r="ND19" s="162" cm="1">
        <f t="array" ref="ND19">NC19-IFERROR(_xlfn.LET(_xlpm.k,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$NC$3:$NC$215),IF(_xlpm.top="対象無し", 0, SUMPRODUCT(_xlpm.amount * _xlpm.hitCount))),0)</f>
        <v>0</v>
      </c>
      <c r="NE19" s="322"/>
      <c r="NF19" s="21">
        <f>LEN(配列情報!$D$98)-LEN(SUBSTITUTE(配列情報!$D$98,$D19,""))</f>
        <v>0</v>
      </c>
      <c r="NG19" s="21">
        <f t="shared" si="92"/>
        <v>0</v>
      </c>
      <c r="NH19" s="162" cm="1">
        <f t="array" ref="NH19">NG19-IFERROR(_xlfn.LET(_xlpm.k,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$NG$3:$NG$215),IF(_xlpm.top="対象無し", 0, SUMPRODUCT(_xlpm.amount * _xlpm.hitCount))),0)</f>
        <v>0</v>
      </c>
      <c r="NI19" s="322"/>
      <c r="NJ19" s="21">
        <f>LEN(配列情報!$D$99)-LEN(SUBSTITUTE(配列情報!$D$99,$D19,""))</f>
        <v>0</v>
      </c>
      <c r="NK19" s="21">
        <f t="shared" si="93"/>
        <v>0</v>
      </c>
      <c r="NL19" s="162" cm="1">
        <f t="array" ref="NL19">NK19-IFERROR(_xlfn.LET(_xlpm.k,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$NK$3:$NK$215),IF(_xlpm.top="対象無し", 0, SUMPRODUCT(_xlpm.amount * _xlpm.hitCount))),0)</f>
        <v>0</v>
      </c>
      <c r="NM19" s="322"/>
      <c r="NN19" s="21">
        <f>LEN(配列情報!$D$100)-LEN(SUBSTITUTE(配列情報!$D$100,$D19,""))</f>
        <v>0</v>
      </c>
      <c r="NO19" s="21">
        <f t="shared" si="94"/>
        <v>0</v>
      </c>
      <c r="NP19" s="162" cm="1">
        <f t="array" ref="NP19">NO19-IFERROR(_xlfn.LET(_xlpm.k,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$NO$3:$NO$215),IF(_xlpm.top="対象無し", 0, SUMPRODUCT(_xlpm.amount * _xlpm.hitCount))),0)</f>
        <v>0</v>
      </c>
      <c r="NQ19" s="322"/>
      <c r="NR19" s="21">
        <f>LEN(配列情報!$D$101)-LEN(SUBSTITUTE(配列情報!$D$101,$D19,""))</f>
        <v>0</v>
      </c>
      <c r="NS19" s="21">
        <f t="shared" si="95"/>
        <v>0</v>
      </c>
      <c r="NT19" s="162" cm="1">
        <f t="array" ref="NT19">NS19-IFERROR(_xlfn.LET(_xlpm.k,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$NS$3:$NS$215),IF(_xlpm.top="対象無し", 0, SUMPRODUCT(_xlpm.amount * _xlpm.hitCount))),0)</f>
        <v>0</v>
      </c>
      <c r="NU19" s="322"/>
      <c r="NV19" s="21">
        <f>LEN(配列情報!$D$102)-LEN(SUBSTITUTE(配列情報!$D$102,$D19,""))</f>
        <v>0</v>
      </c>
      <c r="NW19" s="21">
        <f t="shared" si="96"/>
        <v>0</v>
      </c>
      <c r="NX19" s="162" cm="1">
        <f t="array" ref="NX19">NW19-IFERROR(_xlfn.LET(_xlpm.k, _xlfn.XMATCH(TRUE, EXACT($OB$2:$RL$2, D19),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D19, ""))) / LEN(D19),_xlpm.amount, SUMIF($C$3:$C$215, _xlpm.arrCode, $NW$3:$NW$215),IF(_xlpm.top="対象無し", 0, SUMPRODUCT(_xlpm.amount * _xlpm.hitCount))),0)</f>
        <v>0</v>
      </c>
      <c r="NY19" s="322"/>
      <c r="OF19" t="str">
        <v>[AziddT]</v>
      </c>
      <c r="OO19" t="str">
        <v>[5BrdU]</v>
      </c>
    </row>
    <row r="20" spans="1:405">
      <c r="A20" s="332"/>
      <c r="B20" s="161" t="s">
        <v>193</v>
      </c>
      <c r="C20" s="45">
        <v>18</v>
      </c>
      <c r="D20" s="22" t="str">
        <f>塩基・修飾表記の定義!D53</f>
        <v>n</v>
      </c>
      <c r="E20" s="160">
        <f t="shared" si="3"/>
        <v>1</v>
      </c>
      <c r="F20" s="21">
        <f>LEN(配列情報!$D$7)-LEN(SUBSTITUTE(配列情報!$D$7,$D20,""))</f>
        <v>0</v>
      </c>
      <c r="G20" s="21">
        <f t="shared" si="100"/>
        <v>0</v>
      </c>
      <c r="H20" s="162" cm="1">
        <f t="array" ref="H20">G20-IFERROR(_xlfn.LET(_xlpm.k,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$G$3:$G$215),IF(_xlpm.top="対象無し", 0, SUMPRODUCT(_xlpm.amount * _xlpm.hitCount))),0)</f>
        <v>0</v>
      </c>
      <c r="I20" s="322"/>
      <c r="J20" s="21">
        <f>LEN(配列情報!$D$8)-LEN(SUBSTITUTE(配列情報!$D$8,$D20,""))</f>
        <v>0</v>
      </c>
      <c r="K20" s="21">
        <f t="shared" si="101"/>
        <v>0</v>
      </c>
      <c r="L20" s="162" cm="1">
        <f t="array" ref="L20">K20-IFERROR(_xlfn.LET(_xlpm.k,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$K$3:$K$215),IF(_xlpm.top="対象無し", 0, SUMPRODUCT(_xlpm.amount * _xlpm.hitCount))),0)</f>
        <v>0</v>
      </c>
      <c r="M20" s="322"/>
      <c r="N20" s="21">
        <f>LEN(配列情報!$D$9)-LEN(SUBSTITUTE(配列情報!$D$9,$D20,""))</f>
        <v>0</v>
      </c>
      <c r="O20" s="21">
        <f t="shared" si="4"/>
        <v>0</v>
      </c>
      <c r="P20" s="162" cm="1">
        <f t="array" ref="P20">O20-IFERROR(_xlfn.LET(_xlpm.k,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$O$3:$O$215),IF(_xlpm.top="対象無し", 0, SUMPRODUCT(_xlpm.amount * _xlpm.hitCount))),0)</f>
        <v>0</v>
      </c>
      <c r="Q20" s="322"/>
      <c r="R20" s="21">
        <f>LEN(配列情報!$D$10)-LEN(SUBSTITUTE(配列情報!$D$10,$D20,""))</f>
        <v>0</v>
      </c>
      <c r="S20" s="21">
        <f t="shared" si="5"/>
        <v>0</v>
      </c>
      <c r="T20" s="162" cm="1">
        <f t="array" ref="T20">S20-IFERROR(_xlfn.LET(_xlpm.k,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$S$3:$S$215),IF(_xlpm.top="対象無し", 0, SUMPRODUCT(_xlpm.amount * _xlpm.hitCount))),0)</f>
        <v>0</v>
      </c>
      <c r="U20" s="322"/>
      <c r="V20" s="21">
        <f>LEN(配列情報!$D$11)-LEN(SUBSTITUTE(配列情報!$D$11,$D20,""))</f>
        <v>0</v>
      </c>
      <c r="W20" s="21">
        <f t="shared" si="6"/>
        <v>0</v>
      </c>
      <c r="X20" s="162" cm="1">
        <f t="array" ref="X20">W20-IFERROR(_xlfn.LET(_xlpm.k,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$W$3:$W$215),IF(_xlpm.top="対象無し", 0, SUMPRODUCT(_xlpm.amount * _xlpm.hitCount))),0)</f>
        <v>0</v>
      </c>
      <c r="Y20" s="322"/>
      <c r="Z20" s="21">
        <f>LEN(配列情報!$D$12)-LEN(SUBSTITUTE(配列情報!$D$12,$D20,""))</f>
        <v>0</v>
      </c>
      <c r="AA20" s="21">
        <f t="shared" si="7"/>
        <v>0</v>
      </c>
      <c r="AB20" s="162" cm="1">
        <f t="array" ref="AB20">AA20-IFERROR(_xlfn.LET(_xlpm.k,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$AA$3:$AA$215),IF(_xlpm.top="対象無し", 0, SUMPRODUCT(_xlpm.amount * _xlpm.hitCount))),0)</f>
        <v>0</v>
      </c>
      <c r="AC20" s="322"/>
      <c r="AD20" s="21">
        <f>LEN(配列情報!$D$13)-LEN(SUBSTITUTE(配列情報!$D$13,$D20,""))</f>
        <v>0</v>
      </c>
      <c r="AE20" s="21">
        <f t="shared" si="8"/>
        <v>0</v>
      </c>
      <c r="AF20" s="162" cm="1">
        <f t="array" ref="AF20">AE20-IFERROR(_xlfn.LET(_xlpm.k,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$AE$3:$AE$215),IF(_xlpm.top="対象無し", 0, SUMPRODUCT(_xlpm.amount * _xlpm.hitCount))),0)</f>
        <v>0</v>
      </c>
      <c r="AG20" s="322"/>
      <c r="AH20" s="21">
        <f>LEN(配列情報!$D$14)-LEN(SUBSTITUTE(配列情報!$D$14,$D20,""))</f>
        <v>0</v>
      </c>
      <c r="AI20" s="21">
        <f t="shared" si="9"/>
        <v>0</v>
      </c>
      <c r="AJ20" s="162" cm="1">
        <f t="array" ref="AJ20">AI20-IFERROR(_xlfn.LET(_xlpm.k,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$AI$3:$AI$215),IF(_xlpm.top="対象無し", 0, SUMPRODUCT(_xlpm.amount * _xlpm.hitCount))),0)</f>
        <v>0</v>
      </c>
      <c r="AK20" s="322"/>
      <c r="AL20" s="21">
        <f>LEN(配列情報!$D$15)-LEN(SUBSTITUTE(配列情報!$D$15,$D20,""))</f>
        <v>0</v>
      </c>
      <c r="AM20" s="21">
        <f t="shared" si="10"/>
        <v>0</v>
      </c>
      <c r="AN20" s="162" cm="1">
        <f t="array" ref="AN20">AM20-IFERROR(_xlfn.LET(_xlpm.k,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$AM$3:$AM$215),IF(_xlpm.top="対象無し", 0, SUMPRODUCT(_xlpm.amount * _xlpm.hitCount))),0)</f>
        <v>0</v>
      </c>
      <c r="AO20" s="322"/>
      <c r="AP20" s="21">
        <f>LEN(配列情報!$D$16)-LEN(SUBSTITUTE(配列情報!$D$16,$D20,""))</f>
        <v>0</v>
      </c>
      <c r="AQ20" s="21">
        <f t="shared" si="11"/>
        <v>0</v>
      </c>
      <c r="AR20" s="162" cm="1">
        <f t="array" ref="AR20">AQ20-IFERROR(_xlfn.LET(_xlpm.k,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$AQ$3:$AQ$215),IF(_xlpm.top="対象無し", 0, SUMPRODUCT(_xlpm.amount * _xlpm.hitCount))),0)</f>
        <v>0</v>
      </c>
      <c r="AS20" s="322"/>
      <c r="AT20" s="21">
        <f>LEN(配列情報!$D$17)-LEN(SUBSTITUTE(配列情報!$D$17,$D20,""))</f>
        <v>0</v>
      </c>
      <c r="AU20" s="21">
        <f t="shared" si="12"/>
        <v>0</v>
      </c>
      <c r="AV20" s="162" cm="1">
        <f t="array" ref="AV20">AU20-IFERROR(_xlfn.LET(_xlpm.k,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$AU$3:$AU$215),IF(_xlpm.top="対象無し", 0, SUMPRODUCT(_xlpm.amount * _xlpm.hitCount))),0)</f>
        <v>0</v>
      </c>
      <c r="AW20" s="322"/>
      <c r="AX20" s="21">
        <f>LEN(配列情報!$D$18)-LEN(SUBSTITUTE(配列情報!$D$18,$D20,""))</f>
        <v>0</v>
      </c>
      <c r="AY20" s="21">
        <f t="shared" si="13"/>
        <v>0</v>
      </c>
      <c r="AZ20" s="162" cm="1">
        <f t="array" ref="AZ20">AY20-IFERROR(_xlfn.LET(_xlpm.k,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$AY$3:$AY$215),IF(_xlpm.top="対象無し", 0, SUMPRODUCT(_xlpm.amount * _xlpm.hitCount))),0)</f>
        <v>0</v>
      </c>
      <c r="BA20" s="322"/>
      <c r="BB20" s="21">
        <f>LEN(配列情報!$D$19)-LEN(SUBSTITUTE(配列情報!$D$19,$D20,""))</f>
        <v>0</v>
      </c>
      <c r="BC20" s="21">
        <f t="shared" si="14"/>
        <v>0</v>
      </c>
      <c r="BD20" s="162" cm="1">
        <f t="array" ref="BD20">BC20-IFERROR(_xlfn.LET(_xlpm.k,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$BC$3:$BC$215),IF(_xlpm.top="対象無し", 0, SUMPRODUCT(_xlpm.amount * _xlpm.hitCount))),0)</f>
        <v>0</v>
      </c>
      <c r="BE20" s="322"/>
      <c r="BF20" s="21">
        <f>LEN(配列情報!$D$20)-LEN(SUBSTITUTE(配列情報!$D$20,$D20,""))</f>
        <v>0</v>
      </c>
      <c r="BG20" s="21">
        <f t="shared" si="102"/>
        <v>0</v>
      </c>
      <c r="BH20" s="162" cm="1">
        <f t="array" ref="BH20">BG20-IFERROR(_xlfn.LET(_xlpm.k,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$BG$3:$BG$215),IF(_xlpm.top="対象無し", 0, SUMPRODUCT(_xlpm.amount * _xlpm.hitCount))),0)</f>
        <v>0</v>
      </c>
      <c r="BI20" s="322"/>
      <c r="BJ20" s="21">
        <f>LEN(配列情報!$D$21)-LEN(SUBSTITUTE(配列情報!$D$21,$D20,""))</f>
        <v>0</v>
      </c>
      <c r="BK20" s="21">
        <f t="shared" si="15"/>
        <v>0</v>
      </c>
      <c r="BL20" s="162" cm="1">
        <f t="array" ref="BL20">BK20-IFERROR(_xlfn.LET(_xlpm.k,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$BK$3:$BK$215),IF(_xlpm.top="対象無し", 0, SUMPRODUCT(_xlpm.amount * _xlpm.hitCount))),0)</f>
        <v>0</v>
      </c>
      <c r="BM20" s="322"/>
      <c r="BN20" s="21">
        <f>LEN(配列情報!$D$22)-LEN(SUBSTITUTE(配列情報!$D$22,$D20,""))</f>
        <v>0</v>
      </c>
      <c r="BO20" s="21">
        <f t="shared" si="16"/>
        <v>0</v>
      </c>
      <c r="BP20" s="162" cm="1">
        <f t="array" ref="BP20">BO20-IFERROR(_xlfn.LET(_xlpm.k,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$BO$3:$BO$215),IF(_xlpm.top="対象無し", 0, SUMPRODUCT(_xlpm.amount * _xlpm.hitCount))),0)</f>
        <v>0</v>
      </c>
      <c r="BQ20" s="322"/>
      <c r="BR20" s="21">
        <f>LEN(配列情報!$D$23)-LEN(SUBSTITUTE(配列情報!$D$23,$D20,""))</f>
        <v>0</v>
      </c>
      <c r="BS20" s="21">
        <f t="shared" si="17"/>
        <v>0</v>
      </c>
      <c r="BT20" s="162" cm="1">
        <f t="array" ref="BT20">BS20-IFERROR(_xlfn.LET(_xlpm.k,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$BS$3:$BS$215),IF(_xlpm.top="対象無し", 0, SUMPRODUCT(_xlpm.amount * _xlpm.hitCount))),0)</f>
        <v>0</v>
      </c>
      <c r="BU20" s="322"/>
      <c r="BV20" s="21">
        <f>LEN(配列情報!$D$24)-LEN(SUBSTITUTE(配列情報!$D$24,$D20,""))</f>
        <v>0</v>
      </c>
      <c r="BW20" s="21">
        <f t="shared" si="18"/>
        <v>0</v>
      </c>
      <c r="BX20" s="162" cm="1">
        <f t="array" ref="BX20">BW20-IFERROR(_xlfn.LET(_xlpm.k,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$BW$3:$BW$215),IF(_xlpm.top="対象無し", 0, SUMPRODUCT(_xlpm.amount * _xlpm.hitCount))),0)</f>
        <v>0</v>
      </c>
      <c r="BY20" s="322"/>
      <c r="BZ20" s="21">
        <f>LEN(配列情報!$D$25)-LEN(SUBSTITUTE(配列情報!$D$25,$D20,""))</f>
        <v>0</v>
      </c>
      <c r="CA20" s="21">
        <f t="shared" si="19"/>
        <v>0</v>
      </c>
      <c r="CB20" s="162" cm="1">
        <f t="array" ref="CB20">CA20-IFERROR(_xlfn.LET(_xlpm.k,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$CA$3:$CA$215),IF(_xlpm.top="対象無し", 0, SUMPRODUCT(_xlpm.amount * _xlpm.hitCount))),0)</f>
        <v>0</v>
      </c>
      <c r="CC20" s="322"/>
      <c r="CD20" s="21">
        <f>LEN(配列情報!$D$26)-LEN(SUBSTITUTE(配列情報!$D$26,$D20,""))</f>
        <v>0</v>
      </c>
      <c r="CE20" s="21">
        <f t="shared" si="20"/>
        <v>0</v>
      </c>
      <c r="CF20" s="162" cm="1">
        <f t="array" ref="CF20">CE20-IFERROR(_xlfn.LET(_xlpm.k,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$CE$3:$CE$215),IF(_xlpm.top="対象無し", 0, SUMPRODUCT(_xlpm.amount * _xlpm.hitCount))),0)</f>
        <v>0</v>
      </c>
      <c r="CG20" s="322"/>
      <c r="CH20" s="21">
        <f>LEN(配列情報!$D$27)-LEN(SUBSTITUTE(配列情報!$D$27,$D20,""))</f>
        <v>0</v>
      </c>
      <c r="CI20" s="21">
        <f t="shared" si="21"/>
        <v>0</v>
      </c>
      <c r="CJ20" s="162" cm="1">
        <f t="array" ref="CJ20">CI20-IFERROR(_xlfn.LET(_xlpm.k,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$CI$3:$CI$215),IF(_xlpm.top="対象無し", 0, SUMPRODUCT(_xlpm.amount * _xlpm.hitCount))),0)</f>
        <v>0</v>
      </c>
      <c r="CK20" s="322"/>
      <c r="CL20" s="21">
        <f>LEN(配列情報!$D$28)-LEN(SUBSTITUTE(配列情報!$D$28,$D20,""))</f>
        <v>0</v>
      </c>
      <c r="CM20" s="21">
        <f t="shared" si="22"/>
        <v>0</v>
      </c>
      <c r="CN20" s="162" cm="1">
        <f t="array" ref="CN20">CM20-IFERROR(_xlfn.LET(_xlpm.k,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$CM$3:$CM$215),IF(_xlpm.top="対象無し", 0, SUMPRODUCT(_xlpm.amount * _xlpm.hitCount))),0)</f>
        <v>0</v>
      </c>
      <c r="CO20" s="322"/>
      <c r="CP20" s="21">
        <f>LEN(配列情報!$D$29)-LEN(SUBSTITUTE(配列情報!$D$29,$D20,""))</f>
        <v>0</v>
      </c>
      <c r="CQ20" s="21">
        <f t="shared" si="23"/>
        <v>0</v>
      </c>
      <c r="CR20" s="162" cm="1">
        <f t="array" ref="CR20">CQ20-IFERROR(_xlfn.LET(_xlpm.k,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$CQ$3:$CQ$215),IF(_xlpm.top="対象無し", 0, SUMPRODUCT(_xlpm.amount * _xlpm.hitCount))),0)</f>
        <v>0</v>
      </c>
      <c r="CS20" s="322"/>
      <c r="CT20" s="21">
        <f>LEN(配列情報!$D$30)-LEN(SUBSTITUTE(配列情報!$D$30,$D20,""))</f>
        <v>0</v>
      </c>
      <c r="CU20" s="21">
        <f t="shared" si="24"/>
        <v>0</v>
      </c>
      <c r="CV20" s="162" cm="1">
        <f t="array" ref="CV20">CU20-IFERROR(_xlfn.LET(_xlpm.k,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$CU$3:$CU$215),IF(_xlpm.top="対象無し", 0, SUMPRODUCT(_xlpm.amount * _xlpm.hitCount))),0)</f>
        <v>0</v>
      </c>
      <c r="CW20" s="322"/>
      <c r="CX20" s="21">
        <f>LEN(配列情報!$D$31)-LEN(SUBSTITUTE(配列情報!$D$31,$D20,""))</f>
        <v>0</v>
      </c>
      <c r="CY20" s="21">
        <f t="shared" si="25"/>
        <v>0</v>
      </c>
      <c r="CZ20" s="162" cm="1">
        <f t="array" ref="CZ20">CY20-IFERROR(_xlfn.LET(_xlpm.k,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$CY$3:$CY$215),IF(_xlpm.top="対象無し", 0, SUMPRODUCT(_xlpm.amount * _xlpm.hitCount))),0)</f>
        <v>0</v>
      </c>
      <c r="DA20" s="322"/>
      <c r="DB20" s="21">
        <f>LEN(配列情報!$D$32)-LEN(SUBSTITUTE(配列情報!$D$32,$D20,""))</f>
        <v>0</v>
      </c>
      <c r="DC20" s="21">
        <f t="shared" si="26"/>
        <v>0</v>
      </c>
      <c r="DD20" s="162" cm="1">
        <f t="array" ref="DD20">DC20-IFERROR(_xlfn.LET(_xlpm.k,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$DC$3:$DC$215),IF(_xlpm.top="対象無し", 0, SUMPRODUCT(_xlpm.amount * _xlpm.hitCount))),0)</f>
        <v>0</v>
      </c>
      <c r="DE20" s="322"/>
      <c r="DF20" s="21">
        <f>LEN(配列情報!$D$33)-LEN(SUBSTITUTE(配列情報!$D$33,$D20,""))</f>
        <v>0</v>
      </c>
      <c r="DG20" s="21">
        <f t="shared" si="27"/>
        <v>0</v>
      </c>
      <c r="DH20" s="162" cm="1">
        <f t="array" ref="DH20">DG20-IFERROR(_xlfn.LET(_xlpm.k,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$DG$3:$DG$215),IF(_xlpm.top="対象無し", 0, SUMPRODUCT(_xlpm.amount * _xlpm.hitCount))),0)</f>
        <v>0</v>
      </c>
      <c r="DI20" s="322"/>
      <c r="DJ20" s="21">
        <f>LEN(配列情報!$D$34)-LEN(SUBSTITUTE(配列情報!$D$34,$D20,""))</f>
        <v>0</v>
      </c>
      <c r="DK20" s="21">
        <f t="shared" si="28"/>
        <v>0</v>
      </c>
      <c r="DL20" s="162" cm="1">
        <f t="array" ref="DL20">DK20-IFERROR(_xlfn.LET(_xlpm.k,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$DK$3:$DK$215),IF(_xlpm.top="対象無し", 0, SUMPRODUCT(_xlpm.amount * _xlpm.hitCount))),0)</f>
        <v>0</v>
      </c>
      <c r="DM20" s="322"/>
      <c r="DN20" s="21">
        <f>LEN(配列情報!$D$35)-LEN(SUBSTITUTE(配列情報!$D$35,$D20,""))</f>
        <v>0</v>
      </c>
      <c r="DO20" s="21">
        <f t="shared" si="29"/>
        <v>0</v>
      </c>
      <c r="DP20" s="162" cm="1">
        <f t="array" ref="DP20">DO20-IFERROR(_xlfn.LET(_xlpm.k,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$DO$3:$DO$215),IF(_xlpm.top="対象無し", 0, SUMPRODUCT(_xlpm.amount * _xlpm.hitCount))),0)</f>
        <v>0</v>
      </c>
      <c r="DQ20" s="322"/>
      <c r="DR20" s="21">
        <f>LEN(配列情報!$D$36)-LEN(SUBSTITUTE(配列情報!$D$36,$D20,""))</f>
        <v>0</v>
      </c>
      <c r="DS20" s="21">
        <f t="shared" si="30"/>
        <v>0</v>
      </c>
      <c r="DT20" s="162" cm="1">
        <f t="array" ref="DT20">DS20-IFERROR(_xlfn.LET(_xlpm.k,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$DS$3:$DS$215),IF(_xlpm.top="対象無し", 0, SUMPRODUCT(_xlpm.amount * _xlpm.hitCount))),0)</f>
        <v>0</v>
      </c>
      <c r="DU20" s="322"/>
      <c r="DV20" s="21">
        <f>LEN(配列情報!$D$37)-LEN(SUBSTITUTE(配列情報!$D$37,$D20,""))</f>
        <v>0</v>
      </c>
      <c r="DW20" s="21">
        <f t="shared" si="31"/>
        <v>0</v>
      </c>
      <c r="DX20" s="162" cm="1">
        <f t="array" ref="DX20">DW20-IFERROR(_xlfn.LET(_xlpm.k,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$DW$3:$DW$215),IF(_xlpm.top="対象無し", 0, SUMPRODUCT(_xlpm.amount * _xlpm.hitCount))),0)</f>
        <v>0</v>
      </c>
      <c r="DY20" s="322"/>
      <c r="DZ20" s="21">
        <f>LEN(配列情報!$D$38)-LEN(SUBSTITUTE(配列情報!$D$38,$D20,""))</f>
        <v>0</v>
      </c>
      <c r="EA20" s="21">
        <f t="shared" si="32"/>
        <v>0</v>
      </c>
      <c r="EB20" s="162" cm="1">
        <f t="array" ref="EB20">EA20-IFERROR(_xlfn.LET(_xlpm.k,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$EA$3:$EA$215),IF(_xlpm.top="対象無し", 0, SUMPRODUCT(_xlpm.amount * _xlpm.hitCount))),0)</f>
        <v>0</v>
      </c>
      <c r="EC20" s="322"/>
      <c r="ED20" s="21">
        <f>LEN(配列情報!$D$39)-LEN(SUBSTITUTE(配列情報!$D$39,$D20,""))</f>
        <v>0</v>
      </c>
      <c r="EE20" s="21">
        <f t="shared" si="33"/>
        <v>0</v>
      </c>
      <c r="EF20" s="162" cm="1">
        <f t="array" ref="EF20">EE20-IFERROR(_xlfn.LET(_xlpm.k,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$EE$3:$EE$215),IF(_xlpm.top="対象無し", 0, SUMPRODUCT(_xlpm.amount * _xlpm.hitCount))),0)</f>
        <v>0</v>
      </c>
      <c r="EG20" s="322"/>
      <c r="EH20" s="21">
        <f>LEN(配列情報!$D$40)-LEN(SUBSTITUTE(配列情報!$D$40,$D20,""))</f>
        <v>0</v>
      </c>
      <c r="EI20" s="21">
        <f t="shared" si="34"/>
        <v>0</v>
      </c>
      <c r="EJ20" s="162" cm="1">
        <f t="array" ref="EJ20">EI20-IFERROR(_xlfn.LET(_xlpm.k,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$EI$3:$EI$215),IF(_xlpm.top="対象無し", 0, SUMPRODUCT(_xlpm.amount * _xlpm.hitCount))),0)</f>
        <v>0</v>
      </c>
      <c r="EK20" s="322"/>
      <c r="EL20" s="21">
        <f>LEN(配列情報!$D$41)-LEN(SUBSTITUTE(配列情報!$D$41,$D20,""))</f>
        <v>0</v>
      </c>
      <c r="EM20" s="21">
        <f t="shared" si="35"/>
        <v>0</v>
      </c>
      <c r="EN20" s="162" cm="1">
        <f t="array" ref="EN20">EM20-IFERROR(_xlfn.LET(_xlpm.k,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$EM$3:$EM$215),IF(_xlpm.top="対象無し", 0, SUMPRODUCT(_xlpm.amount * _xlpm.hitCount))),0)</f>
        <v>0</v>
      </c>
      <c r="EO20" s="322"/>
      <c r="EP20" s="21">
        <f>LEN(配列情報!$D$42)-LEN(SUBSTITUTE(配列情報!$D$42,$D20,""))</f>
        <v>0</v>
      </c>
      <c r="EQ20" s="21">
        <f t="shared" si="36"/>
        <v>0</v>
      </c>
      <c r="ER20" s="162" cm="1">
        <f t="array" ref="ER20">EQ20-IFERROR(_xlfn.LET(_xlpm.k,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$EQ$3:$EQ$215),IF(_xlpm.top="対象無し", 0, SUMPRODUCT(_xlpm.amount * _xlpm.hitCount))),0)</f>
        <v>0</v>
      </c>
      <c r="ES20" s="322"/>
      <c r="ET20" s="21">
        <f>LEN(配列情報!$D$43)-LEN(SUBSTITUTE(配列情報!$D$43,$D20,""))</f>
        <v>0</v>
      </c>
      <c r="EU20" s="21">
        <f t="shared" si="37"/>
        <v>0</v>
      </c>
      <c r="EV20" s="162" cm="1">
        <f t="array" ref="EV20">EU20-IFERROR(_xlfn.LET(_xlpm.k,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$EU$3:$EU$215),IF(_xlpm.top="対象無し", 0, SUMPRODUCT(_xlpm.amount * _xlpm.hitCount))),0)</f>
        <v>0</v>
      </c>
      <c r="EW20" s="322"/>
      <c r="EX20" s="21">
        <f>LEN(配列情報!$D$44)-LEN(SUBSTITUTE(配列情報!$D$44,$D20,""))</f>
        <v>0</v>
      </c>
      <c r="EY20" s="21">
        <f t="shared" si="38"/>
        <v>0</v>
      </c>
      <c r="EZ20" s="162" cm="1">
        <f t="array" ref="EZ20">EY20-IFERROR(_xlfn.LET(_xlpm.k,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$EY$3:$EY$215),IF(_xlpm.top="対象無し", 0, SUMPRODUCT(_xlpm.amount * _xlpm.hitCount))),0)</f>
        <v>0</v>
      </c>
      <c r="FA20" s="322"/>
      <c r="FB20" s="21">
        <f>LEN(配列情報!$D$45)-LEN(SUBSTITUTE(配列情報!$D$45,$D20,""))</f>
        <v>0</v>
      </c>
      <c r="FC20" s="21">
        <f t="shared" si="39"/>
        <v>0</v>
      </c>
      <c r="FD20" s="162" cm="1">
        <f t="array" ref="FD20">FC20-IFERROR(_xlfn.LET(_xlpm.k,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$FC$3:$FC$215),IF(_xlpm.top="対象無し", 0, SUMPRODUCT(_xlpm.amount * _xlpm.hitCount))),0)</f>
        <v>0</v>
      </c>
      <c r="FE20" s="322"/>
      <c r="FF20" s="21">
        <f>LEN(配列情報!$D$46)-LEN(SUBSTITUTE(配列情報!$D$46,$D20,""))</f>
        <v>0</v>
      </c>
      <c r="FG20" s="21">
        <f t="shared" si="40"/>
        <v>0</v>
      </c>
      <c r="FH20" s="162" cm="1">
        <f t="array" ref="FH20">FG20-IFERROR(_xlfn.LET(_xlpm.k,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$FG$3:$FG$215),IF(_xlpm.top="対象無し", 0, SUMPRODUCT(_xlpm.amount * _xlpm.hitCount))),0)</f>
        <v>0</v>
      </c>
      <c r="FI20" s="322"/>
      <c r="FJ20" s="21">
        <f>LEN(配列情報!$D$47)-LEN(SUBSTITUTE(配列情報!$D$47,$D20,""))</f>
        <v>0</v>
      </c>
      <c r="FK20" s="21">
        <f t="shared" si="41"/>
        <v>0</v>
      </c>
      <c r="FL20" s="162" cm="1">
        <f t="array" ref="FL20">FK20-IFERROR(_xlfn.LET(_xlpm.k,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$FK$3:$FK$215),IF(_xlpm.top="対象無し", 0, SUMPRODUCT(_xlpm.amount * _xlpm.hitCount))),0)</f>
        <v>0</v>
      </c>
      <c r="FM20" s="322"/>
      <c r="FN20" s="21">
        <f>LEN(配列情報!$D$48)-LEN(SUBSTITUTE(配列情報!$D$48,$D20,""))</f>
        <v>0</v>
      </c>
      <c r="FO20" s="21">
        <f t="shared" si="42"/>
        <v>0</v>
      </c>
      <c r="FP20" s="162" cm="1">
        <f t="array" ref="FP20">FO20-IFERROR(_xlfn.LET(_xlpm.k,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$FO$3:$FO$215),IF(_xlpm.top="対象無し", 0, SUMPRODUCT(_xlpm.amount * _xlpm.hitCount))),0)</f>
        <v>0</v>
      </c>
      <c r="FQ20" s="322"/>
      <c r="FR20" s="21">
        <f>LEN(配列情報!$D$49)-LEN(SUBSTITUTE(配列情報!$D$49,$D20,""))</f>
        <v>0</v>
      </c>
      <c r="FS20" s="21">
        <f t="shared" si="43"/>
        <v>0</v>
      </c>
      <c r="FT20" s="162" cm="1">
        <f t="array" ref="FT20">FS20-IFERROR(_xlfn.LET(_xlpm.k,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$FS$3:$FS$215),IF(_xlpm.top="対象無し", 0, SUMPRODUCT(_xlpm.amount * _xlpm.hitCount))),0)</f>
        <v>0</v>
      </c>
      <c r="FU20" s="322"/>
      <c r="FV20" s="21">
        <f>LEN(配列情報!$D$50)-LEN(SUBSTITUTE(配列情報!$D$50,$D20,""))</f>
        <v>0</v>
      </c>
      <c r="FW20" s="21">
        <f t="shared" si="44"/>
        <v>0</v>
      </c>
      <c r="FX20" s="162" cm="1">
        <f t="array" ref="FX20">FW20-IFERROR(_xlfn.LET(_xlpm.k,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$FW$3:$FW$215),IF(_xlpm.top="対象無し", 0, SUMPRODUCT(_xlpm.amount * _xlpm.hitCount))),0)</f>
        <v>0</v>
      </c>
      <c r="FY20" s="322"/>
      <c r="FZ20" s="21">
        <f>LEN(配列情報!$D$51)-LEN(SUBSTITUTE(配列情報!$D$51,$D20,""))</f>
        <v>0</v>
      </c>
      <c r="GA20" s="21">
        <f t="shared" si="45"/>
        <v>0</v>
      </c>
      <c r="GB20" s="162" cm="1">
        <f t="array" ref="GB20">GA20-IFERROR(_xlfn.LET(_xlpm.k,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$GA$3:$GA$215),IF(_xlpm.top="対象無し", 0, SUMPRODUCT(_xlpm.amount * _xlpm.hitCount))),0)</f>
        <v>0</v>
      </c>
      <c r="GC20" s="322"/>
      <c r="GD20" s="21">
        <f>LEN(配列情報!$D$52)-LEN(SUBSTITUTE(配列情報!$D$52,$D20,""))</f>
        <v>0</v>
      </c>
      <c r="GE20" s="21">
        <f t="shared" si="46"/>
        <v>0</v>
      </c>
      <c r="GF20" s="162" cm="1">
        <f t="array" ref="GF20">GE20-IFERROR(_xlfn.LET(_xlpm.k,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$GE$3:$GE$215),IF(_xlpm.top="対象無し", 0, SUMPRODUCT(_xlpm.amount * _xlpm.hitCount))),0)</f>
        <v>0</v>
      </c>
      <c r="GG20" s="322"/>
      <c r="GH20" s="21">
        <f>LEN(配列情報!$D$53)-LEN(SUBSTITUTE(配列情報!$D$53,$D20,""))</f>
        <v>0</v>
      </c>
      <c r="GI20" s="21">
        <f t="shared" si="47"/>
        <v>0</v>
      </c>
      <c r="GJ20" s="162" cm="1">
        <f t="array" ref="GJ20">GI20-IFERROR(_xlfn.LET(_xlpm.k,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$GI$3:$GI$215),IF(_xlpm.top="対象無し", 0, SUMPRODUCT(_xlpm.amount * _xlpm.hitCount))),0)</f>
        <v>0</v>
      </c>
      <c r="GK20" s="322"/>
      <c r="GL20" s="21">
        <f>LEN(配列情報!$D$54)-LEN(SUBSTITUTE(配列情報!$D$54,$D20,""))</f>
        <v>0</v>
      </c>
      <c r="GM20" s="21">
        <f t="shared" si="48"/>
        <v>0</v>
      </c>
      <c r="GN20" s="162" cm="1">
        <f t="array" ref="GN20">GM20-IFERROR(_xlfn.LET(_xlpm.k,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$GM$3:$GM$215),IF(_xlpm.top="対象無し", 0, SUMPRODUCT(_xlpm.amount * _xlpm.hitCount))),0)</f>
        <v>0</v>
      </c>
      <c r="GO20" s="322"/>
      <c r="GP20" s="21">
        <f>LEN(配列情報!$D$55)-LEN(SUBSTITUTE(配列情報!$D$55,$D20,""))</f>
        <v>0</v>
      </c>
      <c r="GQ20" s="21">
        <f t="shared" si="49"/>
        <v>0</v>
      </c>
      <c r="GR20" s="162" cm="1">
        <f t="array" ref="GR20">GQ20-IFERROR(_xlfn.LET(_xlpm.k,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$GQ$3:$GQ$215),IF(_xlpm.top="対象無し", 0, SUMPRODUCT(_xlpm.amount * _xlpm.hitCount))),0)</f>
        <v>0</v>
      </c>
      <c r="GS20" s="322"/>
      <c r="GT20" s="21">
        <f>LEN(配列情報!$D$56)-LEN(SUBSTITUTE(配列情報!$D$56,$D20,""))</f>
        <v>0</v>
      </c>
      <c r="GU20" s="21">
        <f t="shared" si="50"/>
        <v>0</v>
      </c>
      <c r="GV20" s="162" cm="1">
        <f t="array" ref="GV20">GU20-IFERROR(_xlfn.LET(_xlpm.k,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$GU$3:$GU$215),IF(_xlpm.top="対象無し", 0, SUMPRODUCT(_xlpm.amount * _xlpm.hitCount))),0)</f>
        <v>0</v>
      </c>
      <c r="GW20" s="322"/>
      <c r="GX20" s="21">
        <f>LEN(配列情報!$D$57)-LEN(SUBSTITUTE(配列情報!$D$57,$D20,""))</f>
        <v>0</v>
      </c>
      <c r="GY20" s="21">
        <f t="shared" si="51"/>
        <v>0</v>
      </c>
      <c r="GZ20" s="162" cm="1">
        <f t="array" ref="GZ20">GY20-IFERROR(_xlfn.LET(_xlpm.k,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$GY$3:$GY$215),IF(_xlpm.top="対象無し", 0, SUMPRODUCT(_xlpm.amount * _xlpm.hitCount))),0)</f>
        <v>0</v>
      </c>
      <c r="HA20" s="322"/>
      <c r="HB20" s="21">
        <f>LEN(配列情報!$D$58)-LEN(SUBSTITUTE(配列情報!$D$58,$D20,""))</f>
        <v>0</v>
      </c>
      <c r="HC20" s="21">
        <f t="shared" si="52"/>
        <v>0</v>
      </c>
      <c r="HD20" s="162" cm="1">
        <f t="array" ref="HD20">HC20-IFERROR(_xlfn.LET(_xlpm.k,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$HC$3:$HC$215),IF(_xlpm.top="対象無し", 0, SUMPRODUCT(_xlpm.amount * _xlpm.hitCount))),0)</f>
        <v>0</v>
      </c>
      <c r="HE20" s="322"/>
      <c r="HF20" s="21">
        <f>LEN(配列情報!$D$59)-LEN(SUBSTITUTE(配列情報!$D$59,$D20,""))</f>
        <v>0</v>
      </c>
      <c r="HG20" s="21">
        <f t="shared" si="53"/>
        <v>0</v>
      </c>
      <c r="HH20" s="162" cm="1">
        <f t="array" ref="HH20">HG20-IFERROR(_xlfn.LET(_xlpm.k,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$HG$3:$HG$215),IF(_xlpm.top="対象無し", 0, SUMPRODUCT(_xlpm.amount * _xlpm.hitCount))),0)</f>
        <v>0</v>
      </c>
      <c r="HI20" s="322"/>
      <c r="HJ20" s="21">
        <f>LEN(配列情報!$D$60)-LEN(SUBSTITUTE(配列情報!$D$60,$D20,""))</f>
        <v>0</v>
      </c>
      <c r="HK20" s="21">
        <f t="shared" si="54"/>
        <v>0</v>
      </c>
      <c r="HL20" s="162" cm="1">
        <f t="array" ref="HL20">HK20-IFERROR(_xlfn.LET(_xlpm.k,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$HK$3:$HK$215),IF(_xlpm.top="対象無し", 0, SUMPRODUCT(_xlpm.amount * _xlpm.hitCount))),0)</f>
        <v>0</v>
      </c>
      <c r="HM20" s="322"/>
      <c r="HN20" s="21">
        <f>LEN(配列情報!$D$61)-LEN(SUBSTITUTE(配列情報!$D$61,$D20,""))</f>
        <v>0</v>
      </c>
      <c r="HO20" s="21">
        <f t="shared" si="55"/>
        <v>0</v>
      </c>
      <c r="HP20" s="162" cm="1">
        <f t="array" ref="HP20">HO20-IFERROR(_xlfn.LET(_xlpm.k,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$HO$3:$HO$215),IF(_xlpm.top="対象無し", 0, SUMPRODUCT(_xlpm.amount * _xlpm.hitCount))),0)</f>
        <v>0</v>
      </c>
      <c r="HQ20" s="322"/>
      <c r="HR20" s="21">
        <f>LEN(配列情報!$D$62)-LEN(SUBSTITUTE(配列情報!$D$62,$D20,""))</f>
        <v>0</v>
      </c>
      <c r="HS20" s="21">
        <f t="shared" si="56"/>
        <v>0</v>
      </c>
      <c r="HT20" s="162" cm="1">
        <f t="array" ref="HT20">HS20-IFERROR(_xlfn.LET(_xlpm.k,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$HS$3:$HS$215),IF(_xlpm.top="対象無し", 0, SUMPRODUCT(_xlpm.amount * _xlpm.hitCount))),0)</f>
        <v>0</v>
      </c>
      <c r="HU20" s="322"/>
      <c r="HV20" s="21">
        <f>LEN(配列情報!$D$63)-LEN(SUBSTITUTE(配列情報!$D$63,$D20,""))</f>
        <v>0</v>
      </c>
      <c r="HW20" s="21">
        <f t="shared" si="57"/>
        <v>0</v>
      </c>
      <c r="HX20" s="162" cm="1">
        <f t="array" ref="HX20">HW20-IFERROR(_xlfn.LET(_xlpm.k,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$HW$3:$HW$215),IF(_xlpm.top="対象無し", 0, SUMPRODUCT(_xlpm.amount * _xlpm.hitCount))),0)</f>
        <v>0</v>
      </c>
      <c r="HY20" s="322"/>
      <c r="HZ20" s="21">
        <f>LEN(配列情報!$D$64)-LEN(SUBSTITUTE(配列情報!$D$64,$D20,""))</f>
        <v>0</v>
      </c>
      <c r="IA20" s="21">
        <f t="shared" si="58"/>
        <v>0</v>
      </c>
      <c r="IB20" s="162" cm="1">
        <f t="array" ref="IB20">IA20-IFERROR(_xlfn.LET(_xlpm.k,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$IA$3:$IA$215),IF(_xlpm.top="対象無し", 0, SUMPRODUCT(_xlpm.amount * _xlpm.hitCount))),0)</f>
        <v>0</v>
      </c>
      <c r="IC20" s="322"/>
      <c r="ID20" s="21">
        <f>LEN(配列情報!$D$65)-LEN(SUBSTITUTE(配列情報!$D$65,$D20,""))</f>
        <v>0</v>
      </c>
      <c r="IE20" s="21">
        <f t="shared" si="59"/>
        <v>0</v>
      </c>
      <c r="IF20" s="162" cm="1">
        <f t="array" ref="IF20">IE20-IFERROR(_xlfn.LET(_xlpm.k,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$IE$3:$IE$215),IF(_xlpm.top="対象無し", 0, SUMPRODUCT(_xlpm.amount * _xlpm.hitCount))),0)</f>
        <v>0</v>
      </c>
      <c r="IG20" s="322"/>
      <c r="IH20" s="21">
        <f>LEN(配列情報!$D$66)-LEN(SUBSTITUTE(配列情報!$D$66,$D20,""))</f>
        <v>0</v>
      </c>
      <c r="II20" s="21">
        <f t="shared" si="60"/>
        <v>0</v>
      </c>
      <c r="IJ20" s="162" cm="1">
        <f t="array" ref="IJ20">II20-IFERROR(_xlfn.LET(_xlpm.k,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$II$3:$II$215),IF(_xlpm.top="対象無し", 0, SUMPRODUCT(_xlpm.amount * _xlpm.hitCount))),0)</f>
        <v>0</v>
      </c>
      <c r="IK20" s="322"/>
      <c r="IL20" s="21">
        <f>LEN(配列情報!$D$67)-LEN(SUBSTITUTE(配列情報!$D$67,$D20,""))</f>
        <v>0</v>
      </c>
      <c r="IM20" s="21">
        <f t="shared" si="61"/>
        <v>0</v>
      </c>
      <c r="IN20" s="162" cm="1">
        <f t="array" ref="IN20">IM20-IFERROR(_xlfn.LET(_xlpm.k,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$IM$3:$IM$215),IF(_xlpm.top="対象無し", 0, SUMPRODUCT(_xlpm.amount * _xlpm.hitCount))),0)</f>
        <v>0</v>
      </c>
      <c r="IO20" s="322"/>
      <c r="IP20" s="21">
        <f>LEN(配列情報!$D$68)-LEN(SUBSTITUTE(配列情報!$D$68,$D20,""))</f>
        <v>0</v>
      </c>
      <c r="IQ20" s="21">
        <f t="shared" si="62"/>
        <v>0</v>
      </c>
      <c r="IR20" s="162" cm="1">
        <f t="array" ref="IR20">IQ20-IFERROR(_xlfn.LET(_xlpm.k,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$IQ$3:$IQ$215),IF(_xlpm.top="対象無し", 0, SUMPRODUCT(_xlpm.amount * _xlpm.hitCount))),0)</f>
        <v>0</v>
      </c>
      <c r="IS20" s="322"/>
      <c r="IT20" s="21">
        <f>LEN(配列情報!$D$69)-LEN(SUBSTITUTE(配列情報!$D$69,$D20,""))</f>
        <v>0</v>
      </c>
      <c r="IU20" s="21">
        <f t="shared" si="63"/>
        <v>0</v>
      </c>
      <c r="IV20" s="162" cm="1">
        <f t="array" ref="IV20">IU20-IFERROR(_xlfn.LET(_xlpm.k,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$IU$3:$IU$215),IF(_xlpm.top="対象無し", 0, SUMPRODUCT(_xlpm.amount * _xlpm.hitCount))),0)</f>
        <v>0</v>
      </c>
      <c r="IW20" s="322"/>
      <c r="IX20" s="21">
        <f>LEN(配列情報!$D$70)-LEN(SUBSTITUTE(配列情報!$D$70,$D20,""))</f>
        <v>0</v>
      </c>
      <c r="IY20" s="21">
        <f t="shared" si="64"/>
        <v>0</v>
      </c>
      <c r="IZ20" s="162" cm="1">
        <f t="array" ref="IZ20">IY20-IFERROR(_xlfn.LET(_xlpm.k,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$IY$3:$IY$215),IF(_xlpm.top="対象無し", 0, SUMPRODUCT(_xlpm.amount * _xlpm.hitCount))),0)</f>
        <v>0</v>
      </c>
      <c r="JA20" s="322"/>
      <c r="JB20" s="21">
        <f>LEN(配列情報!$D$71)-LEN(SUBSTITUTE(配列情報!$D$71,$D20,""))</f>
        <v>0</v>
      </c>
      <c r="JC20" s="21">
        <f t="shared" si="65"/>
        <v>0</v>
      </c>
      <c r="JD20" s="162" cm="1">
        <f t="array" ref="JD20">JC20-IFERROR(_xlfn.LET(_xlpm.k,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$JC$3:$JC$215),IF(_xlpm.top="対象無し", 0, SUMPRODUCT(_xlpm.amount * _xlpm.hitCount))),0)</f>
        <v>0</v>
      </c>
      <c r="JE20" s="322"/>
      <c r="JF20" s="21">
        <f>LEN(配列情報!$D$72)-LEN(SUBSTITUTE(配列情報!$D$72,$D20,""))</f>
        <v>0</v>
      </c>
      <c r="JG20" s="21">
        <f t="shared" si="66"/>
        <v>0</v>
      </c>
      <c r="JH20" s="162" cm="1">
        <f t="array" ref="JH20">JG20-IFERROR(_xlfn.LET(_xlpm.k,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$JG$3:$JG$215),IF(_xlpm.top="対象無し", 0, SUMPRODUCT(_xlpm.amount * _xlpm.hitCount))),0)</f>
        <v>0</v>
      </c>
      <c r="JI20" s="322"/>
      <c r="JJ20" s="21">
        <f>LEN(配列情報!$D$73)-LEN(SUBSTITUTE(配列情報!$D$73,$D20,""))</f>
        <v>0</v>
      </c>
      <c r="JK20" s="21">
        <f t="shared" si="67"/>
        <v>0</v>
      </c>
      <c r="JL20" s="162" cm="1">
        <f t="array" ref="JL20">JK20-IFERROR(_xlfn.LET(_xlpm.k,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$JK$3:$JK$215),IF(_xlpm.top="対象無し", 0, SUMPRODUCT(_xlpm.amount * _xlpm.hitCount))),0)</f>
        <v>0</v>
      </c>
      <c r="JM20" s="322"/>
      <c r="JN20" s="21">
        <f>LEN(配列情報!$D$74)-LEN(SUBSTITUTE(配列情報!$D$74,$D20,""))</f>
        <v>0</v>
      </c>
      <c r="JO20" s="21">
        <f t="shared" si="68"/>
        <v>0</v>
      </c>
      <c r="JP20" s="162" cm="1">
        <f t="array" ref="JP20">JO20-IFERROR(_xlfn.LET(_xlpm.k,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$JO$3:$JO$215),IF(_xlpm.top="対象無し", 0, SUMPRODUCT(_xlpm.amount * _xlpm.hitCount))),0)</f>
        <v>0</v>
      </c>
      <c r="JQ20" s="322"/>
      <c r="JR20" s="21">
        <f>LEN(配列情報!$D$75)-LEN(SUBSTITUTE(配列情報!$D$75,$D20,""))</f>
        <v>0</v>
      </c>
      <c r="JS20" s="21">
        <f t="shared" si="69"/>
        <v>0</v>
      </c>
      <c r="JT20" s="162" cm="1">
        <f t="array" ref="JT20">JS20-IFERROR(_xlfn.LET(_xlpm.k,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$JS$3:$JS$215),IF(_xlpm.top="対象無し", 0, SUMPRODUCT(_xlpm.amount * _xlpm.hitCount))),0)</f>
        <v>0</v>
      </c>
      <c r="JU20" s="322"/>
      <c r="JV20" s="21">
        <f>LEN(配列情報!$D$76)-LEN(SUBSTITUTE(配列情報!$D$76,$D20,""))</f>
        <v>0</v>
      </c>
      <c r="JW20" s="21">
        <f t="shared" si="70"/>
        <v>0</v>
      </c>
      <c r="JX20" s="162" cm="1">
        <f t="array" ref="JX20">JW20-IFERROR(_xlfn.LET(_xlpm.k,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$JW$3:$JW$215),IF(_xlpm.top="対象無し", 0, SUMPRODUCT(_xlpm.amount * _xlpm.hitCount))),0)</f>
        <v>0</v>
      </c>
      <c r="JY20" s="322"/>
      <c r="JZ20" s="21">
        <f>LEN(配列情報!$D$77)-LEN(SUBSTITUTE(配列情報!$D$77,$D20,""))</f>
        <v>0</v>
      </c>
      <c r="KA20" s="21">
        <f t="shared" si="71"/>
        <v>0</v>
      </c>
      <c r="KB20" s="162" cm="1">
        <f t="array" ref="KB20">KA20-IFERROR(_xlfn.LET(_xlpm.k,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$KA$3:$KA$215),IF(_xlpm.top="対象無し", 0, SUMPRODUCT(_xlpm.amount * _xlpm.hitCount))),0)</f>
        <v>0</v>
      </c>
      <c r="KC20" s="322"/>
      <c r="KD20" s="21">
        <f>LEN(配列情報!$D$78)-LEN(SUBSTITUTE(配列情報!$D$78,$D20,""))</f>
        <v>0</v>
      </c>
      <c r="KE20" s="21">
        <f t="shared" si="72"/>
        <v>0</v>
      </c>
      <c r="KF20" s="162" cm="1">
        <f t="array" ref="KF20">KE20-IFERROR(_xlfn.LET(_xlpm.k,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$KE$3:$KE$215),IF(_xlpm.top="対象無し", 0, SUMPRODUCT(_xlpm.amount * _xlpm.hitCount))),0)</f>
        <v>0</v>
      </c>
      <c r="KG20" s="322"/>
      <c r="KH20" s="21">
        <f>LEN(配列情報!$D$79)-LEN(SUBSTITUTE(配列情報!$D$79,$D20,""))</f>
        <v>0</v>
      </c>
      <c r="KI20" s="21">
        <f t="shared" si="73"/>
        <v>0</v>
      </c>
      <c r="KJ20" s="162" cm="1">
        <f t="array" ref="KJ20">KI20-IFERROR(_xlfn.LET(_xlpm.k,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$KI$3:$KI$215),IF(_xlpm.top="対象無し", 0, SUMPRODUCT(_xlpm.amount * _xlpm.hitCount))),0)</f>
        <v>0</v>
      </c>
      <c r="KK20" s="322"/>
      <c r="KL20" s="21">
        <f>LEN(配列情報!$D$80)-LEN(SUBSTITUTE(配列情報!$D$80,$D20,""))</f>
        <v>0</v>
      </c>
      <c r="KM20" s="21">
        <f t="shared" si="74"/>
        <v>0</v>
      </c>
      <c r="KN20" s="162" cm="1">
        <f t="array" ref="KN20">KM20-IFERROR(_xlfn.LET(_xlpm.k,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$KM$3:$KM$215),IF(_xlpm.top="対象無し", 0, SUMPRODUCT(_xlpm.amount * _xlpm.hitCount))),0)</f>
        <v>0</v>
      </c>
      <c r="KO20" s="322"/>
      <c r="KP20" s="21">
        <f>LEN(配列情報!$D$81)-LEN(SUBSTITUTE(配列情報!$D$81,$D20,""))</f>
        <v>0</v>
      </c>
      <c r="KQ20" s="21">
        <f t="shared" si="75"/>
        <v>0</v>
      </c>
      <c r="KR20" s="162" cm="1">
        <f t="array" ref="KR20">KQ20-IFERROR(_xlfn.LET(_xlpm.k,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$KQ$3:$KQ$215),IF(_xlpm.top="対象無し", 0, SUMPRODUCT(_xlpm.amount * _xlpm.hitCount))),0)</f>
        <v>0</v>
      </c>
      <c r="KS20" s="322"/>
      <c r="KT20" s="21">
        <f>LEN(配列情報!$D$82)-LEN(SUBSTITUTE(配列情報!$D$82,$D20,""))</f>
        <v>0</v>
      </c>
      <c r="KU20" s="21">
        <f t="shared" si="76"/>
        <v>0</v>
      </c>
      <c r="KV20" s="162" cm="1">
        <f t="array" ref="KV20">KU20-IFERROR(_xlfn.LET(_xlpm.k,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$KU$3:$KU$215),IF(_xlpm.top="対象無し", 0, SUMPRODUCT(_xlpm.amount * _xlpm.hitCount))),0)</f>
        <v>0</v>
      </c>
      <c r="KW20" s="322"/>
      <c r="KX20" s="21">
        <f>LEN(配列情報!$D$83)-LEN(SUBSTITUTE(配列情報!$D$83,$D20,""))</f>
        <v>0</v>
      </c>
      <c r="KY20" s="21">
        <f t="shared" si="77"/>
        <v>0</v>
      </c>
      <c r="KZ20" s="162" cm="1">
        <f t="array" ref="KZ20">KY20-IFERROR(_xlfn.LET(_xlpm.k,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$KY$3:$KY$215),IF(_xlpm.top="対象無し", 0, SUMPRODUCT(_xlpm.amount * _xlpm.hitCount))),0)</f>
        <v>0</v>
      </c>
      <c r="LA20" s="322"/>
      <c r="LB20" s="21">
        <f>LEN(配列情報!$D$84)-LEN(SUBSTITUTE(配列情報!$D$84,$D20,""))</f>
        <v>0</v>
      </c>
      <c r="LC20" s="21">
        <f t="shared" si="78"/>
        <v>0</v>
      </c>
      <c r="LD20" s="162" cm="1">
        <f t="array" ref="LD20">LC20-IFERROR(_xlfn.LET(_xlpm.k,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$LC$3:$LC$215),IF(_xlpm.top="対象無し", 0, SUMPRODUCT(_xlpm.amount * _xlpm.hitCount))),0)</f>
        <v>0</v>
      </c>
      <c r="LE20" s="322"/>
      <c r="LF20" s="21">
        <f>LEN(配列情報!$D$85)-LEN(SUBSTITUTE(配列情報!$D$85,$D20,""))</f>
        <v>0</v>
      </c>
      <c r="LG20" s="21">
        <f t="shared" si="79"/>
        <v>0</v>
      </c>
      <c r="LH20" s="162" cm="1">
        <f t="array" ref="LH20">LG20-IFERROR(_xlfn.LET(_xlpm.k,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$LG$3:$LG$215),IF(_xlpm.top="対象無し", 0, SUMPRODUCT(_xlpm.amount * _xlpm.hitCount))),0)</f>
        <v>0</v>
      </c>
      <c r="LI20" s="322"/>
      <c r="LJ20" s="21">
        <f>LEN(配列情報!$D$86)-LEN(SUBSTITUTE(配列情報!$D$86,$D20,""))</f>
        <v>0</v>
      </c>
      <c r="LK20" s="21">
        <f t="shared" si="80"/>
        <v>0</v>
      </c>
      <c r="LL20" s="162" cm="1">
        <f t="array" ref="LL20">LK20-IFERROR(_xlfn.LET(_xlpm.k,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$LK$3:$LK$215),IF(_xlpm.top="対象無し", 0, SUMPRODUCT(_xlpm.amount * _xlpm.hitCount))),0)</f>
        <v>0</v>
      </c>
      <c r="LM20" s="322"/>
      <c r="LN20" s="21">
        <f>LEN(配列情報!$D$87)-LEN(SUBSTITUTE(配列情報!$D$87,$D20,""))</f>
        <v>0</v>
      </c>
      <c r="LO20" s="21">
        <f t="shared" si="81"/>
        <v>0</v>
      </c>
      <c r="LP20" s="162" cm="1">
        <f t="array" ref="LP20">LO20-IFERROR(_xlfn.LET(_xlpm.k,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$LO$3:$LO$215),IF(_xlpm.top="対象無し", 0, SUMPRODUCT(_xlpm.amount * _xlpm.hitCount))),0)</f>
        <v>0</v>
      </c>
      <c r="LQ20" s="322"/>
      <c r="LR20" s="21">
        <f>LEN(配列情報!$D$88)-LEN(SUBSTITUTE(配列情報!$D$88,$D20,""))</f>
        <v>0</v>
      </c>
      <c r="LS20" s="21">
        <f t="shared" si="82"/>
        <v>0</v>
      </c>
      <c r="LT20" s="162" cm="1">
        <f t="array" ref="LT20">LS20-IFERROR(_xlfn.LET(_xlpm.k,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$LS$3:$LS$215),IF(_xlpm.top="対象無し", 0, SUMPRODUCT(_xlpm.amount * _xlpm.hitCount))),0)</f>
        <v>0</v>
      </c>
      <c r="LU20" s="322"/>
      <c r="LV20" s="21">
        <f>LEN(配列情報!$D$89)-LEN(SUBSTITUTE(配列情報!$D$89,$D20,""))</f>
        <v>0</v>
      </c>
      <c r="LW20" s="21">
        <f t="shared" si="83"/>
        <v>0</v>
      </c>
      <c r="LX20" s="162" cm="1">
        <f t="array" ref="LX20">LW20-IFERROR(_xlfn.LET(_xlpm.k,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$LW$3:$LW$215),IF(_xlpm.top="対象無し", 0, SUMPRODUCT(_xlpm.amount * _xlpm.hitCount))),0)</f>
        <v>0</v>
      </c>
      <c r="LY20" s="322"/>
      <c r="LZ20" s="21">
        <f>LEN(配列情報!$D$90)-LEN(SUBSTITUTE(配列情報!$D$90,$D20,""))</f>
        <v>0</v>
      </c>
      <c r="MA20" s="21">
        <f t="shared" si="84"/>
        <v>0</v>
      </c>
      <c r="MB20" s="162" cm="1">
        <f t="array" ref="MB20">MA20-IFERROR(_xlfn.LET(_xlpm.k,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$MA$3:$MA$215),IF(_xlpm.top="対象無し", 0, SUMPRODUCT(_xlpm.amount * _xlpm.hitCount))),0)</f>
        <v>0</v>
      </c>
      <c r="MC20" s="322"/>
      <c r="MD20" s="21">
        <f>LEN(配列情報!$D$91)-LEN(SUBSTITUTE(配列情報!$D$91,$D20,""))</f>
        <v>0</v>
      </c>
      <c r="ME20" s="21">
        <f t="shared" si="85"/>
        <v>0</v>
      </c>
      <c r="MF20" s="162" cm="1">
        <f t="array" ref="MF20">ME20-IFERROR(_xlfn.LET(_xlpm.k,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$ME$3:$ME$215),IF(_xlpm.top="対象無し", 0, SUMPRODUCT(_xlpm.amount * _xlpm.hitCount))),0)</f>
        <v>0</v>
      </c>
      <c r="MG20" s="322"/>
      <c r="MH20" s="21">
        <f>LEN(配列情報!$D$92)-LEN(SUBSTITUTE(配列情報!$D$92,$D20,""))</f>
        <v>0</v>
      </c>
      <c r="MI20" s="21">
        <f t="shared" si="86"/>
        <v>0</v>
      </c>
      <c r="MJ20" s="162" cm="1">
        <f t="array" ref="MJ20">MI20-IFERROR(_xlfn.LET(_xlpm.k,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$MI$3:$MI$215),IF(_xlpm.top="対象無し", 0, SUMPRODUCT(_xlpm.amount * _xlpm.hitCount))),0)</f>
        <v>0</v>
      </c>
      <c r="MK20" s="322"/>
      <c r="ML20" s="21">
        <f>LEN(配列情報!$D$93)-LEN(SUBSTITUTE(配列情報!$D$93,$D20,""))</f>
        <v>0</v>
      </c>
      <c r="MM20" s="21">
        <f t="shared" si="87"/>
        <v>0</v>
      </c>
      <c r="MN20" s="162" cm="1">
        <f t="array" ref="MN20">MM20-IFERROR(_xlfn.LET(_xlpm.k,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$MM$3:$MM$215),IF(_xlpm.top="対象無し", 0, SUMPRODUCT(_xlpm.amount * _xlpm.hitCount))),0)</f>
        <v>0</v>
      </c>
      <c r="MO20" s="322"/>
      <c r="MP20" s="21">
        <f>LEN(配列情報!$D$94)-LEN(SUBSTITUTE(配列情報!$D$94,$D20,""))</f>
        <v>0</v>
      </c>
      <c r="MQ20" s="21">
        <f t="shared" si="88"/>
        <v>0</v>
      </c>
      <c r="MR20" s="162" cm="1">
        <f t="array" ref="MR20">MQ20-IFERROR(_xlfn.LET(_xlpm.k,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$MQ$3:$MQ$215),IF(_xlpm.top="対象無し", 0, SUMPRODUCT(_xlpm.amount * _xlpm.hitCount))),0)</f>
        <v>0</v>
      </c>
      <c r="MS20" s="322"/>
      <c r="MT20" s="21">
        <f>LEN(配列情報!$D$95)-LEN(SUBSTITUTE(配列情報!$D$95,$D20,""))</f>
        <v>0</v>
      </c>
      <c r="MU20" s="21">
        <f t="shared" si="89"/>
        <v>0</v>
      </c>
      <c r="MV20" s="162" cm="1">
        <f t="array" ref="MV20">MU20-IFERROR(_xlfn.LET(_xlpm.k,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$MU$3:$MU$215),IF(_xlpm.top="対象無し", 0, SUMPRODUCT(_xlpm.amount * _xlpm.hitCount))),0)</f>
        <v>0</v>
      </c>
      <c r="MW20" s="322"/>
      <c r="MX20" s="21">
        <f>LEN(配列情報!$D$96)-LEN(SUBSTITUTE(配列情報!$D$96,$D20,""))</f>
        <v>0</v>
      </c>
      <c r="MY20" s="21">
        <f t="shared" si="90"/>
        <v>0</v>
      </c>
      <c r="MZ20" s="162" cm="1">
        <f t="array" ref="MZ20">MY20-IFERROR(_xlfn.LET(_xlpm.k,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$MY$3:$MY$215),IF(_xlpm.top="対象無し", 0, SUMPRODUCT(_xlpm.amount * _xlpm.hitCount))),0)</f>
        <v>0</v>
      </c>
      <c r="NA20" s="322"/>
      <c r="NB20" s="21">
        <f>LEN(配列情報!$D$97)-LEN(SUBSTITUTE(配列情報!$D$97,$D20,""))</f>
        <v>0</v>
      </c>
      <c r="NC20" s="21">
        <f t="shared" si="91"/>
        <v>0</v>
      </c>
      <c r="ND20" s="162" cm="1">
        <f t="array" ref="ND20">NC20-IFERROR(_xlfn.LET(_xlpm.k,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$NC$3:$NC$215),IF(_xlpm.top="対象無し", 0, SUMPRODUCT(_xlpm.amount * _xlpm.hitCount))),0)</f>
        <v>0</v>
      </c>
      <c r="NE20" s="322"/>
      <c r="NF20" s="21">
        <f>LEN(配列情報!$D$98)-LEN(SUBSTITUTE(配列情報!$D$98,$D20,""))</f>
        <v>0</v>
      </c>
      <c r="NG20" s="21">
        <f t="shared" si="92"/>
        <v>0</v>
      </c>
      <c r="NH20" s="162" cm="1">
        <f t="array" ref="NH20">NG20-IFERROR(_xlfn.LET(_xlpm.k,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$NG$3:$NG$215),IF(_xlpm.top="対象無し", 0, SUMPRODUCT(_xlpm.amount * _xlpm.hitCount))),0)</f>
        <v>0</v>
      </c>
      <c r="NI20" s="322"/>
      <c r="NJ20" s="21">
        <f>LEN(配列情報!$D$99)-LEN(SUBSTITUTE(配列情報!$D$99,$D20,""))</f>
        <v>0</v>
      </c>
      <c r="NK20" s="21">
        <f t="shared" si="93"/>
        <v>0</v>
      </c>
      <c r="NL20" s="162" cm="1">
        <f t="array" ref="NL20">NK20-IFERROR(_xlfn.LET(_xlpm.k,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$NK$3:$NK$215),IF(_xlpm.top="対象無し", 0, SUMPRODUCT(_xlpm.amount * _xlpm.hitCount))),0)</f>
        <v>0</v>
      </c>
      <c r="NM20" s="322"/>
      <c r="NN20" s="21">
        <f>LEN(配列情報!$D$100)-LEN(SUBSTITUTE(配列情報!$D$100,$D20,""))</f>
        <v>0</v>
      </c>
      <c r="NO20" s="21">
        <f t="shared" si="94"/>
        <v>0</v>
      </c>
      <c r="NP20" s="162" cm="1">
        <f t="array" ref="NP20">NO20-IFERROR(_xlfn.LET(_xlpm.k,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$NO$3:$NO$215),IF(_xlpm.top="対象無し", 0, SUMPRODUCT(_xlpm.amount * _xlpm.hitCount))),0)</f>
        <v>0</v>
      </c>
      <c r="NQ20" s="322"/>
      <c r="NR20" s="21">
        <f>LEN(配列情報!$D$101)-LEN(SUBSTITUTE(配列情報!$D$101,$D20,""))</f>
        <v>0</v>
      </c>
      <c r="NS20" s="21">
        <f t="shared" si="95"/>
        <v>0</v>
      </c>
      <c r="NT20" s="162" cm="1">
        <f t="array" ref="NT20">NS20-IFERROR(_xlfn.LET(_xlpm.k,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$NS$3:$NS$215),IF(_xlpm.top="対象無し", 0, SUMPRODUCT(_xlpm.amount * _xlpm.hitCount))),0)</f>
        <v>0</v>
      </c>
      <c r="NU20" s="322"/>
      <c r="NV20" s="21">
        <f>LEN(配列情報!$D$102)-LEN(SUBSTITUTE(配列情報!$D$102,$D20,""))</f>
        <v>0</v>
      </c>
      <c r="NW20" s="21">
        <f t="shared" si="96"/>
        <v>0</v>
      </c>
      <c r="NX20" s="162" cm="1">
        <f t="array" ref="NX20">NW20-IFERROR(_xlfn.LET(_xlpm.k, _xlfn.XMATCH(TRUE, EXACT($OB$2:$RL$2, D20),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D20, ""))) / LEN(D20),_xlpm.amount, SUMIF($C$3:$C$215, _xlpm.arrCode, $NW$3:$NW$215),IF(_xlpm.top="対象無し", 0, SUMPRODUCT(_xlpm.amount * _xlpm.hitCount))),0)</f>
        <v>0</v>
      </c>
      <c r="NY20" s="322"/>
      <c r="OF20" t="str">
        <v>[AlkydT]</v>
      </c>
      <c r="OO20" t="str">
        <v>[8BrdA]</v>
      </c>
    </row>
    <row r="21" spans="1:405">
      <c r="A21" s="332"/>
      <c r="B21" s="161" t="s">
        <v>194</v>
      </c>
      <c r="C21" s="45">
        <v>19</v>
      </c>
      <c r="D21" s="22" t="str">
        <f>塩基・修飾表記の定義!D54</f>
        <v>r</v>
      </c>
      <c r="E21" s="160">
        <f t="shared" si="3"/>
        <v>1</v>
      </c>
      <c r="F21" s="21">
        <f>LEN(配列情報!$D$7)-LEN(SUBSTITUTE(配列情報!$D$7,$D21,""))</f>
        <v>0</v>
      </c>
      <c r="G21" s="21">
        <f t="shared" si="100"/>
        <v>0</v>
      </c>
      <c r="H21" s="162" cm="1">
        <f t="array" ref="H21">G21-IFERROR(_xlfn.LET(_xlpm.k,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$G$3:$G$215),IF(_xlpm.top="対象無し", 0, SUMPRODUCT(_xlpm.amount * _xlpm.hitCount))),0)</f>
        <v>0</v>
      </c>
      <c r="I21" s="322"/>
      <c r="J21" s="21">
        <f>LEN(配列情報!$D$8)-LEN(SUBSTITUTE(配列情報!$D$8,$D21,""))</f>
        <v>0</v>
      </c>
      <c r="K21" s="21">
        <f t="shared" si="101"/>
        <v>0</v>
      </c>
      <c r="L21" s="162" cm="1">
        <f t="array" ref="L21">K21-IFERROR(_xlfn.LET(_xlpm.k,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$K$3:$K$215),IF(_xlpm.top="対象無し", 0, SUMPRODUCT(_xlpm.amount * _xlpm.hitCount))),0)</f>
        <v>0</v>
      </c>
      <c r="M21" s="322"/>
      <c r="N21" s="21">
        <f>LEN(配列情報!$D$9)-LEN(SUBSTITUTE(配列情報!$D$9,$D21,""))</f>
        <v>0</v>
      </c>
      <c r="O21" s="21">
        <f t="shared" si="4"/>
        <v>0</v>
      </c>
      <c r="P21" s="162" cm="1">
        <f t="array" ref="P21">O21-IFERROR(_xlfn.LET(_xlpm.k,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$O$3:$O$215),IF(_xlpm.top="対象無し", 0, SUMPRODUCT(_xlpm.amount * _xlpm.hitCount))),0)</f>
        <v>0</v>
      </c>
      <c r="Q21" s="322"/>
      <c r="R21" s="21">
        <f>LEN(配列情報!$D$10)-LEN(SUBSTITUTE(配列情報!$D$10,$D21,""))</f>
        <v>0</v>
      </c>
      <c r="S21" s="21">
        <f t="shared" si="5"/>
        <v>0</v>
      </c>
      <c r="T21" s="162" cm="1">
        <f t="array" ref="T21">S21-IFERROR(_xlfn.LET(_xlpm.k,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$S$3:$S$215),IF(_xlpm.top="対象無し", 0, SUMPRODUCT(_xlpm.amount * _xlpm.hitCount))),0)</f>
        <v>0</v>
      </c>
      <c r="U21" s="322"/>
      <c r="V21" s="21">
        <f>LEN(配列情報!$D$11)-LEN(SUBSTITUTE(配列情報!$D$11,$D21,""))</f>
        <v>0</v>
      </c>
      <c r="W21" s="21">
        <f t="shared" si="6"/>
        <v>0</v>
      </c>
      <c r="X21" s="162" cm="1">
        <f t="array" ref="X21">W21-IFERROR(_xlfn.LET(_xlpm.k,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$W$3:$W$215),IF(_xlpm.top="対象無し", 0, SUMPRODUCT(_xlpm.amount * _xlpm.hitCount))),0)</f>
        <v>0</v>
      </c>
      <c r="Y21" s="322"/>
      <c r="Z21" s="21">
        <f>LEN(配列情報!$D$12)-LEN(SUBSTITUTE(配列情報!$D$12,$D21,""))</f>
        <v>0</v>
      </c>
      <c r="AA21" s="21">
        <f t="shared" si="7"/>
        <v>0</v>
      </c>
      <c r="AB21" s="162" cm="1">
        <f t="array" ref="AB21">AA21-IFERROR(_xlfn.LET(_xlpm.k,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$AA$3:$AA$215),IF(_xlpm.top="対象無し", 0, SUMPRODUCT(_xlpm.amount * _xlpm.hitCount))),0)</f>
        <v>0</v>
      </c>
      <c r="AC21" s="322"/>
      <c r="AD21" s="21">
        <f>LEN(配列情報!$D$13)-LEN(SUBSTITUTE(配列情報!$D$13,$D21,""))</f>
        <v>0</v>
      </c>
      <c r="AE21" s="21">
        <f t="shared" si="8"/>
        <v>0</v>
      </c>
      <c r="AF21" s="162" cm="1">
        <f t="array" ref="AF21">AE21-IFERROR(_xlfn.LET(_xlpm.k,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$AE$3:$AE$215),IF(_xlpm.top="対象無し", 0, SUMPRODUCT(_xlpm.amount * _xlpm.hitCount))),0)</f>
        <v>0</v>
      </c>
      <c r="AG21" s="322"/>
      <c r="AH21" s="21">
        <f>LEN(配列情報!$D$14)-LEN(SUBSTITUTE(配列情報!$D$14,$D21,""))</f>
        <v>0</v>
      </c>
      <c r="AI21" s="21">
        <f t="shared" si="9"/>
        <v>0</v>
      </c>
      <c r="AJ21" s="162" cm="1">
        <f t="array" ref="AJ21">AI21-IFERROR(_xlfn.LET(_xlpm.k,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$AI$3:$AI$215),IF(_xlpm.top="対象無し", 0, SUMPRODUCT(_xlpm.amount * _xlpm.hitCount))),0)</f>
        <v>0</v>
      </c>
      <c r="AK21" s="322"/>
      <c r="AL21" s="21">
        <f>LEN(配列情報!$D$15)-LEN(SUBSTITUTE(配列情報!$D$15,$D21,""))</f>
        <v>0</v>
      </c>
      <c r="AM21" s="21">
        <f t="shared" si="10"/>
        <v>0</v>
      </c>
      <c r="AN21" s="162" cm="1">
        <f t="array" ref="AN21">AM21-IFERROR(_xlfn.LET(_xlpm.k,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$AM$3:$AM$215),IF(_xlpm.top="対象無し", 0, SUMPRODUCT(_xlpm.amount * _xlpm.hitCount))),0)</f>
        <v>0</v>
      </c>
      <c r="AO21" s="322"/>
      <c r="AP21" s="21">
        <f>LEN(配列情報!$D$16)-LEN(SUBSTITUTE(配列情報!$D$16,$D21,""))</f>
        <v>0</v>
      </c>
      <c r="AQ21" s="21">
        <f t="shared" si="11"/>
        <v>0</v>
      </c>
      <c r="AR21" s="162" cm="1">
        <f t="array" ref="AR21">AQ21-IFERROR(_xlfn.LET(_xlpm.k,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$AQ$3:$AQ$215),IF(_xlpm.top="対象無し", 0, SUMPRODUCT(_xlpm.amount * _xlpm.hitCount))),0)</f>
        <v>0</v>
      </c>
      <c r="AS21" s="322"/>
      <c r="AT21" s="21">
        <f>LEN(配列情報!$D$17)-LEN(SUBSTITUTE(配列情報!$D$17,$D21,""))</f>
        <v>0</v>
      </c>
      <c r="AU21" s="21">
        <f t="shared" si="12"/>
        <v>0</v>
      </c>
      <c r="AV21" s="162" cm="1">
        <f t="array" ref="AV21">AU21-IFERROR(_xlfn.LET(_xlpm.k,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$AU$3:$AU$215),IF(_xlpm.top="対象無し", 0, SUMPRODUCT(_xlpm.amount * _xlpm.hitCount))),0)</f>
        <v>0</v>
      </c>
      <c r="AW21" s="322"/>
      <c r="AX21" s="21">
        <f>LEN(配列情報!$D$18)-LEN(SUBSTITUTE(配列情報!$D$18,$D21,""))</f>
        <v>0</v>
      </c>
      <c r="AY21" s="21">
        <f t="shared" si="13"/>
        <v>0</v>
      </c>
      <c r="AZ21" s="162" cm="1">
        <f t="array" ref="AZ21">AY21-IFERROR(_xlfn.LET(_xlpm.k,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$AY$3:$AY$215),IF(_xlpm.top="対象無し", 0, SUMPRODUCT(_xlpm.amount * _xlpm.hitCount))),0)</f>
        <v>0</v>
      </c>
      <c r="BA21" s="322"/>
      <c r="BB21" s="21">
        <f>LEN(配列情報!$D$19)-LEN(SUBSTITUTE(配列情報!$D$19,$D21,""))</f>
        <v>0</v>
      </c>
      <c r="BC21" s="21">
        <f t="shared" si="14"/>
        <v>0</v>
      </c>
      <c r="BD21" s="162" cm="1">
        <f t="array" ref="BD21">BC21-IFERROR(_xlfn.LET(_xlpm.k,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$BC$3:$BC$215),IF(_xlpm.top="対象無し", 0, SUMPRODUCT(_xlpm.amount * _xlpm.hitCount))),0)</f>
        <v>0</v>
      </c>
      <c r="BE21" s="322"/>
      <c r="BF21" s="21">
        <f>LEN(配列情報!$D$20)-LEN(SUBSTITUTE(配列情報!$D$20,$D21,""))</f>
        <v>0</v>
      </c>
      <c r="BG21" s="21">
        <f t="shared" si="102"/>
        <v>0</v>
      </c>
      <c r="BH21" s="162" cm="1">
        <f t="array" ref="BH21">BG21-IFERROR(_xlfn.LET(_xlpm.k,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$BG$3:$BG$215),IF(_xlpm.top="対象無し", 0, SUMPRODUCT(_xlpm.amount * _xlpm.hitCount))),0)</f>
        <v>0</v>
      </c>
      <c r="BI21" s="322"/>
      <c r="BJ21" s="21">
        <f>LEN(配列情報!$D$21)-LEN(SUBSTITUTE(配列情報!$D$21,$D21,""))</f>
        <v>0</v>
      </c>
      <c r="BK21" s="21">
        <f t="shared" si="15"/>
        <v>0</v>
      </c>
      <c r="BL21" s="162" cm="1">
        <f t="array" ref="BL21">BK21-IFERROR(_xlfn.LET(_xlpm.k,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$BK$3:$BK$215),IF(_xlpm.top="対象無し", 0, SUMPRODUCT(_xlpm.amount * _xlpm.hitCount))),0)</f>
        <v>0</v>
      </c>
      <c r="BM21" s="322"/>
      <c r="BN21" s="21">
        <f>LEN(配列情報!$D$22)-LEN(SUBSTITUTE(配列情報!$D$22,$D21,""))</f>
        <v>0</v>
      </c>
      <c r="BO21" s="21">
        <f t="shared" si="16"/>
        <v>0</v>
      </c>
      <c r="BP21" s="162" cm="1">
        <f t="array" ref="BP21">BO21-IFERROR(_xlfn.LET(_xlpm.k,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$BO$3:$BO$215),IF(_xlpm.top="対象無し", 0, SUMPRODUCT(_xlpm.amount * _xlpm.hitCount))),0)</f>
        <v>0</v>
      </c>
      <c r="BQ21" s="322"/>
      <c r="BR21" s="21">
        <f>LEN(配列情報!$D$23)-LEN(SUBSTITUTE(配列情報!$D$23,$D21,""))</f>
        <v>0</v>
      </c>
      <c r="BS21" s="21">
        <f t="shared" si="17"/>
        <v>0</v>
      </c>
      <c r="BT21" s="162" cm="1">
        <f t="array" ref="BT21">BS21-IFERROR(_xlfn.LET(_xlpm.k,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$BS$3:$BS$215),IF(_xlpm.top="対象無し", 0, SUMPRODUCT(_xlpm.amount * _xlpm.hitCount))),0)</f>
        <v>0</v>
      </c>
      <c r="BU21" s="322"/>
      <c r="BV21" s="21">
        <f>LEN(配列情報!$D$24)-LEN(SUBSTITUTE(配列情報!$D$24,$D21,""))</f>
        <v>0</v>
      </c>
      <c r="BW21" s="21">
        <f t="shared" si="18"/>
        <v>0</v>
      </c>
      <c r="BX21" s="162" cm="1">
        <f t="array" ref="BX21">BW21-IFERROR(_xlfn.LET(_xlpm.k,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$BW$3:$BW$215),IF(_xlpm.top="対象無し", 0, SUMPRODUCT(_xlpm.amount * _xlpm.hitCount))),0)</f>
        <v>0</v>
      </c>
      <c r="BY21" s="322"/>
      <c r="BZ21" s="21">
        <f>LEN(配列情報!$D$25)-LEN(SUBSTITUTE(配列情報!$D$25,$D21,""))</f>
        <v>0</v>
      </c>
      <c r="CA21" s="21">
        <f t="shared" si="19"/>
        <v>0</v>
      </c>
      <c r="CB21" s="162" cm="1">
        <f t="array" ref="CB21">CA21-IFERROR(_xlfn.LET(_xlpm.k,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$CA$3:$CA$215),IF(_xlpm.top="対象無し", 0, SUMPRODUCT(_xlpm.amount * _xlpm.hitCount))),0)</f>
        <v>0</v>
      </c>
      <c r="CC21" s="322"/>
      <c r="CD21" s="21">
        <f>LEN(配列情報!$D$26)-LEN(SUBSTITUTE(配列情報!$D$26,$D21,""))</f>
        <v>0</v>
      </c>
      <c r="CE21" s="21">
        <f t="shared" si="20"/>
        <v>0</v>
      </c>
      <c r="CF21" s="162" cm="1">
        <f t="array" ref="CF21">CE21-IFERROR(_xlfn.LET(_xlpm.k,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$CE$3:$CE$215),IF(_xlpm.top="対象無し", 0, SUMPRODUCT(_xlpm.amount * _xlpm.hitCount))),0)</f>
        <v>0</v>
      </c>
      <c r="CG21" s="322"/>
      <c r="CH21" s="21">
        <f>LEN(配列情報!$D$27)-LEN(SUBSTITUTE(配列情報!$D$27,$D21,""))</f>
        <v>0</v>
      </c>
      <c r="CI21" s="21">
        <f t="shared" si="21"/>
        <v>0</v>
      </c>
      <c r="CJ21" s="162" cm="1">
        <f t="array" ref="CJ21">CI21-IFERROR(_xlfn.LET(_xlpm.k,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$CI$3:$CI$215),IF(_xlpm.top="対象無し", 0, SUMPRODUCT(_xlpm.amount * _xlpm.hitCount))),0)</f>
        <v>0</v>
      </c>
      <c r="CK21" s="322"/>
      <c r="CL21" s="21">
        <f>LEN(配列情報!$D$28)-LEN(SUBSTITUTE(配列情報!$D$28,$D21,""))</f>
        <v>0</v>
      </c>
      <c r="CM21" s="21">
        <f t="shared" si="22"/>
        <v>0</v>
      </c>
      <c r="CN21" s="162" cm="1">
        <f t="array" ref="CN21">CM21-IFERROR(_xlfn.LET(_xlpm.k,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$CM$3:$CM$215),IF(_xlpm.top="対象無し", 0, SUMPRODUCT(_xlpm.amount * _xlpm.hitCount))),0)</f>
        <v>0</v>
      </c>
      <c r="CO21" s="322"/>
      <c r="CP21" s="21">
        <f>LEN(配列情報!$D$29)-LEN(SUBSTITUTE(配列情報!$D$29,$D21,""))</f>
        <v>0</v>
      </c>
      <c r="CQ21" s="21">
        <f t="shared" si="23"/>
        <v>0</v>
      </c>
      <c r="CR21" s="162" cm="1">
        <f t="array" ref="CR21">CQ21-IFERROR(_xlfn.LET(_xlpm.k,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$CQ$3:$CQ$215),IF(_xlpm.top="対象無し", 0, SUMPRODUCT(_xlpm.amount * _xlpm.hitCount))),0)</f>
        <v>0</v>
      </c>
      <c r="CS21" s="322"/>
      <c r="CT21" s="21">
        <f>LEN(配列情報!$D$30)-LEN(SUBSTITUTE(配列情報!$D$30,$D21,""))</f>
        <v>0</v>
      </c>
      <c r="CU21" s="21">
        <f t="shared" si="24"/>
        <v>0</v>
      </c>
      <c r="CV21" s="162" cm="1">
        <f t="array" ref="CV21">CU21-IFERROR(_xlfn.LET(_xlpm.k,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$CU$3:$CU$215),IF(_xlpm.top="対象無し", 0, SUMPRODUCT(_xlpm.amount * _xlpm.hitCount))),0)</f>
        <v>0</v>
      </c>
      <c r="CW21" s="322"/>
      <c r="CX21" s="21">
        <f>LEN(配列情報!$D$31)-LEN(SUBSTITUTE(配列情報!$D$31,$D21,""))</f>
        <v>0</v>
      </c>
      <c r="CY21" s="21">
        <f t="shared" si="25"/>
        <v>0</v>
      </c>
      <c r="CZ21" s="162" cm="1">
        <f t="array" ref="CZ21">CY21-IFERROR(_xlfn.LET(_xlpm.k,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$CY$3:$CY$215),IF(_xlpm.top="対象無し", 0, SUMPRODUCT(_xlpm.amount * _xlpm.hitCount))),0)</f>
        <v>0</v>
      </c>
      <c r="DA21" s="322"/>
      <c r="DB21" s="21">
        <f>LEN(配列情報!$D$32)-LEN(SUBSTITUTE(配列情報!$D$32,$D21,""))</f>
        <v>0</v>
      </c>
      <c r="DC21" s="21">
        <f t="shared" si="26"/>
        <v>0</v>
      </c>
      <c r="DD21" s="162" cm="1">
        <f t="array" ref="DD21">DC21-IFERROR(_xlfn.LET(_xlpm.k,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$DC$3:$DC$215),IF(_xlpm.top="対象無し", 0, SUMPRODUCT(_xlpm.amount * _xlpm.hitCount))),0)</f>
        <v>0</v>
      </c>
      <c r="DE21" s="322"/>
      <c r="DF21" s="21">
        <f>LEN(配列情報!$D$33)-LEN(SUBSTITUTE(配列情報!$D$33,$D21,""))</f>
        <v>0</v>
      </c>
      <c r="DG21" s="21">
        <f t="shared" si="27"/>
        <v>0</v>
      </c>
      <c r="DH21" s="162" cm="1">
        <f t="array" ref="DH21">DG21-IFERROR(_xlfn.LET(_xlpm.k,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$DG$3:$DG$215),IF(_xlpm.top="対象無し", 0, SUMPRODUCT(_xlpm.amount * _xlpm.hitCount))),0)</f>
        <v>0</v>
      </c>
      <c r="DI21" s="322"/>
      <c r="DJ21" s="21">
        <f>LEN(配列情報!$D$34)-LEN(SUBSTITUTE(配列情報!$D$34,$D21,""))</f>
        <v>0</v>
      </c>
      <c r="DK21" s="21">
        <f t="shared" si="28"/>
        <v>0</v>
      </c>
      <c r="DL21" s="162" cm="1">
        <f t="array" ref="DL21">DK21-IFERROR(_xlfn.LET(_xlpm.k,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$DK$3:$DK$215),IF(_xlpm.top="対象無し", 0, SUMPRODUCT(_xlpm.amount * _xlpm.hitCount))),0)</f>
        <v>0</v>
      </c>
      <c r="DM21" s="322"/>
      <c r="DN21" s="21">
        <f>LEN(配列情報!$D$35)-LEN(SUBSTITUTE(配列情報!$D$35,$D21,""))</f>
        <v>0</v>
      </c>
      <c r="DO21" s="21">
        <f t="shared" si="29"/>
        <v>0</v>
      </c>
      <c r="DP21" s="162" cm="1">
        <f t="array" ref="DP21">DO21-IFERROR(_xlfn.LET(_xlpm.k,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$DO$3:$DO$215),IF(_xlpm.top="対象無し", 0, SUMPRODUCT(_xlpm.amount * _xlpm.hitCount))),0)</f>
        <v>0</v>
      </c>
      <c r="DQ21" s="322"/>
      <c r="DR21" s="21">
        <f>LEN(配列情報!$D$36)-LEN(SUBSTITUTE(配列情報!$D$36,$D21,""))</f>
        <v>0</v>
      </c>
      <c r="DS21" s="21">
        <f t="shared" si="30"/>
        <v>0</v>
      </c>
      <c r="DT21" s="162" cm="1">
        <f t="array" ref="DT21">DS21-IFERROR(_xlfn.LET(_xlpm.k,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$DS$3:$DS$215),IF(_xlpm.top="対象無し", 0, SUMPRODUCT(_xlpm.amount * _xlpm.hitCount))),0)</f>
        <v>0</v>
      </c>
      <c r="DU21" s="322"/>
      <c r="DV21" s="21">
        <f>LEN(配列情報!$D$37)-LEN(SUBSTITUTE(配列情報!$D$37,$D21,""))</f>
        <v>0</v>
      </c>
      <c r="DW21" s="21">
        <f t="shared" si="31"/>
        <v>0</v>
      </c>
      <c r="DX21" s="162" cm="1">
        <f t="array" ref="DX21">DW21-IFERROR(_xlfn.LET(_xlpm.k,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$DW$3:$DW$215),IF(_xlpm.top="対象無し", 0, SUMPRODUCT(_xlpm.amount * _xlpm.hitCount))),0)</f>
        <v>0</v>
      </c>
      <c r="DY21" s="322"/>
      <c r="DZ21" s="21">
        <f>LEN(配列情報!$D$38)-LEN(SUBSTITUTE(配列情報!$D$38,$D21,""))</f>
        <v>0</v>
      </c>
      <c r="EA21" s="21">
        <f t="shared" si="32"/>
        <v>0</v>
      </c>
      <c r="EB21" s="162" cm="1">
        <f t="array" ref="EB21">EA21-IFERROR(_xlfn.LET(_xlpm.k,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$EA$3:$EA$215),IF(_xlpm.top="対象無し", 0, SUMPRODUCT(_xlpm.amount * _xlpm.hitCount))),0)</f>
        <v>0</v>
      </c>
      <c r="EC21" s="322"/>
      <c r="ED21" s="21">
        <f>LEN(配列情報!$D$39)-LEN(SUBSTITUTE(配列情報!$D$39,$D21,""))</f>
        <v>0</v>
      </c>
      <c r="EE21" s="21">
        <f t="shared" si="33"/>
        <v>0</v>
      </c>
      <c r="EF21" s="162" cm="1">
        <f t="array" ref="EF21">EE21-IFERROR(_xlfn.LET(_xlpm.k,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$EE$3:$EE$215),IF(_xlpm.top="対象無し", 0, SUMPRODUCT(_xlpm.amount * _xlpm.hitCount))),0)</f>
        <v>0</v>
      </c>
      <c r="EG21" s="322"/>
      <c r="EH21" s="21">
        <f>LEN(配列情報!$D$40)-LEN(SUBSTITUTE(配列情報!$D$40,$D21,""))</f>
        <v>0</v>
      </c>
      <c r="EI21" s="21">
        <f t="shared" si="34"/>
        <v>0</v>
      </c>
      <c r="EJ21" s="162" cm="1">
        <f t="array" ref="EJ21">EI21-IFERROR(_xlfn.LET(_xlpm.k,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$EI$3:$EI$215),IF(_xlpm.top="対象無し", 0, SUMPRODUCT(_xlpm.amount * _xlpm.hitCount))),0)</f>
        <v>0</v>
      </c>
      <c r="EK21" s="322"/>
      <c r="EL21" s="21">
        <f>LEN(配列情報!$D$41)-LEN(SUBSTITUTE(配列情報!$D$41,$D21,""))</f>
        <v>0</v>
      </c>
      <c r="EM21" s="21">
        <f t="shared" si="35"/>
        <v>0</v>
      </c>
      <c r="EN21" s="162" cm="1">
        <f t="array" ref="EN21">EM21-IFERROR(_xlfn.LET(_xlpm.k,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$EM$3:$EM$215),IF(_xlpm.top="対象無し", 0, SUMPRODUCT(_xlpm.amount * _xlpm.hitCount))),0)</f>
        <v>0</v>
      </c>
      <c r="EO21" s="322"/>
      <c r="EP21" s="21">
        <f>LEN(配列情報!$D$42)-LEN(SUBSTITUTE(配列情報!$D$42,$D21,""))</f>
        <v>0</v>
      </c>
      <c r="EQ21" s="21">
        <f t="shared" si="36"/>
        <v>0</v>
      </c>
      <c r="ER21" s="162" cm="1">
        <f t="array" ref="ER21">EQ21-IFERROR(_xlfn.LET(_xlpm.k,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$EQ$3:$EQ$215),IF(_xlpm.top="対象無し", 0, SUMPRODUCT(_xlpm.amount * _xlpm.hitCount))),0)</f>
        <v>0</v>
      </c>
      <c r="ES21" s="322"/>
      <c r="ET21" s="21">
        <f>LEN(配列情報!$D$43)-LEN(SUBSTITUTE(配列情報!$D$43,$D21,""))</f>
        <v>0</v>
      </c>
      <c r="EU21" s="21">
        <f t="shared" si="37"/>
        <v>0</v>
      </c>
      <c r="EV21" s="162" cm="1">
        <f t="array" ref="EV21">EU21-IFERROR(_xlfn.LET(_xlpm.k,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$EU$3:$EU$215),IF(_xlpm.top="対象無し", 0, SUMPRODUCT(_xlpm.amount * _xlpm.hitCount))),0)</f>
        <v>0</v>
      </c>
      <c r="EW21" s="322"/>
      <c r="EX21" s="21">
        <f>LEN(配列情報!$D$44)-LEN(SUBSTITUTE(配列情報!$D$44,$D21,""))</f>
        <v>0</v>
      </c>
      <c r="EY21" s="21">
        <f t="shared" si="38"/>
        <v>0</v>
      </c>
      <c r="EZ21" s="162" cm="1">
        <f t="array" ref="EZ21">EY21-IFERROR(_xlfn.LET(_xlpm.k,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$EY$3:$EY$215),IF(_xlpm.top="対象無し", 0, SUMPRODUCT(_xlpm.amount * _xlpm.hitCount))),0)</f>
        <v>0</v>
      </c>
      <c r="FA21" s="322"/>
      <c r="FB21" s="21">
        <f>LEN(配列情報!$D$45)-LEN(SUBSTITUTE(配列情報!$D$45,$D21,""))</f>
        <v>0</v>
      </c>
      <c r="FC21" s="21">
        <f t="shared" si="39"/>
        <v>0</v>
      </c>
      <c r="FD21" s="162" cm="1">
        <f t="array" ref="FD21">FC21-IFERROR(_xlfn.LET(_xlpm.k,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$FC$3:$FC$215),IF(_xlpm.top="対象無し", 0, SUMPRODUCT(_xlpm.amount * _xlpm.hitCount))),0)</f>
        <v>0</v>
      </c>
      <c r="FE21" s="322"/>
      <c r="FF21" s="21">
        <f>LEN(配列情報!$D$46)-LEN(SUBSTITUTE(配列情報!$D$46,$D21,""))</f>
        <v>0</v>
      </c>
      <c r="FG21" s="21">
        <f t="shared" si="40"/>
        <v>0</v>
      </c>
      <c r="FH21" s="162" cm="1">
        <f t="array" ref="FH21">FG21-IFERROR(_xlfn.LET(_xlpm.k,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$FG$3:$FG$215),IF(_xlpm.top="対象無し", 0, SUMPRODUCT(_xlpm.amount * _xlpm.hitCount))),0)</f>
        <v>0</v>
      </c>
      <c r="FI21" s="322"/>
      <c r="FJ21" s="21">
        <f>LEN(配列情報!$D$47)-LEN(SUBSTITUTE(配列情報!$D$47,$D21,""))</f>
        <v>0</v>
      </c>
      <c r="FK21" s="21">
        <f t="shared" si="41"/>
        <v>0</v>
      </c>
      <c r="FL21" s="162" cm="1">
        <f t="array" ref="FL21">FK21-IFERROR(_xlfn.LET(_xlpm.k,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$FK$3:$FK$215),IF(_xlpm.top="対象無し", 0, SUMPRODUCT(_xlpm.amount * _xlpm.hitCount))),0)</f>
        <v>0</v>
      </c>
      <c r="FM21" s="322"/>
      <c r="FN21" s="21">
        <f>LEN(配列情報!$D$48)-LEN(SUBSTITUTE(配列情報!$D$48,$D21,""))</f>
        <v>0</v>
      </c>
      <c r="FO21" s="21">
        <f t="shared" si="42"/>
        <v>0</v>
      </c>
      <c r="FP21" s="162" cm="1">
        <f t="array" ref="FP21">FO21-IFERROR(_xlfn.LET(_xlpm.k,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$FO$3:$FO$215),IF(_xlpm.top="対象無し", 0, SUMPRODUCT(_xlpm.amount * _xlpm.hitCount))),0)</f>
        <v>0</v>
      </c>
      <c r="FQ21" s="322"/>
      <c r="FR21" s="21">
        <f>LEN(配列情報!$D$49)-LEN(SUBSTITUTE(配列情報!$D$49,$D21,""))</f>
        <v>0</v>
      </c>
      <c r="FS21" s="21">
        <f t="shared" si="43"/>
        <v>0</v>
      </c>
      <c r="FT21" s="162" cm="1">
        <f t="array" ref="FT21">FS21-IFERROR(_xlfn.LET(_xlpm.k,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$FS$3:$FS$215),IF(_xlpm.top="対象無し", 0, SUMPRODUCT(_xlpm.amount * _xlpm.hitCount))),0)</f>
        <v>0</v>
      </c>
      <c r="FU21" s="322"/>
      <c r="FV21" s="21">
        <f>LEN(配列情報!$D$50)-LEN(SUBSTITUTE(配列情報!$D$50,$D21,""))</f>
        <v>0</v>
      </c>
      <c r="FW21" s="21">
        <f t="shared" si="44"/>
        <v>0</v>
      </c>
      <c r="FX21" s="162" cm="1">
        <f t="array" ref="FX21">FW21-IFERROR(_xlfn.LET(_xlpm.k,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$FW$3:$FW$215),IF(_xlpm.top="対象無し", 0, SUMPRODUCT(_xlpm.amount * _xlpm.hitCount))),0)</f>
        <v>0</v>
      </c>
      <c r="FY21" s="322"/>
      <c r="FZ21" s="21">
        <f>LEN(配列情報!$D$51)-LEN(SUBSTITUTE(配列情報!$D$51,$D21,""))</f>
        <v>0</v>
      </c>
      <c r="GA21" s="21">
        <f t="shared" si="45"/>
        <v>0</v>
      </c>
      <c r="GB21" s="162" cm="1">
        <f t="array" ref="GB21">GA21-IFERROR(_xlfn.LET(_xlpm.k,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$GA$3:$GA$215),IF(_xlpm.top="対象無し", 0, SUMPRODUCT(_xlpm.amount * _xlpm.hitCount))),0)</f>
        <v>0</v>
      </c>
      <c r="GC21" s="322"/>
      <c r="GD21" s="21">
        <f>LEN(配列情報!$D$52)-LEN(SUBSTITUTE(配列情報!$D$52,$D21,""))</f>
        <v>0</v>
      </c>
      <c r="GE21" s="21">
        <f t="shared" si="46"/>
        <v>0</v>
      </c>
      <c r="GF21" s="162" cm="1">
        <f t="array" ref="GF21">GE21-IFERROR(_xlfn.LET(_xlpm.k,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$GE$3:$GE$215),IF(_xlpm.top="対象無し", 0, SUMPRODUCT(_xlpm.amount * _xlpm.hitCount))),0)</f>
        <v>0</v>
      </c>
      <c r="GG21" s="322"/>
      <c r="GH21" s="21">
        <f>LEN(配列情報!$D$53)-LEN(SUBSTITUTE(配列情報!$D$53,$D21,""))</f>
        <v>0</v>
      </c>
      <c r="GI21" s="21">
        <f t="shared" si="47"/>
        <v>0</v>
      </c>
      <c r="GJ21" s="162" cm="1">
        <f t="array" ref="GJ21">GI21-IFERROR(_xlfn.LET(_xlpm.k,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$GI$3:$GI$215),IF(_xlpm.top="対象無し", 0, SUMPRODUCT(_xlpm.amount * _xlpm.hitCount))),0)</f>
        <v>0</v>
      </c>
      <c r="GK21" s="322"/>
      <c r="GL21" s="21">
        <f>LEN(配列情報!$D$54)-LEN(SUBSTITUTE(配列情報!$D$54,$D21,""))</f>
        <v>0</v>
      </c>
      <c r="GM21" s="21">
        <f t="shared" si="48"/>
        <v>0</v>
      </c>
      <c r="GN21" s="162" cm="1">
        <f t="array" ref="GN21">GM21-IFERROR(_xlfn.LET(_xlpm.k,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$GM$3:$GM$215),IF(_xlpm.top="対象無し", 0, SUMPRODUCT(_xlpm.amount * _xlpm.hitCount))),0)</f>
        <v>0</v>
      </c>
      <c r="GO21" s="322"/>
      <c r="GP21" s="21">
        <f>LEN(配列情報!$D$55)-LEN(SUBSTITUTE(配列情報!$D$55,$D21,""))</f>
        <v>0</v>
      </c>
      <c r="GQ21" s="21">
        <f t="shared" si="49"/>
        <v>0</v>
      </c>
      <c r="GR21" s="162" cm="1">
        <f t="array" ref="GR21">GQ21-IFERROR(_xlfn.LET(_xlpm.k,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$GQ$3:$GQ$215),IF(_xlpm.top="対象無し", 0, SUMPRODUCT(_xlpm.amount * _xlpm.hitCount))),0)</f>
        <v>0</v>
      </c>
      <c r="GS21" s="322"/>
      <c r="GT21" s="21">
        <f>LEN(配列情報!$D$56)-LEN(SUBSTITUTE(配列情報!$D$56,$D21,""))</f>
        <v>0</v>
      </c>
      <c r="GU21" s="21">
        <f t="shared" si="50"/>
        <v>0</v>
      </c>
      <c r="GV21" s="162" cm="1">
        <f t="array" ref="GV21">GU21-IFERROR(_xlfn.LET(_xlpm.k,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$GU$3:$GU$215),IF(_xlpm.top="対象無し", 0, SUMPRODUCT(_xlpm.amount * _xlpm.hitCount))),0)</f>
        <v>0</v>
      </c>
      <c r="GW21" s="322"/>
      <c r="GX21" s="21">
        <f>LEN(配列情報!$D$57)-LEN(SUBSTITUTE(配列情報!$D$57,$D21,""))</f>
        <v>0</v>
      </c>
      <c r="GY21" s="21">
        <f t="shared" si="51"/>
        <v>0</v>
      </c>
      <c r="GZ21" s="162" cm="1">
        <f t="array" ref="GZ21">GY21-IFERROR(_xlfn.LET(_xlpm.k,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$GY$3:$GY$215),IF(_xlpm.top="対象無し", 0, SUMPRODUCT(_xlpm.amount * _xlpm.hitCount))),0)</f>
        <v>0</v>
      </c>
      <c r="HA21" s="322"/>
      <c r="HB21" s="21">
        <f>LEN(配列情報!$D$58)-LEN(SUBSTITUTE(配列情報!$D$58,$D21,""))</f>
        <v>0</v>
      </c>
      <c r="HC21" s="21">
        <f t="shared" si="52"/>
        <v>0</v>
      </c>
      <c r="HD21" s="162" cm="1">
        <f t="array" ref="HD21">HC21-IFERROR(_xlfn.LET(_xlpm.k,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$HC$3:$HC$215),IF(_xlpm.top="対象無し", 0, SUMPRODUCT(_xlpm.amount * _xlpm.hitCount))),0)</f>
        <v>0</v>
      </c>
      <c r="HE21" s="322"/>
      <c r="HF21" s="21">
        <f>LEN(配列情報!$D$59)-LEN(SUBSTITUTE(配列情報!$D$59,$D21,""))</f>
        <v>0</v>
      </c>
      <c r="HG21" s="21">
        <f t="shared" si="53"/>
        <v>0</v>
      </c>
      <c r="HH21" s="162" cm="1">
        <f t="array" ref="HH21">HG21-IFERROR(_xlfn.LET(_xlpm.k,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$HG$3:$HG$215),IF(_xlpm.top="対象無し", 0, SUMPRODUCT(_xlpm.amount * _xlpm.hitCount))),0)</f>
        <v>0</v>
      </c>
      <c r="HI21" s="322"/>
      <c r="HJ21" s="21">
        <f>LEN(配列情報!$D$60)-LEN(SUBSTITUTE(配列情報!$D$60,$D21,""))</f>
        <v>0</v>
      </c>
      <c r="HK21" s="21">
        <f t="shared" si="54"/>
        <v>0</v>
      </c>
      <c r="HL21" s="162" cm="1">
        <f t="array" ref="HL21">HK21-IFERROR(_xlfn.LET(_xlpm.k,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$HK$3:$HK$215),IF(_xlpm.top="対象無し", 0, SUMPRODUCT(_xlpm.amount * _xlpm.hitCount))),0)</f>
        <v>0</v>
      </c>
      <c r="HM21" s="322"/>
      <c r="HN21" s="21">
        <f>LEN(配列情報!$D$61)-LEN(SUBSTITUTE(配列情報!$D$61,$D21,""))</f>
        <v>0</v>
      </c>
      <c r="HO21" s="21">
        <f t="shared" si="55"/>
        <v>0</v>
      </c>
      <c r="HP21" s="162" cm="1">
        <f t="array" ref="HP21">HO21-IFERROR(_xlfn.LET(_xlpm.k,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$HO$3:$HO$215),IF(_xlpm.top="対象無し", 0, SUMPRODUCT(_xlpm.amount * _xlpm.hitCount))),0)</f>
        <v>0</v>
      </c>
      <c r="HQ21" s="322"/>
      <c r="HR21" s="21">
        <f>LEN(配列情報!$D$62)-LEN(SUBSTITUTE(配列情報!$D$62,$D21,""))</f>
        <v>0</v>
      </c>
      <c r="HS21" s="21">
        <f t="shared" si="56"/>
        <v>0</v>
      </c>
      <c r="HT21" s="162" cm="1">
        <f t="array" ref="HT21">HS21-IFERROR(_xlfn.LET(_xlpm.k,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$HS$3:$HS$215),IF(_xlpm.top="対象無し", 0, SUMPRODUCT(_xlpm.amount * _xlpm.hitCount))),0)</f>
        <v>0</v>
      </c>
      <c r="HU21" s="322"/>
      <c r="HV21" s="21">
        <f>LEN(配列情報!$D$63)-LEN(SUBSTITUTE(配列情報!$D$63,$D21,""))</f>
        <v>0</v>
      </c>
      <c r="HW21" s="21">
        <f t="shared" si="57"/>
        <v>0</v>
      </c>
      <c r="HX21" s="162" cm="1">
        <f t="array" ref="HX21">HW21-IFERROR(_xlfn.LET(_xlpm.k,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$HW$3:$HW$215),IF(_xlpm.top="対象無し", 0, SUMPRODUCT(_xlpm.amount * _xlpm.hitCount))),0)</f>
        <v>0</v>
      </c>
      <c r="HY21" s="322"/>
      <c r="HZ21" s="21">
        <f>LEN(配列情報!$D$64)-LEN(SUBSTITUTE(配列情報!$D$64,$D21,""))</f>
        <v>0</v>
      </c>
      <c r="IA21" s="21">
        <f t="shared" si="58"/>
        <v>0</v>
      </c>
      <c r="IB21" s="162" cm="1">
        <f t="array" ref="IB21">IA21-IFERROR(_xlfn.LET(_xlpm.k,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$IA$3:$IA$215),IF(_xlpm.top="対象無し", 0, SUMPRODUCT(_xlpm.amount * _xlpm.hitCount))),0)</f>
        <v>0</v>
      </c>
      <c r="IC21" s="322"/>
      <c r="ID21" s="21">
        <f>LEN(配列情報!$D$65)-LEN(SUBSTITUTE(配列情報!$D$65,$D21,""))</f>
        <v>0</v>
      </c>
      <c r="IE21" s="21">
        <f t="shared" si="59"/>
        <v>0</v>
      </c>
      <c r="IF21" s="162" cm="1">
        <f t="array" ref="IF21">IE21-IFERROR(_xlfn.LET(_xlpm.k,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$IE$3:$IE$215),IF(_xlpm.top="対象無し", 0, SUMPRODUCT(_xlpm.amount * _xlpm.hitCount))),0)</f>
        <v>0</v>
      </c>
      <c r="IG21" s="322"/>
      <c r="IH21" s="21">
        <f>LEN(配列情報!$D$66)-LEN(SUBSTITUTE(配列情報!$D$66,$D21,""))</f>
        <v>0</v>
      </c>
      <c r="II21" s="21">
        <f t="shared" si="60"/>
        <v>0</v>
      </c>
      <c r="IJ21" s="162" cm="1">
        <f t="array" ref="IJ21">II21-IFERROR(_xlfn.LET(_xlpm.k,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$II$3:$II$215),IF(_xlpm.top="対象無し", 0, SUMPRODUCT(_xlpm.amount * _xlpm.hitCount))),0)</f>
        <v>0</v>
      </c>
      <c r="IK21" s="322"/>
      <c r="IL21" s="21">
        <f>LEN(配列情報!$D$67)-LEN(SUBSTITUTE(配列情報!$D$67,$D21,""))</f>
        <v>0</v>
      </c>
      <c r="IM21" s="21">
        <f t="shared" si="61"/>
        <v>0</v>
      </c>
      <c r="IN21" s="162" cm="1">
        <f t="array" ref="IN21">IM21-IFERROR(_xlfn.LET(_xlpm.k,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$IM$3:$IM$215),IF(_xlpm.top="対象無し", 0, SUMPRODUCT(_xlpm.amount * _xlpm.hitCount))),0)</f>
        <v>0</v>
      </c>
      <c r="IO21" s="322"/>
      <c r="IP21" s="21">
        <f>LEN(配列情報!$D$68)-LEN(SUBSTITUTE(配列情報!$D$68,$D21,""))</f>
        <v>0</v>
      </c>
      <c r="IQ21" s="21">
        <f t="shared" si="62"/>
        <v>0</v>
      </c>
      <c r="IR21" s="162" cm="1">
        <f t="array" ref="IR21">IQ21-IFERROR(_xlfn.LET(_xlpm.k,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$IQ$3:$IQ$215),IF(_xlpm.top="対象無し", 0, SUMPRODUCT(_xlpm.amount * _xlpm.hitCount))),0)</f>
        <v>0</v>
      </c>
      <c r="IS21" s="322"/>
      <c r="IT21" s="21">
        <f>LEN(配列情報!$D$69)-LEN(SUBSTITUTE(配列情報!$D$69,$D21,""))</f>
        <v>0</v>
      </c>
      <c r="IU21" s="21">
        <f t="shared" si="63"/>
        <v>0</v>
      </c>
      <c r="IV21" s="162" cm="1">
        <f t="array" ref="IV21">IU21-IFERROR(_xlfn.LET(_xlpm.k,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$IU$3:$IU$215),IF(_xlpm.top="対象無し", 0, SUMPRODUCT(_xlpm.amount * _xlpm.hitCount))),0)</f>
        <v>0</v>
      </c>
      <c r="IW21" s="322"/>
      <c r="IX21" s="21">
        <f>LEN(配列情報!$D$70)-LEN(SUBSTITUTE(配列情報!$D$70,$D21,""))</f>
        <v>0</v>
      </c>
      <c r="IY21" s="21">
        <f t="shared" si="64"/>
        <v>0</v>
      </c>
      <c r="IZ21" s="162" cm="1">
        <f t="array" ref="IZ21">IY21-IFERROR(_xlfn.LET(_xlpm.k,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$IY$3:$IY$215),IF(_xlpm.top="対象無し", 0, SUMPRODUCT(_xlpm.amount * _xlpm.hitCount))),0)</f>
        <v>0</v>
      </c>
      <c r="JA21" s="322"/>
      <c r="JB21" s="21">
        <f>LEN(配列情報!$D$71)-LEN(SUBSTITUTE(配列情報!$D$71,$D21,""))</f>
        <v>0</v>
      </c>
      <c r="JC21" s="21">
        <f t="shared" si="65"/>
        <v>0</v>
      </c>
      <c r="JD21" s="162" cm="1">
        <f t="array" ref="JD21">JC21-IFERROR(_xlfn.LET(_xlpm.k,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$JC$3:$JC$215),IF(_xlpm.top="対象無し", 0, SUMPRODUCT(_xlpm.amount * _xlpm.hitCount))),0)</f>
        <v>0</v>
      </c>
      <c r="JE21" s="322"/>
      <c r="JF21" s="21">
        <f>LEN(配列情報!$D$72)-LEN(SUBSTITUTE(配列情報!$D$72,$D21,""))</f>
        <v>0</v>
      </c>
      <c r="JG21" s="21">
        <f t="shared" si="66"/>
        <v>0</v>
      </c>
      <c r="JH21" s="162" cm="1">
        <f t="array" ref="JH21">JG21-IFERROR(_xlfn.LET(_xlpm.k,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$JG$3:$JG$215),IF(_xlpm.top="対象無し", 0, SUMPRODUCT(_xlpm.amount * _xlpm.hitCount))),0)</f>
        <v>0</v>
      </c>
      <c r="JI21" s="322"/>
      <c r="JJ21" s="21">
        <f>LEN(配列情報!$D$73)-LEN(SUBSTITUTE(配列情報!$D$73,$D21,""))</f>
        <v>0</v>
      </c>
      <c r="JK21" s="21">
        <f t="shared" si="67"/>
        <v>0</v>
      </c>
      <c r="JL21" s="162" cm="1">
        <f t="array" ref="JL21">JK21-IFERROR(_xlfn.LET(_xlpm.k,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$JK$3:$JK$215),IF(_xlpm.top="対象無し", 0, SUMPRODUCT(_xlpm.amount * _xlpm.hitCount))),0)</f>
        <v>0</v>
      </c>
      <c r="JM21" s="322"/>
      <c r="JN21" s="21">
        <f>LEN(配列情報!$D$74)-LEN(SUBSTITUTE(配列情報!$D$74,$D21,""))</f>
        <v>0</v>
      </c>
      <c r="JO21" s="21">
        <f t="shared" si="68"/>
        <v>0</v>
      </c>
      <c r="JP21" s="162" cm="1">
        <f t="array" ref="JP21">JO21-IFERROR(_xlfn.LET(_xlpm.k,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$JO$3:$JO$215),IF(_xlpm.top="対象無し", 0, SUMPRODUCT(_xlpm.amount * _xlpm.hitCount))),0)</f>
        <v>0</v>
      </c>
      <c r="JQ21" s="322"/>
      <c r="JR21" s="21">
        <f>LEN(配列情報!$D$75)-LEN(SUBSTITUTE(配列情報!$D$75,$D21,""))</f>
        <v>0</v>
      </c>
      <c r="JS21" s="21">
        <f t="shared" si="69"/>
        <v>0</v>
      </c>
      <c r="JT21" s="162" cm="1">
        <f t="array" ref="JT21">JS21-IFERROR(_xlfn.LET(_xlpm.k,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$JS$3:$JS$215),IF(_xlpm.top="対象無し", 0, SUMPRODUCT(_xlpm.amount * _xlpm.hitCount))),0)</f>
        <v>0</v>
      </c>
      <c r="JU21" s="322"/>
      <c r="JV21" s="21">
        <f>LEN(配列情報!$D$76)-LEN(SUBSTITUTE(配列情報!$D$76,$D21,""))</f>
        <v>0</v>
      </c>
      <c r="JW21" s="21">
        <f t="shared" si="70"/>
        <v>0</v>
      </c>
      <c r="JX21" s="162" cm="1">
        <f t="array" ref="JX21">JW21-IFERROR(_xlfn.LET(_xlpm.k,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$JW$3:$JW$215),IF(_xlpm.top="対象無し", 0, SUMPRODUCT(_xlpm.amount * _xlpm.hitCount))),0)</f>
        <v>0</v>
      </c>
      <c r="JY21" s="322"/>
      <c r="JZ21" s="21">
        <f>LEN(配列情報!$D$77)-LEN(SUBSTITUTE(配列情報!$D$77,$D21,""))</f>
        <v>0</v>
      </c>
      <c r="KA21" s="21">
        <f t="shared" si="71"/>
        <v>0</v>
      </c>
      <c r="KB21" s="162" cm="1">
        <f t="array" ref="KB21">KA21-IFERROR(_xlfn.LET(_xlpm.k,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$KA$3:$KA$215),IF(_xlpm.top="対象無し", 0, SUMPRODUCT(_xlpm.amount * _xlpm.hitCount))),0)</f>
        <v>0</v>
      </c>
      <c r="KC21" s="322"/>
      <c r="KD21" s="21">
        <f>LEN(配列情報!$D$78)-LEN(SUBSTITUTE(配列情報!$D$78,$D21,""))</f>
        <v>0</v>
      </c>
      <c r="KE21" s="21">
        <f t="shared" si="72"/>
        <v>0</v>
      </c>
      <c r="KF21" s="162" cm="1">
        <f t="array" ref="KF21">KE21-IFERROR(_xlfn.LET(_xlpm.k,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$KE$3:$KE$215),IF(_xlpm.top="対象無し", 0, SUMPRODUCT(_xlpm.amount * _xlpm.hitCount))),0)</f>
        <v>0</v>
      </c>
      <c r="KG21" s="322"/>
      <c r="KH21" s="21">
        <f>LEN(配列情報!$D$79)-LEN(SUBSTITUTE(配列情報!$D$79,$D21,""))</f>
        <v>0</v>
      </c>
      <c r="KI21" s="21">
        <f t="shared" si="73"/>
        <v>0</v>
      </c>
      <c r="KJ21" s="162" cm="1">
        <f t="array" ref="KJ21">KI21-IFERROR(_xlfn.LET(_xlpm.k,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$KI$3:$KI$215),IF(_xlpm.top="対象無し", 0, SUMPRODUCT(_xlpm.amount * _xlpm.hitCount))),0)</f>
        <v>0</v>
      </c>
      <c r="KK21" s="322"/>
      <c r="KL21" s="21">
        <f>LEN(配列情報!$D$80)-LEN(SUBSTITUTE(配列情報!$D$80,$D21,""))</f>
        <v>0</v>
      </c>
      <c r="KM21" s="21">
        <f t="shared" si="74"/>
        <v>0</v>
      </c>
      <c r="KN21" s="162" cm="1">
        <f t="array" ref="KN21">KM21-IFERROR(_xlfn.LET(_xlpm.k,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$KM$3:$KM$215),IF(_xlpm.top="対象無し", 0, SUMPRODUCT(_xlpm.amount * _xlpm.hitCount))),0)</f>
        <v>0</v>
      </c>
      <c r="KO21" s="322"/>
      <c r="KP21" s="21">
        <f>LEN(配列情報!$D$81)-LEN(SUBSTITUTE(配列情報!$D$81,$D21,""))</f>
        <v>0</v>
      </c>
      <c r="KQ21" s="21">
        <f t="shared" si="75"/>
        <v>0</v>
      </c>
      <c r="KR21" s="162" cm="1">
        <f t="array" ref="KR21">KQ21-IFERROR(_xlfn.LET(_xlpm.k,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$KQ$3:$KQ$215),IF(_xlpm.top="対象無し", 0, SUMPRODUCT(_xlpm.amount * _xlpm.hitCount))),0)</f>
        <v>0</v>
      </c>
      <c r="KS21" s="322"/>
      <c r="KT21" s="21">
        <f>LEN(配列情報!$D$82)-LEN(SUBSTITUTE(配列情報!$D$82,$D21,""))</f>
        <v>0</v>
      </c>
      <c r="KU21" s="21">
        <f t="shared" si="76"/>
        <v>0</v>
      </c>
      <c r="KV21" s="162" cm="1">
        <f t="array" ref="KV21">KU21-IFERROR(_xlfn.LET(_xlpm.k,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$KU$3:$KU$215),IF(_xlpm.top="対象無し", 0, SUMPRODUCT(_xlpm.amount * _xlpm.hitCount))),0)</f>
        <v>0</v>
      </c>
      <c r="KW21" s="322"/>
      <c r="KX21" s="21">
        <f>LEN(配列情報!$D$83)-LEN(SUBSTITUTE(配列情報!$D$83,$D21,""))</f>
        <v>0</v>
      </c>
      <c r="KY21" s="21">
        <f t="shared" si="77"/>
        <v>0</v>
      </c>
      <c r="KZ21" s="162" cm="1">
        <f t="array" ref="KZ21">KY21-IFERROR(_xlfn.LET(_xlpm.k,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$KY$3:$KY$215),IF(_xlpm.top="対象無し", 0, SUMPRODUCT(_xlpm.amount * _xlpm.hitCount))),0)</f>
        <v>0</v>
      </c>
      <c r="LA21" s="322"/>
      <c r="LB21" s="21">
        <f>LEN(配列情報!$D$84)-LEN(SUBSTITUTE(配列情報!$D$84,$D21,""))</f>
        <v>0</v>
      </c>
      <c r="LC21" s="21">
        <f t="shared" si="78"/>
        <v>0</v>
      </c>
      <c r="LD21" s="162" cm="1">
        <f t="array" ref="LD21">LC21-IFERROR(_xlfn.LET(_xlpm.k,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$LC$3:$LC$215),IF(_xlpm.top="対象無し", 0, SUMPRODUCT(_xlpm.amount * _xlpm.hitCount))),0)</f>
        <v>0</v>
      </c>
      <c r="LE21" s="322"/>
      <c r="LF21" s="21">
        <f>LEN(配列情報!$D$85)-LEN(SUBSTITUTE(配列情報!$D$85,$D21,""))</f>
        <v>0</v>
      </c>
      <c r="LG21" s="21">
        <f t="shared" si="79"/>
        <v>0</v>
      </c>
      <c r="LH21" s="162" cm="1">
        <f t="array" ref="LH21">LG21-IFERROR(_xlfn.LET(_xlpm.k,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$LG$3:$LG$215),IF(_xlpm.top="対象無し", 0, SUMPRODUCT(_xlpm.amount * _xlpm.hitCount))),0)</f>
        <v>0</v>
      </c>
      <c r="LI21" s="322"/>
      <c r="LJ21" s="21">
        <f>LEN(配列情報!$D$86)-LEN(SUBSTITUTE(配列情報!$D$86,$D21,""))</f>
        <v>0</v>
      </c>
      <c r="LK21" s="21">
        <f t="shared" si="80"/>
        <v>0</v>
      </c>
      <c r="LL21" s="162" cm="1">
        <f t="array" ref="LL21">LK21-IFERROR(_xlfn.LET(_xlpm.k,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$LK$3:$LK$215),IF(_xlpm.top="対象無し", 0, SUMPRODUCT(_xlpm.amount * _xlpm.hitCount))),0)</f>
        <v>0</v>
      </c>
      <c r="LM21" s="322"/>
      <c r="LN21" s="21">
        <f>LEN(配列情報!$D$87)-LEN(SUBSTITUTE(配列情報!$D$87,$D21,""))</f>
        <v>0</v>
      </c>
      <c r="LO21" s="21">
        <f t="shared" si="81"/>
        <v>0</v>
      </c>
      <c r="LP21" s="162" cm="1">
        <f t="array" ref="LP21">LO21-IFERROR(_xlfn.LET(_xlpm.k,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$LO$3:$LO$215),IF(_xlpm.top="対象無し", 0, SUMPRODUCT(_xlpm.amount * _xlpm.hitCount))),0)</f>
        <v>0</v>
      </c>
      <c r="LQ21" s="322"/>
      <c r="LR21" s="21">
        <f>LEN(配列情報!$D$88)-LEN(SUBSTITUTE(配列情報!$D$88,$D21,""))</f>
        <v>0</v>
      </c>
      <c r="LS21" s="21">
        <f t="shared" si="82"/>
        <v>0</v>
      </c>
      <c r="LT21" s="162" cm="1">
        <f t="array" ref="LT21">LS21-IFERROR(_xlfn.LET(_xlpm.k,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$LS$3:$LS$215),IF(_xlpm.top="対象無し", 0, SUMPRODUCT(_xlpm.amount * _xlpm.hitCount))),0)</f>
        <v>0</v>
      </c>
      <c r="LU21" s="322"/>
      <c r="LV21" s="21">
        <f>LEN(配列情報!$D$89)-LEN(SUBSTITUTE(配列情報!$D$89,$D21,""))</f>
        <v>0</v>
      </c>
      <c r="LW21" s="21">
        <f t="shared" si="83"/>
        <v>0</v>
      </c>
      <c r="LX21" s="162" cm="1">
        <f t="array" ref="LX21">LW21-IFERROR(_xlfn.LET(_xlpm.k,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$LW$3:$LW$215),IF(_xlpm.top="対象無し", 0, SUMPRODUCT(_xlpm.amount * _xlpm.hitCount))),0)</f>
        <v>0</v>
      </c>
      <c r="LY21" s="322"/>
      <c r="LZ21" s="21">
        <f>LEN(配列情報!$D$90)-LEN(SUBSTITUTE(配列情報!$D$90,$D21,""))</f>
        <v>0</v>
      </c>
      <c r="MA21" s="21">
        <f t="shared" si="84"/>
        <v>0</v>
      </c>
      <c r="MB21" s="162" cm="1">
        <f t="array" ref="MB21">MA21-IFERROR(_xlfn.LET(_xlpm.k,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$MA$3:$MA$215),IF(_xlpm.top="対象無し", 0, SUMPRODUCT(_xlpm.amount * _xlpm.hitCount))),0)</f>
        <v>0</v>
      </c>
      <c r="MC21" s="322"/>
      <c r="MD21" s="21">
        <f>LEN(配列情報!$D$91)-LEN(SUBSTITUTE(配列情報!$D$91,$D21,""))</f>
        <v>0</v>
      </c>
      <c r="ME21" s="21">
        <f t="shared" si="85"/>
        <v>0</v>
      </c>
      <c r="MF21" s="162" cm="1">
        <f t="array" ref="MF21">ME21-IFERROR(_xlfn.LET(_xlpm.k,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$ME$3:$ME$215),IF(_xlpm.top="対象無し", 0, SUMPRODUCT(_xlpm.amount * _xlpm.hitCount))),0)</f>
        <v>0</v>
      </c>
      <c r="MG21" s="322"/>
      <c r="MH21" s="21">
        <f>LEN(配列情報!$D$92)-LEN(SUBSTITUTE(配列情報!$D$92,$D21,""))</f>
        <v>0</v>
      </c>
      <c r="MI21" s="21">
        <f t="shared" si="86"/>
        <v>0</v>
      </c>
      <c r="MJ21" s="162" cm="1">
        <f t="array" ref="MJ21">MI21-IFERROR(_xlfn.LET(_xlpm.k,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$MI$3:$MI$215),IF(_xlpm.top="対象無し", 0, SUMPRODUCT(_xlpm.amount * _xlpm.hitCount))),0)</f>
        <v>0</v>
      </c>
      <c r="MK21" s="322"/>
      <c r="ML21" s="21">
        <f>LEN(配列情報!$D$93)-LEN(SUBSTITUTE(配列情報!$D$93,$D21,""))</f>
        <v>0</v>
      </c>
      <c r="MM21" s="21">
        <f t="shared" si="87"/>
        <v>0</v>
      </c>
      <c r="MN21" s="162" cm="1">
        <f t="array" ref="MN21">MM21-IFERROR(_xlfn.LET(_xlpm.k,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$MM$3:$MM$215),IF(_xlpm.top="対象無し", 0, SUMPRODUCT(_xlpm.amount * _xlpm.hitCount))),0)</f>
        <v>0</v>
      </c>
      <c r="MO21" s="322"/>
      <c r="MP21" s="21">
        <f>LEN(配列情報!$D$94)-LEN(SUBSTITUTE(配列情報!$D$94,$D21,""))</f>
        <v>0</v>
      </c>
      <c r="MQ21" s="21">
        <f t="shared" si="88"/>
        <v>0</v>
      </c>
      <c r="MR21" s="162" cm="1">
        <f t="array" ref="MR21">MQ21-IFERROR(_xlfn.LET(_xlpm.k,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$MQ$3:$MQ$215),IF(_xlpm.top="対象無し", 0, SUMPRODUCT(_xlpm.amount * _xlpm.hitCount))),0)</f>
        <v>0</v>
      </c>
      <c r="MS21" s="322"/>
      <c r="MT21" s="21">
        <f>LEN(配列情報!$D$95)-LEN(SUBSTITUTE(配列情報!$D$95,$D21,""))</f>
        <v>0</v>
      </c>
      <c r="MU21" s="21">
        <f t="shared" si="89"/>
        <v>0</v>
      </c>
      <c r="MV21" s="162" cm="1">
        <f t="array" ref="MV21">MU21-IFERROR(_xlfn.LET(_xlpm.k,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$MU$3:$MU$215),IF(_xlpm.top="対象無し", 0, SUMPRODUCT(_xlpm.amount * _xlpm.hitCount))),0)</f>
        <v>0</v>
      </c>
      <c r="MW21" s="322"/>
      <c r="MX21" s="21">
        <f>LEN(配列情報!$D$96)-LEN(SUBSTITUTE(配列情報!$D$96,$D21,""))</f>
        <v>0</v>
      </c>
      <c r="MY21" s="21">
        <f t="shared" si="90"/>
        <v>0</v>
      </c>
      <c r="MZ21" s="162" cm="1">
        <f t="array" ref="MZ21">MY21-IFERROR(_xlfn.LET(_xlpm.k,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$MY$3:$MY$215),IF(_xlpm.top="対象無し", 0, SUMPRODUCT(_xlpm.amount * _xlpm.hitCount))),0)</f>
        <v>0</v>
      </c>
      <c r="NA21" s="322"/>
      <c r="NB21" s="21">
        <f>LEN(配列情報!$D$97)-LEN(SUBSTITUTE(配列情報!$D$97,$D21,""))</f>
        <v>0</v>
      </c>
      <c r="NC21" s="21">
        <f t="shared" si="91"/>
        <v>0</v>
      </c>
      <c r="ND21" s="162" cm="1">
        <f t="array" ref="ND21">NC21-IFERROR(_xlfn.LET(_xlpm.k,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$NC$3:$NC$215),IF(_xlpm.top="対象無し", 0, SUMPRODUCT(_xlpm.amount * _xlpm.hitCount))),0)</f>
        <v>0</v>
      </c>
      <c r="NE21" s="322"/>
      <c r="NF21" s="21">
        <f>LEN(配列情報!$D$98)-LEN(SUBSTITUTE(配列情報!$D$98,$D21,""))</f>
        <v>0</v>
      </c>
      <c r="NG21" s="21">
        <f t="shared" si="92"/>
        <v>0</v>
      </c>
      <c r="NH21" s="162" cm="1">
        <f t="array" ref="NH21">NG21-IFERROR(_xlfn.LET(_xlpm.k,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$NG$3:$NG$215),IF(_xlpm.top="対象無し", 0, SUMPRODUCT(_xlpm.amount * _xlpm.hitCount))),0)</f>
        <v>0</v>
      </c>
      <c r="NI21" s="322"/>
      <c r="NJ21" s="21">
        <f>LEN(配列情報!$D$99)-LEN(SUBSTITUTE(配列情報!$D$99,$D21,""))</f>
        <v>0</v>
      </c>
      <c r="NK21" s="21">
        <f t="shared" si="93"/>
        <v>0</v>
      </c>
      <c r="NL21" s="162" cm="1">
        <f t="array" ref="NL21">NK21-IFERROR(_xlfn.LET(_xlpm.k,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$NK$3:$NK$215),IF(_xlpm.top="対象無し", 0, SUMPRODUCT(_xlpm.amount * _xlpm.hitCount))),0)</f>
        <v>0</v>
      </c>
      <c r="NM21" s="322"/>
      <c r="NN21" s="21">
        <f>LEN(配列情報!$D$100)-LEN(SUBSTITUTE(配列情報!$D$100,$D21,""))</f>
        <v>0</v>
      </c>
      <c r="NO21" s="21">
        <f t="shared" si="94"/>
        <v>0</v>
      </c>
      <c r="NP21" s="162" cm="1">
        <f t="array" ref="NP21">NO21-IFERROR(_xlfn.LET(_xlpm.k,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$NO$3:$NO$215),IF(_xlpm.top="対象無し", 0, SUMPRODUCT(_xlpm.amount * _xlpm.hitCount))),0)</f>
        <v>0</v>
      </c>
      <c r="NQ21" s="322"/>
      <c r="NR21" s="21">
        <f>LEN(配列情報!$D$101)-LEN(SUBSTITUTE(配列情報!$D$101,$D21,""))</f>
        <v>0</v>
      </c>
      <c r="NS21" s="21">
        <f t="shared" si="95"/>
        <v>0</v>
      </c>
      <c r="NT21" s="162" cm="1">
        <f t="array" ref="NT21">NS21-IFERROR(_xlfn.LET(_xlpm.k,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$NS$3:$NS$215),IF(_xlpm.top="対象無し", 0, SUMPRODUCT(_xlpm.amount * _xlpm.hitCount))),0)</f>
        <v>0</v>
      </c>
      <c r="NU21" s="322"/>
      <c r="NV21" s="21">
        <f>LEN(配列情報!$D$102)-LEN(SUBSTITUTE(配列情報!$D$102,$D21,""))</f>
        <v>0</v>
      </c>
      <c r="NW21" s="21">
        <f t="shared" si="96"/>
        <v>0</v>
      </c>
      <c r="NX21" s="162" cm="1">
        <f t="array" ref="NX21">NW21-IFERROR(_xlfn.LET(_xlpm.k, _xlfn.XMATCH(TRUE, EXACT($OB$2:$RL$2, D21),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D21, ""))) / LEN(D21),_xlpm.amount, SUMIF($C$3:$C$215, _xlpm.arrCode, $NW$3:$NW$215),IF(_xlpm.top="対象無し", 0, SUMPRODUCT(_xlpm.amount * _xlpm.hitCount))),0)</f>
        <v>0</v>
      </c>
      <c r="NY21" s="322"/>
      <c r="OO21" t="str">
        <v>[psedU]</v>
      </c>
    </row>
    <row r="22" spans="1:405">
      <c r="A22" s="332"/>
      <c r="B22" s="161" t="s">
        <v>195</v>
      </c>
      <c r="C22" s="45">
        <v>20</v>
      </c>
      <c r="D22" s="22" t="str">
        <f>塩基・修飾表記の定義!D55</f>
        <v>s</v>
      </c>
      <c r="E22" s="160">
        <f t="shared" si="3"/>
        <v>1</v>
      </c>
      <c r="F22" s="21">
        <f>LEN(配列情報!$D$7)-LEN(SUBSTITUTE(配列情報!$D$7,$D22,""))</f>
        <v>0</v>
      </c>
      <c r="G22" s="21">
        <f t="shared" si="100"/>
        <v>0</v>
      </c>
      <c r="H22" s="162" cm="1">
        <f t="array" ref="H22">G22-IFERROR(_xlfn.LET(_xlpm.k,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$G$3:$G$215),IF(_xlpm.top="対象無し", 0, SUMPRODUCT(_xlpm.amount * _xlpm.hitCount))),0)</f>
        <v>0</v>
      </c>
      <c r="I22" s="322"/>
      <c r="J22" s="21">
        <f>LEN(配列情報!$D$8)-LEN(SUBSTITUTE(配列情報!$D$8,$D22,""))</f>
        <v>0</v>
      </c>
      <c r="K22" s="21">
        <f t="shared" si="101"/>
        <v>0</v>
      </c>
      <c r="L22" s="162" cm="1">
        <f t="array" ref="L22">K22-IFERROR(_xlfn.LET(_xlpm.k,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$K$3:$K$215),IF(_xlpm.top="対象無し", 0, SUMPRODUCT(_xlpm.amount * _xlpm.hitCount))),0)</f>
        <v>0</v>
      </c>
      <c r="M22" s="322"/>
      <c r="N22" s="21">
        <f>LEN(配列情報!$D$9)-LEN(SUBSTITUTE(配列情報!$D$9,$D22,""))</f>
        <v>0</v>
      </c>
      <c r="O22" s="21">
        <f t="shared" si="4"/>
        <v>0</v>
      </c>
      <c r="P22" s="162" cm="1">
        <f t="array" ref="P22">O22-IFERROR(_xlfn.LET(_xlpm.k,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$O$3:$O$215),IF(_xlpm.top="対象無し", 0, SUMPRODUCT(_xlpm.amount * _xlpm.hitCount))),0)</f>
        <v>0</v>
      </c>
      <c r="Q22" s="322"/>
      <c r="R22" s="21">
        <f>LEN(配列情報!$D$10)-LEN(SUBSTITUTE(配列情報!$D$10,$D22,""))</f>
        <v>0</v>
      </c>
      <c r="S22" s="21">
        <f t="shared" si="5"/>
        <v>0</v>
      </c>
      <c r="T22" s="162" cm="1">
        <f t="array" ref="T22">S22-IFERROR(_xlfn.LET(_xlpm.k,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$S$3:$S$215),IF(_xlpm.top="対象無し", 0, SUMPRODUCT(_xlpm.amount * _xlpm.hitCount))),0)</f>
        <v>0</v>
      </c>
      <c r="U22" s="322"/>
      <c r="V22" s="21">
        <f>LEN(配列情報!$D$11)-LEN(SUBSTITUTE(配列情報!$D$11,$D22,""))</f>
        <v>0</v>
      </c>
      <c r="W22" s="21">
        <f t="shared" si="6"/>
        <v>0</v>
      </c>
      <c r="X22" s="162" cm="1">
        <f t="array" ref="X22">W22-IFERROR(_xlfn.LET(_xlpm.k,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$W$3:$W$215),IF(_xlpm.top="対象無し", 0, SUMPRODUCT(_xlpm.amount * _xlpm.hitCount))),0)</f>
        <v>0</v>
      </c>
      <c r="Y22" s="322"/>
      <c r="Z22" s="21">
        <f>LEN(配列情報!$D$12)-LEN(SUBSTITUTE(配列情報!$D$12,$D22,""))</f>
        <v>0</v>
      </c>
      <c r="AA22" s="21">
        <f t="shared" si="7"/>
        <v>0</v>
      </c>
      <c r="AB22" s="162" cm="1">
        <f t="array" ref="AB22">AA22-IFERROR(_xlfn.LET(_xlpm.k,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$AA$3:$AA$215),IF(_xlpm.top="対象無し", 0, SUMPRODUCT(_xlpm.amount * _xlpm.hitCount))),0)</f>
        <v>0</v>
      </c>
      <c r="AC22" s="322"/>
      <c r="AD22" s="21">
        <f>LEN(配列情報!$D$13)-LEN(SUBSTITUTE(配列情報!$D$13,$D22,""))</f>
        <v>0</v>
      </c>
      <c r="AE22" s="21">
        <f t="shared" si="8"/>
        <v>0</v>
      </c>
      <c r="AF22" s="162" cm="1">
        <f t="array" ref="AF22">AE22-IFERROR(_xlfn.LET(_xlpm.k,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$AE$3:$AE$215),IF(_xlpm.top="対象無し", 0, SUMPRODUCT(_xlpm.amount * _xlpm.hitCount))),0)</f>
        <v>0</v>
      </c>
      <c r="AG22" s="322"/>
      <c r="AH22" s="21">
        <f>LEN(配列情報!$D$14)-LEN(SUBSTITUTE(配列情報!$D$14,$D22,""))</f>
        <v>0</v>
      </c>
      <c r="AI22" s="21">
        <f t="shared" si="9"/>
        <v>0</v>
      </c>
      <c r="AJ22" s="162" cm="1">
        <f t="array" ref="AJ22">AI22-IFERROR(_xlfn.LET(_xlpm.k,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$AI$3:$AI$215),IF(_xlpm.top="対象無し", 0, SUMPRODUCT(_xlpm.amount * _xlpm.hitCount))),0)</f>
        <v>0</v>
      </c>
      <c r="AK22" s="322"/>
      <c r="AL22" s="21">
        <f>LEN(配列情報!$D$15)-LEN(SUBSTITUTE(配列情報!$D$15,$D22,""))</f>
        <v>0</v>
      </c>
      <c r="AM22" s="21">
        <f t="shared" si="10"/>
        <v>0</v>
      </c>
      <c r="AN22" s="162" cm="1">
        <f t="array" ref="AN22">AM22-IFERROR(_xlfn.LET(_xlpm.k,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$AM$3:$AM$215),IF(_xlpm.top="対象無し", 0, SUMPRODUCT(_xlpm.amount * _xlpm.hitCount))),0)</f>
        <v>0</v>
      </c>
      <c r="AO22" s="322"/>
      <c r="AP22" s="21">
        <f>LEN(配列情報!$D$16)-LEN(SUBSTITUTE(配列情報!$D$16,$D22,""))</f>
        <v>0</v>
      </c>
      <c r="AQ22" s="21">
        <f t="shared" si="11"/>
        <v>0</v>
      </c>
      <c r="AR22" s="162" cm="1">
        <f t="array" ref="AR22">AQ22-IFERROR(_xlfn.LET(_xlpm.k,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$AQ$3:$AQ$215),IF(_xlpm.top="対象無し", 0, SUMPRODUCT(_xlpm.amount * _xlpm.hitCount))),0)</f>
        <v>0</v>
      </c>
      <c r="AS22" s="322"/>
      <c r="AT22" s="21">
        <f>LEN(配列情報!$D$17)-LEN(SUBSTITUTE(配列情報!$D$17,$D22,""))</f>
        <v>0</v>
      </c>
      <c r="AU22" s="21">
        <f t="shared" si="12"/>
        <v>0</v>
      </c>
      <c r="AV22" s="162" cm="1">
        <f t="array" ref="AV22">AU22-IFERROR(_xlfn.LET(_xlpm.k,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$AU$3:$AU$215),IF(_xlpm.top="対象無し", 0, SUMPRODUCT(_xlpm.amount * _xlpm.hitCount))),0)</f>
        <v>0</v>
      </c>
      <c r="AW22" s="322"/>
      <c r="AX22" s="21">
        <f>LEN(配列情報!$D$18)-LEN(SUBSTITUTE(配列情報!$D$18,$D22,""))</f>
        <v>0</v>
      </c>
      <c r="AY22" s="21">
        <f t="shared" si="13"/>
        <v>0</v>
      </c>
      <c r="AZ22" s="162" cm="1">
        <f t="array" ref="AZ22">AY22-IFERROR(_xlfn.LET(_xlpm.k,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$AY$3:$AY$215),IF(_xlpm.top="対象無し", 0, SUMPRODUCT(_xlpm.amount * _xlpm.hitCount))),0)</f>
        <v>0</v>
      </c>
      <c r="BA22" s="322"/>
      <c r="BB22" s="21">
        <f>LEN(配列情報!$D$19)-LEN(SUBSTITUTE(配列情報!$D$19,$D22,""))</f>
        <v>0</v>
      </c>
      <c r="BC22" s="21">
        <f t="shared" si="14"/>
        <v>0</v>
      </c>
      <c r="BD22" s="162" cm="1">
        <f t="array" ref="BD22">BC22-IFERROR(_xlfn.LET(_xlpm.k,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$BC$3:$BC$215),IF(_xlpm.top="対象無し", 0, SUMPRODUCT(_xlpm.amount * _xlpm.hitCount))),0)</f>
        <v>0</v>
      </c>
      <c r="BE22" s="322"/>
      <c r="BF22" s="21">
        <f>LEN(配列情報!$D$20)-LEN(SUBSTITUTE(配列情報!$D$20,$D22,""))</f>
        <v>0</v>
      </c>
      <c r="BG22" s="21">
        <f t="shared" si="102"/>
        <v>0</v>
      </c>
      <c r="BH22" s="162" cm="1">
        <f t="array" ref="BH22">BG22-IFERROR(_xlfn.LET(_xlpm.k,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$BG$3:$BG$215),IF(_xlpm.top="対象無し", 0, SUMPRODUCT(_xlpm.amount * _xlpm.hitCount))),0)</f>
        <v>0</v>
      </c>
      <c r="BI22" s="322"/>
      <c r="BJ22" s="21">
        <f>LEN(配列情報!$D$21)-LEN(SUBSTITUTE(配列情報!$D$21,$D22,""))</f>
        <v>0</v>
      </c>
      <c r="BK22" s="21">
        <f t="shared" si="15"/>
        <v>0</v>
      </c>
      <c r="BL22" s="162" cm="1">
        <f t="array" ref="BL22">BK22-IFERROR(_xlfn.LET(_xlpm.k,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$BK$3:$BK$215),IF(_xlpm.top="対象無し", 0, SUMPRODUCT(_xlpm.amount * _xlpm.hitCount))),0)</f>
        <v>0</v>
      </c>
      <c r="BM22" s="322"/>
      <c r="BN22" s="21">
        <f>LEN(配列情報!$D$22)-LEN(SUBSTITUTE(配列情報!$D$22,$D22,""))</f>
        <v>0</v>
      </c>
      <c r="BO22" s="21">
        <f t="shared" si="16"/>
        <v>0</v>
      </c>
      <c r="BP22" s="162" cm="1">
        <f t="array" ref="BP22">BO22-IFERROR(_xlfn.LET(_xlpm.k,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$BO$3:$BO$215),IF(_xlpm.top="対象無し", 0, SUMPRODUCT(_xlpm.amount * _xlpm.hitCount))),0)</f>
        <v>0</v>
      </c>
      <c r="BQ22" s="322"/>
      <c r="BR22" s="21">
        <f>LEN(配列情報!$D$23)-LEN(SUBSTITUTE(配列情報!$D$23,$D22,""))</f>
        <v>0</v>
      </c>
      <c r="BS22" s="21">
        <f t="shared" si="17"/>
        <v>0</v>
      </c>
      <c r="BT22" s="162" cm="1">
        <f t="array" ref="BT22">BS22-IFERROR(_xlfn.LET(_xlpm.k,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$BS$3:$BS$215),IF(_xlpm.top="対象無し", 0, SUMPRODUCT(_xlpm.amount * _xlpm.hitCount))),0)</f>
        <v>0</v>
      </c>
      <c r="BU22" s="322"/>
      <c r="BV22" s="21">
        <f>LEN(配列情報!$D$24)-LEN(SUBSTITUTE(配列情報!$D$24,$D22,""))</f>
        <v>0</v>
      </c>
      <c r="BW22" s="21">
        <f t="shared" si="18"/>
        <v>0</v>
      </c>
      <c r="BX22" s="162" cm="1">
        <f t="array" ref="BX22">BW22-IFERROR(_xlfn.LET(_xlpm.k,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$BW$3:$BW$215),IF(_xlpm.top="対象無し", 0, SUMPRODUCT(_xlpm.amount * _xlpm.hitCount))),0)</f>
        <v>0</v>
      </c>
      <c r="BY22" s="322"/>
      <c r="BZ22" s="21">
        <f>LEN(配列情報!$D$25)-LEN(SUBSTITUTE(配列情報!$D$25,$D22,""))</f>
        <v>0</v>
      </c>
      <c r="CA22" s="21">
        <f t="shared" si="19"/>
        <v>0</v>
      </c>
      <c r="CB22" s="162" cm="1">
        <f t="array" ref="CB22">CA22-IFERROR(_xlfn.LET(_xlpm.k,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$CA$3:$CA$215),IF(_xlpm.top="対象無し", 0, SUMPRODUCT(_xlpm.amount * _xlpm.hitCount))),0)</f>
        <v>0</v>
      </c>
      <c r="CC22" s="322"/>
      <c r="CD22" s="21">
        <f>LEN(配列情報!$D$26)-LEN(SUBSTITUTE(配列情報!$D$26,$D22,""))</f>
        <v>0</v>
      </c>
      <c r="CE22" s="21">
        <f t="shared" si="20"/>
        <v>0</v>
      </c>
      <c r="CF22" s="162" cm="1">
        <f t="array" ref="CF22">CE22-IFERROR(_xlfn.LET(_xlpm.k,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$CE$3:$CE$215),IF(_xlpm.top="対象無し", 0, SUMPRODUCT(_xlpm.amount * _xlpm.hitCount))),0)</f>
        <v>0</v>
      </c>
      <c r="CG22" s="322"/>
      <c r="CH22" s="21">
        <f>LEN(配列情報!$D$27)-LEN(SUBSTITUTE(配列情報!$D$27,$D22,""))</f>
        <v>0</v>
      </c>
      <c r="CI22" s="21">
        <f t="shared" si="21"/>
        <v>0</v>
      </c>
      <c r="CJ22" s="162" cm="1">
        <f t="array" ref="CJ22">CI22-IFERROR(_xlfn.LET(_xlpm.k,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$CI$3:$CI$215),IF(_xlpm.top="対象無し", 0, SUMPRODUCT(_xlpm.amount * _xlpm.hitCount))),0)</f>
        <v>0</v>
      </c>
      <c r="CK22" s="322"/>
      <c r="CL22" s="21">
        <f>LEN(配列情報!$D$28)-LEN(SUBSTITUTE(配列情報!$D$28,$D22,""))</f>
        <v>0</v>
      </c>
      <c r="CM22" s="21">
        <f t="shared" si="22"/>
        <v>0</v>
      </c>
      <c r="CN22" s="162" cm="1">
        <f t="array" ref="CN22">CM22-IFERROR(_xlfn.LET(_xlpm.k,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$CM$3:$CM$215),IF(_xlpm.top="対象無し", 0, SUMPRODUCT(_xlpm.amount * _xlpm.hitCount))),0)</f>
        <v>0</v>
      </c>
      <c r="CO22" s="322"/>
      <c r="CP22" s="21">
        <f>LEN(配列情報!$D$29)-LEN(SUBSTITUTE(配列情報!$D$29,$D22,""))</f>
        <v>0</v>
      </c>
      <c r="CQ22" s="21">
        <f t="shared" si="23"/>
        <v>0</v>
      </c>
      <c r="CR22" s="162" cm="1">
        <f t="array" ref="CR22">CQ22-IFERROR(_xlfn.LET(_xlpm.k,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$CQ$3:$CQ$215),IF(_xlpm.top="対象無し", 0, SUMPRODUCT(_xlpm.amount * _xlpm.hitCount))),0)</f>
        <v>0</v>
      </c>
      <c r="CS22" s="322"/>
      <c r="CT22" s="21">
        <f>LEN(配列情報!$D$30)-LEN(SUBSTITUTE(配列情報!$D$30,$D22,""))</f>
        <v>0</v>
      </c>
      <c r="CU22" s="21">
        <f t="shared" si="24"/>
        <v>0</v>
      </c>
      <c r="CV22" s="162" cm="1">
        <f t="array" ref="CV22">CU22-IFERROR(_xlfn.LET(_xlpm.k,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$CU$3:$CU$215),IF(_xlpm.top="対象無し", 0, SUMPRODUCT(_xlpm.amount * _xlpm.hitCount))),0)</f>
        <v>0</v>
      </c>
      <c r="CW22" s="322"/>
      <c r="CX22" s="21">
        <f>LEN(配列情報!$D$31)-LEN(SUBSTITUTE(配列情報!$D$31,$D22,""))</f>
        <v>0</v>
      </c>
      <c r="CY22" s="21">
        <f t="shared" si="25"/>
        <v>0</v>
      </c>
      <c r="CZ22" s="162" cm="1">
        <f t="array" ref="CZ22">CY22-IFERROR(_xlfn.LET(_xlpm.k,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$CY$3:$CY$215),IF(_xlpm.top="対象無し", 0, SUMPRODUCT(_xlpm.amount * _xlpm.hitCount))),0)</f>
        <v>0</v>
      </c>
      <c r="DA22" s="322"/>
      <c r="DB22" s="21">
        <f>LEN(配列情報!$D$32)-LEN(SUBSTITUTE(配列情報!$D$32,$D22,""))</f>
        <v>0</v>
      </c>
      <c r="DC22" s="21">
        <f t="shared" si="26"/>
        <v>0</v>
      </c>
      <c r="DD22" s="162" cm="1">
        <f t="array" ref="DD22">DC22-IFERROR(_xlfn.LET(_xlpm.k,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$DC$3:$DC$215),IF(_xlpm.top="対象無し", 0, SUMPRODUCT(_xlpm.amount * _xlpm.hitCount))),0)</f>
        <v>0</v>
      </c>
      <c r="DE22" s="322"/>
      <c r="DF22" s="21">
        <f>LEN(配列情報!$D$33)-LEN(SUBSTITUTE(配列情報!$D$33,$D22,""))</f>
        <v>0</v>
      </c>
      <c r="DG22" s="21">
        <f t="shared" si="27"/>
        <v>0</v>
      </c>
      <c r="DH22" s="162" cm="1">
        <f t="array" ref="DH22">DG22-IFERROR(_xlfn.LET(_xlpm.k,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$DG$3:$DG$215),IF(_xlpm.top="対象無し", 0, SUMPRODUCT(_xlpm.amount * _xlpm.hitCount))),0)</f>
        <v>0</v>
      </c>
      <c r="DI22" s="322"/>
      <c r="DJ22" s="21">
        <f>LEN(配列情報!$D$34)-LEN(SUBSTITUTE(配列情報!$D$34,$D22,""))</f>
        <v>0</v>
      </c>
      <c r="DK22" s="21">
        <f t="shared" si="28"/>
        <v>0</v>
      </c>
      <c r="DL22" s="162" cm="1">
        <f t="array" ref="DL22">DK22-IFERROR(_xlfn.LET(_xlpm.k,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$DK$3:$DK$215),IF(_xlpm.top="対象無し", 0, SUMPRODUCT(_xlpm.amount * _xlpm.hitCount))),0)</f>
        <v>0</v>
      </c>
      <c r="DM22" s="322"/>
      <c r="DN22" s="21">
        <f>LEN(配列情報!$D$35)-LEN(SUBSTITUTE(配列情報!$D$35,$D22,""))</f>
        <v>0</v>
      </c>
      <c r="DO22" s="21">
        <f t="shared" si="29"/>
        <v>0</v>
      </c>
      <c r="DP22" s="162" cm="1">
        <f t="array" ref="DP22">DO22-IFERROR(_xlfn.LET(_xlpm.k,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$DO$3:$DO$215),IF(_xlpm.top="対象無し", 0, SUMPRODUCT(_xlpm.amount * _xlpm.hitCount))),0)</f>
        <v>0</v>
      </c>
      <c r="DQ22" s="322"/>
      <c r="DR22" s="21">
        <f>LEN(配列情報!$D$36)-LEN(SUBSTITUTE(配列情報!$D$36,$D22,""))</f>
        <v>0</v>
      </c>
      <c r="DS22" s="21">
        <f t="shared" si="30"/>
        <v>0</v>
      </c>
      <c r="DT22" s="162" cm="1">
        <f t="array" ref="DT22">DS22-IFERROR(_xlfn.LET(_xlpm.k,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$DS$3:$DS$215),IF(_xlpm.top="対象無し", 0, SUMPRODUCT(_xlpm.amount * _xlpm.hitCount))),0)</f>
        <v>0</v>
      </c>
      <c r="DU22" s="322"/>
      <c r="DV22" s="21">
        <f>LEN(配列情報!$D$37)-LEN(SUBSTITUTE(配列情報!$D$37,$D22,""))</f>
        <v>0</v>
      </c>
      <c r="DW22" s="21">
        <f t="shared" si="31"/>
        <v>0</v>
      </c>
      <c r="DX22" s="162" cm="1">
        <f t="array" ref="DX22">DW22-IFERROR(_xlfn.LET(_xlpm.k,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$DW$3:$DW$215),IF(_xlpm.top="対象無し", 0, SUMPRODUCT(_xlpm.amount * _xlpm.hitCount))),0)</f>
        <v>0</v>
      </c>
      <c r="DY22" s="322"/>
      <c r="DZ22" s="21">
        <f>LEN(配列情報!$D$38)-LEN(SUBSTITUTE(配列情報!$D$38,$D22,""))</f>
        <v>0</v>
      </c>
      <c r="EA22" s="21">
        <f t="shared" si="32"/>
        <v>0</v>
      </c>
      <c r="EB22" s="162" cm="1">
        <f t="array" ref="EB22">EA22-IFERROR(_xlfn.LET(_xlpm.k,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$EA$3:$EA$215),IF(_xlpm.top="対象無し", 0, SUMPRODUCT(_xlpm.amount * _xlpm.hitCount))),0)</f>
        <v>0</v>
      </c>
      <c r="EC22" s="322"/>
      <c r="ED22" s="21">
        <f>LEN(配列情報!$D$39)-LEN(SUBSTITUTE(配列情報!$D$39,$D22,""))</f>
        <v>0</v>
      </c>
      <c r="EE22" s="21">
        <f t="shared" si="33"/>
        <v>0</v>
      </c>
      <c r="EF22" s="162" cm="1">
        <f t="array" ref="EF22">EE22-IFERROR(_xlfn.LET(_xlpm.k,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$EE$3:$EE$215),IF(_xlpm.top="対象無し", 0, SUMPRODUCT(_xlpm.amount * _xlpm.hitCount))),0)</f>
        <v>0</v>
      </c>
      <c r="EG22" s="322"/>
      <c r="EH22" s="21">
        <f>LEN(配列情報!$D$40)-LEN(SUBSTITUTE(配列情報!$D$40,$D22,""))</f>
        <v>0</v>
      </c>
      <c r="EI22" s="21">
        <f t="shared" si="34"/>
        <v>0</v>
      </c>
      <c r="EJ22" s="162" cm="1">
        <f t="array" ref="EJ22">EI22-IFERROR(_xlfn.LET(_xlpm.k,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$EI$3:$EI$215),IF(_xlpm.top="対象無し", 0, SUMPRODUCT(_xlpm.amount * _xlpm.hitCount))),0)</f>
        <v>0</v>
      </c>
      <c r="EK22" s="322"/>
      <c r="EL22" s="21">
        <f>LEN(配列情報!$D$41)-LEN(SUBSTITUTE(配列情報!$D$41,$D22,""))</f>
        <v>0</v>
      </c>
      <c r="EM22" s="21">
        <f t="shared" si="35"/>
        <v>0</v>
      </c>
      <c r="EN22" s="162" cm="1">
        <f t="array" ref="EN22">EM22-IFERROR(_xlfn.LET(_xlpm.k,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$EM$3:$EM$215),IF(_xlpm.top="対象無し", 0, SUMPRODUCT(_xlpm.amount * _xlpm.hitCount))),0)</f>
        <v>0</v>
      </c>
      <c r="EO22" s="322"/>
      <c r="EP22" s="21">
        <f>LEN(配列情報!$D$42)-LEN(SUBSTITUTE(配列情報!$D$42,$D22,""))</f>
        <v>0</v>
      </c>
      <c r="EQ22" s="21">
        <f t="shared" si="36"/>
        <v>0</v>
      </c>
      <c r="ER22" s="162" cm="1">
        <f t="array" ref="ER22">EQ22-IFERROR(_xlfn.LET(_xlpm.k,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$EQ$3:$EQ$215),IF(_xlpm.top="対象無し", 0, SUMPRODUCT(_xlpm.amount * _xlpm.hitCount))),0)</f>
        <v>0</v>
      </c>
      <c r="ES22" s="322"/>
      <c r="ET22" s="21">
        <f>LEN(配列情報!$D$43)-LEN(SUBSTITUTE(配列情報!$D$43,$D22,""))</f>
        <v>0</v>
      </c>
      <c r="EU22" s="21">
        <f t="shared" si="37"/>
        <v>0</v>
      </c>
      <c r="EV22" s="162" cm="1">
        <f t="array" ref="EV22">EU22-IFERROR(_xlfn.LET(_xlpm.k,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$EU$3:$EU$215),IF(_xlpm.top="対象無し", 0, SUMPRODUCT(_xlpm.amount * _xlpm.hitCount))),0)</f>
        <v>0</v>
      </c>
      <c r="EW22" s="322"/>
      <c r="EX22" s="21">
        <f>LEN(配列情報!$D$44)-LEN(SUBSTITUTE(配列情報!$D$44,$D22,""))</f>
        <v>0</v>
      </c>
      <c r="EY22" s="21">
        <f t="shared" si="38"/>
        <v>0</v>
      </c>
      <c r="EZ22" s="162" cm="1">
        <f t="array" ref="EZ22">EY22-IFERROR(_xlfn.LET(_xlpm.k,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$EY$3:$EY$215),IF(_xlpm.top="対象無し", 0, SUMPRODUCT(_xlpm.amount * _xlpm.hitCount))),0)</f>
        <v>0</v>
      </c>
      <c r="FA22" s="322"/>
      <c r="FB22" s="21">
        <f>LEN(配列情報!$D$45)-LEN(SUBSTITUTE(配列情報!$D$45,$D22,""))</f>
        <v>0</v>
      </c>
      <c r="FC22" s="21">
        <f t="shared" si="39"/>
        <v>0</v>
      </c>
      <c r="FD22" s="162" cm="1">
        <f t="array" ref="FD22">FC22-IFERROR(_xlfn.LET(_xlpm.k,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$FC$3:$FC$215),IF(_xlpm.top="対象無し", 0, SUMPRODUCT(_xlpm.amount * _xlpm.hitCount))),0)</f>
        <v>0</v>
      </c>
      <c r="FE22" s="322"/>
      <c r="FF22" s="21">
        <f>LEN(配列情報!$D$46)-LEN(SUBSTITUTE(配列情報!$D$46,$D22,""))</f>
        <v>0</v>
      </c>
      <c r="FG22" s="21">
        <f t="shared" si="40"/>
        <v>0</v>
      </c>
      <c r="FH22" s="162" cm="1">
        <f t="array" ref="FH22">FG22-IFERROR(_xlfn.LET(_xlpm.k,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$FG$3:$FG$215),IF(_xlpm.top="対象無し", 0, SUMPRODUCT(_xlpm.amount * _xlpm.hitCount))),0)</f>
        <v>0</v>
      </c>
      <c r="FI22" s="322"/>
      <c r="FJ22" s="21">
        <f>LEN(配列情報!$D$47)-LEN(SUBSTITUTE(配列情報!$D$47,$D22,""))</f>
        <v>0</v>
      </c>
      <c r="FK22" s="21">
        <f t="shared" si="41"/>
        <v>0</v>
      </c>
      <c r="FL22" s="162" cm="1">
        <f t="array" ref="FL22">FK22-IFERROR(_xlfn.LET(_xlpm.k,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$FK$3:$FK$215),IF(_xlpm.top="対象無し", 0, SUMPRODUCT(_xlpm.amount * _xlpm.hitCount))),0)</f>
        <v>0</v>
      </c>
      <c r="FM22" s="322"/>
      <c r="FN22" s="21">
        <f>LEN(配列情報!$D$48)-LEN(SUBSTITUTE(配列情報!$D$48,$D22,""))</f>
        <v>0</v>
      </c>
      <c r="FO22" s="21">
        <f t="shared" si="42"/>
        <v>0</v>
      </c>
      <c r="FP22" s="162" cm="1">
        <f t="array" ref="FP22">FO22-IFERROR(_xlfn.LET(_xlpm.k,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$FO$3:$FO$215),IF(_xlpm.top="対象無し", 0, SUMPRODUCT(_xlpm.amount * _xlpm.hitCount))),0)</f>
        <v>0</v>
      </c>
      <c r="FQ22" s="322"/>
      <c r="FR22" s="21">
        <f>LEN(配列情報!$D$49)-LEN(SUBSTITUTE(配列情報!$D$49,$D22,""))</f>
        <v>0</v>
      </c>
      <c r="FS22" s="21">
        <f t="shared" si="43"/>
        <v>0</v>
      </c>
      <c r="FT22" s="162" cm="1">
        <f t="array" ref="FT22">FS22-IFERROR(_xlfn.LET(_xlpm.k,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$FS$3:$FS$215),IF(_xlpm.top="対象無し", 0, SUMPRODUCT(_xlpm.amount * _xlpm.hitCount))),0)</f>
        <v>0</v>
      </c>
      <c r="FU22" s="322"/>
      <c r="FV22" s="21">
        <f>LEN(配列情報!$D$50)-LEN(SUBSTITUTE(配列情報!$D$50,$D22,""))</f>
        <v>0</v>
      </c>
      <c r="FW22" s="21">
        <f t="shared" si="44"/>
        <v>0</v>
      </c>
      <c r="FX22" s="162" cm="1">
        <f t="array" ref="FX22">FW22-IFERROR(_xlfn.LET(_xlpm.k,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$FW$3:$FW$215),IF(_xlpm.top="対象無し", 0, SUMPRODUCT(_xlpm.amount * _xlpm.hitCount))),0)</f>
        <v>0</v>
      </c>
      <c r="FY22" s="322"/>
      <c r="FZ22" s="21">
        <f>LEN(配列情報!$D$51)-LEN(SUBSTITUTE(配列情報!$D$51,$D22,""))</f>
        <v>0</v>
      </c>
      <c r="GA22" s="21">
        <f t="shared" si="45"/>
        <v>0</v>
      </c>
      <c r="GB22" s="162" cm="1">
        <f t="array" ref="GB22">GA22-IFERROR(_xlfn.LET(_xlpm.k,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$GA$3:$GA$215),IF(_xlpm.top="対象無し", 0, SUMPRODUCT(_xlpm.amount * _xlpm.hitCount))),0)</f>
        <v>0</v>
      </c>
      <c r="GC22" s="322"/>
      <c r="GD22" s="21">
        <f>LEN(配列情報!$D$52)-LEN(SUBSTITUTE(配列情報!$D$52,$D22,""))</f>
        <v>0</v>
      </c>
      <c r="GE22" s="21">
        <f t="shared" si="46"/>
        <v>0</v>
      </c>
      <c r="GF22" s="162" cm="1">
        <f t="array" ref="GF22">GE22-IFERROR(_xlfn.LET(_xlpm.k,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$GE$3:$GE$215),IF(_xlpm.top="対象無し", 0, SUMPRODUCT(_xlpm.amount * _xlpm.hitCount))),0)</f>
        <v>0</v>
      </c>
      <c r="GG22" s="322"/>
      <c r="GH22" s="21">
        <f>LEN(配列情報!$D$53)-LEN(SUBSTITUTE(配列情報!$D$53,$D22,""))</f>
        <v>0</v>
      </c>
      <c r="GI22" s="21">
        <f t="shared" si="47"/>
        <v>0</v>
      </c>
      <c r="GJ22" s="162" cm="1">
        <f t="array" ref="GJ22">GI22-IFERROR(_xlfn.LET(_xlpm.k,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$GI$3:$GI$215),IF(_xlpm.top="対象無し", 0, SUMPRODUCT(_xlpm.amount * _xlpm.hitCount))),0)</f>
        <v>0</v>
      </c>
      <c r="GK22" s="322"/>
      <c r="GL22" s="21">
        <f>LEN(配列情報!$D$54)-LEN(SUBSTITUTE(配列情報!$D$54,$D22,""))</f>
        <v>0</v>
      </c>
      <c r="GM22" s="21">
        <f t="shared" si="48"/>
        <v>0</v>
      </c>
      <c r="GN22" s="162" cm="1">
        <f t="array" ref="GN22">GM22-IFERROR(_xlfn.LET(_xlpm.k,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$GM$3:$GM$215),IF(_xlpm.top="対象無し", 0, SUMPRODUCT(_xlpm.amount * _xlpm.hitCount))),0)</f>
        <v>0</v>
      </c>
      <c r="GO22" s="322"/>
      <c r="GP22" s="21">
        <f>LEN(配列情報!$D$55)-LEN(SUBSTITUTE(配列情報!$D$55,$D22,""))</f>
        <v>0</v>
      </c>
      <c r="GQ22" s="21">
        <f t="shared" si="49"/>
        <v>0</v>
      </c>
      <c r="GR22" s="162" cm="1">
        <f t="array" ref="GR22">GQ22-IFERROR(_xlfn.LET(_xlpm.k,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$GQ$3:$GQ$215),IF(_xlpm.top="対象無し", 0, SUMPRODUCT(_xlpm.amount * _xlpm.hitCount))),0)</f>
        <v>0</v>
      </c>
      <c r="GS22" s="322"/>
      <c r="GT22" s="21">
        <f>LEN(配列情報!$D$56)-LEN(SUBSTITUTE(配列情報!$D$56,$D22,""))</f>
        <v>0</v>
      </c>
      <c r="GU22" s="21">
        <f t="shared" si="50"/>
        <v>0</v>
      </c>
      <c r="GV22" s="162" cm="1">
        <f t="array" ref="GV22">GU22-IFERROR(_xlfn.LET(_xlpm.k,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$GU$3:$GU$215),IF(_xlpm.top="対象無し", 0, SUMPRODUCT(_xlpm.amount * _xlpm.hitCount))),0)</f>
        <v>0</v>
      </c>
      <c r="GW22" s="322"/>
      <c r="GX22" s="21">
        <f>LEN(配列情報!$D$57)-LEN(SUBSTITUTE(配列情報!$D$57,$D22,""))</f>
        <v>0</v>
      </c>
      <c r="GY22" s="21">
        <f t="shared" si="51"/>
        <v>0</v>
      </c>
      <c r="GZ22" s="162" cm="1">
        <f t="array" ref="GZ22">GY22-IFERROR(_xlfn.LET(_xlpm.k,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$GY$3:$GY$215),IF(_xlpm.top="対象無し", 0, SUMPRODUCT(_xlpm.amount * _xlpm.hitCount))),0)</f>
        <v>0</v>
      </c>
      <c r="HA22" s="322"/>
      <c r="HB22" s="21">
        <f>LEN(配列情報!$D$58)-LEN(SUBSTITUTE(配列情報!$D$58,$D22,""))</f>
        <v>0</v>
      </c>
      <c r="HC22" s="21">
        <f t="shared" si="52"/>
        <v>0</v>
      </c>
      <c r="HD22" s="162" cm="1">
        <f t="array" ref="HD22">HC22-IFERROR(_xlfn.LET(_xlpm.k,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$HC$3:$HC$215),IF(_xlpm.top="対象無し", 0, SUMPRODUCT(_xlpm.amount * _xlpm.hitCount))),0)</f>
        <v>0</v>
      </c>
      <c r="HE22" s="322"/>
      <c r="HF22" s="21">
        <f>LEN(配列情報!$D$59)-LEN(SUBSTITUTE(配列情報!$D$59,$D22,""))</f>
        <v>0</v>
      </c>
      <c r="HG22" s="21">
        <f t="shared" si="53"/>
        <v>0</v>
      </c>
      <c r="HH22" s="162" cm="1">
        <f t="array" ref="HH22">HG22-IFERROR(_xlfn.LET(_xlpm.k,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$HG$3:$HG$215),IF(_xlpm.top="対象無し", 0, SUMPRODUCT(_xlpm.amount * _xlpm.hitCount))),0)</f>
        <v>0</v>
      </c>
      <c r="HI22" s="322"/>
      <c r="HJ22" s="21">
        <f>LEN(配列情報!$D$60)-LEN(SUBSTITUTE(配列情報!$D$60,$D22,""))</f>
        <v>0</v>
      </c>
      <c r="HK22" s="21">
        <f t="shared" si="54"/>
        <v>0</v>
      </c>
      <c r="HL22" s="162" cm="1">
        <f t="array" ref="HL22">HK22-IFERROR(_xlfn.LET(_xlpm.k,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$HK$3:$HK$215),IF(_xlpm.top="対象無し", 0, SUMPRODUCT(_xlpm.amount * _xlpm.hitCount))),0)</f>
        <v>0</v>
      </c>
      <c r="HM22" s="322"/>
      <c r="HN22" s="21">
        <f>LEN(配列情報!$D$61)-LEN(SUBSTITUTE(配列情報!$D$61,$D22,""))</f>
        <v>0</v>
      </c>
      <c r="HO22" s="21">
        <f t="shared" si="55"/>
        <v>0</v>
      </c>
      <c r="HP22" s="162" cm="1">
        <f t="array" ref="HP22">HO22-IFERROR(_xlfn.LET(_xlpm.k,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$HO$3:$HO$215),IF(_xlpm.top="対象無し", 0, SUMPRODUCT(_xlpm.amount * _xlpm.hitCount))),0)</f>
        <v>0</v>
      </c>
      <c r="HQ22" s="322"/>
      <c r="HR22" s="21">
        <f>LEN(配列情報!$D$62)-LEN(SUBSTITUTE(配列情報!$D$62,$D22,""))</f>
        <v>0</v>
      </c>
      <c r="HS22" s="21">
        <f t="shared" si="56"/>
        <v>0</v>
      </c>
      <c r="HT22" s="162" cm="1">
        <f t="array" ref="HT22">HS22-IFERROR(_xlfn.LET(_xlpm.k,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$HS$3:$HS$215),IF(_xlpm.top="対象無し", 0, SUMPRODUCT(_xlpm.amount * _xlpm.hitCount))),0)</f>
        <v>0</v>
      </c>
      <c r="HU22" s="322"/>
      <c r="HV22" s="21">
        <f>LEN(配列情報!$D$63)-LEN(SUBSTITUTE(配列情報!$D$63,$D22,""))</f>
        <v>0</v>
      </c>
      <c r="HW22" s="21">
        <f t="shared" si="57"/>
        <v>0</v>
      </c>
      <c r="HX22" s="162" cm="1">
        <f t="array" ref="HX22">HW22-IFERROR(_xlfn.LET(_xlpm.k,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$HW$3:$HW$215),IF(_xlpm.top="対象無し", 0, SUMPRODUCT(_xlpm.amount * _xlpm.hitCount))),0)</f>
        <v>0</v>
      </c>
      <c r="HY22" s="322"/>
      <c r="HZ22" s="21">
        <f>LEN(配列情報!$D$64)-LEN(SUBSTITUTE(配列情報!$D$64,$D22,""))</f>
        <v>0</v>
      </c>
      <c r="IA22" s="21">
        <f t="shared" si="58"/>
        <v>0</v>
      </c>
      <c r="IB22" s="162" cm="1">
        <f t="array" ref="IB22">IA22-IFERROR(_xlfn.LET(_xlpm.k,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$IA$3:$IA$215),IF(_xlpm.top="対象無し", 0, SUMPRODUCT(_xlpm.amount * _xlpm.hitCount))),0)</f>
        <v>0</v>
      </c>
      <c r="IC22" s="322"/>
      <c r="ID22" s="21">
        <f>LEN(配列情報!$D$65)-LEN(SUBSTITUTE(配列情報!$D$65,$D22,""))</f>
        <v>0</v>
      </c>
      <c r="IE22" s="21">
        <f t="shared" si="59"/>
        <v>0</v>
      </c>
      <c r="IF22" s="162" cm="1">
        <f t="array" ref="IF22">IE22-IFERROR(_xlfn.LET(_xlpm.k,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$IE$3:$IE$215),IF(_xlpm.top="対象無し", 0, SUMPRODUCT(_xlpm.amount * _xlpm.hitCount))),0)</f>
        <v>0</v>
      </c>
      <c r="IG22" s="322"/>
      <c r="IH22" s="21">
        <f>LEN(配列情報!$D$66)-LEN(SUBSTITUTE(配列情報!$D$66,$D22,""))</f>
        <v>0</v>
      </c>
      <c r="II22" s="21">
        <f t="shared" si="60"/>
        <v>0</v>
      </c>
      <c r="IJ22" s="162" cm="1">
        <f t="array" ref="IJ22">II22-IFERROR(_xlfn.LET(_xlpm.k,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$II$3:$II$215),IF(_xlpm.top="対象無し", 0, SUMPRODUCT(_xlpm.amount * _xlpm.hitCount))),0)</f>
        <v>0</v>
      </c>
      <c r="IK22" s="322"/>
      <c r="IL22" s="21">
        <f>LEN(配列情報!$D$67)-LEN(SUBSTITUTE(配列情報!$D$67,$D22,""))</f>
        <v>0</v>
      </c>
      <c r="IM22" s="21">
        <f t="shared" si="61"/>
        <v>0</v>
      </c>
      <c r="IN22" s="162" cm="1">
        <f t="array" ref="IN22">IM22-IFERROR(_xlfn.LET(_xlpm.k,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$IM$3:$IM$215),IF(_xlpm.top="対象無し", 0, SUMPRODUCT(_xlpm.amount * _xlpm.hitCount))),0)</f>
        <v>0</v>
      </c>
      <c r="IO22" s="322"/>
      <c r="IP22" s="21">
        <f>LEN(配列情報!$D$68)-LEN(SUBSTITUTE(配列情報!$D$68,$D22,""))</f>
        <v>0</v>
      </c>
      <c r="IQ22" s="21">
        <f t="shared" si="62"/>
        <v>0</v>
      </c>
      <c r="IR22" s="162" cm="1">
        <f t="array" ref="IR22">IQ22-IFERROR(_xlfn.LET(_xlpm.k,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$IQ$3:$IQ$215),IF(_xlpm.top="対象無し", 0, SUMPRODUCT(_xlpm.amount * _xlpm.hitCount))),0)</f>
        <v>0</v>
      </c>
      <c r="IS22" s="322"/>
      <c r="IT22" s="21">
        <f>LEN(配列情報!$D$69)-LEN(SUBSTITUTE(配列情報!$D$69,$D22,""))</f>
        <v>0</v>
      </c>
      <c r="IU22" s="21">
        <f t="shared" si="63"/>
        <v>0</v>
      </c>
      <c r="IV22" s="162" cm="1">
        <f t="array" ref="IV22">IU22-IFERROR(_xlfn.LET(_xlpm.k,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$IU$3:$IU$215),IF(_xlpm.top="対象無し", 0, SUMPRODUCT(_xlpm.amount * _xlpm.hitCount))),0)</f>
        <v>0</v>
      </c>
      <c r="IW22" s="322"/>
      <c r="IX22" s="21">
        <f>LEN(配列情報!$D$70)-LEN(SUBSTITUTE(配列情報!$D$70,$D22,""))</f>
        <v>0</v>
      </c>
      <c r="IY22" s="21">
        <f t="shared" si="64"/>
        <v>0</v>
      </c>
      <c r="IZ22" s="162" cm="1">
        <f t="array" ref="IZ22">IY22-IFERROR(_xlfn.LET(_xlpm.k,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$IY$3:$IY$215),IF(_xlpm.top="対象無し", 0, SUMPRODUCT(_xlpm.amount * _xlpm.hitCount))),0)</f>
        <v>0</v>
      </c>
      <c r="JA22" s="322"/>
      <c r="JB22" s="21">
        <f>LEN(配列情報!$D$71)-LEN(SUBSTITUTE(配列情報!$D$71,$D22,""))</f>
        <v>0</v>
      </c>
      <c r="JC22" s="21">
        <f t="shared" si="65"/>
        <v>0</v>
      </c>
      <c r="JD22" s="162" cm="1">
        <f t="array" ref="JD22">JC22-IFERROR(_xlfn.LET(_xlpm.k,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$JC$3:$JC$215),IF(_xlpm.top="対象無し", 0, SUMPRODUCT(_xlpm.amount * _xlpm.hitCount))),0)</f>
        <v>0</v>
      </c>
      <c r="JE22" s="322"/>
      <c r="JF22" s="21">
        <f>LEN(配列情報!$D$72)-LEN(SUBSTITUTE(配列情報!$D$72,$D22,""))</f>
        <v>0</v>
      </c>
      <c r="JG22" s="21">
        <f t="shared" si="66"/>
        <v>0</v>
      </c>
      <c r="JH22" s="162" cm="1">
        <f t="array" ref="JH22">JG22-IFERROR(_xlfn.LET(_xlpm.k,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$JG$3:$JG$215),IF(_xlpm.top="対象無し", 0, SUMPRODUCT(_xlpm.amount * _xlpm.hitCount))),0)</f>
        <v>0</v>
      </c>
      <c r="JI22" s="322"/>
      <c r="JJ22" s="21">
        <f>LEN(配列情報!$D$73)-LEN(SUBSTITUTE(配列情報!$D$73,$D22,""))</f>
        <v>0</v>
      </c>
      <c r="JK22" s="21">
        <f t="shared" si="67"/>
        <v>0</v>
      </c>
      <c r="JL22" s="162" cm="1">
        <f t="array" ref="JL22">JK22-IFERROR(_xlfn.LET(_xlpm.k,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$JK$3:$JK$215),IF(_xlpm.top="対象無し", 0, SUMPRODUCT(_xlpm.amount * _xlpm.hitCount))),0)</f>
        <v>0</v>
      </c>
      <c r="JM22" s="322"/>
      <c r="JN22" s="21">
        <f>LEN(配列情報!$D$74)-LEN(SUBSTITUTE(配列情報!$D$74,$D22,""))</f>
        <v>0</v>
      </c>
      <c r="JO22" s="21">
        <f t="shared" si="68"/>
        <v>0</v>
      </c>
      <c r="JP22" s="162" cm="1">
        <f t="array" ref="JP22">JO22-IFERROR(_xlfn.LET(_xlpm.k,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$JO$3:$JO$215),IF(_xlpm.top="対象無し", 0, SUMPRODUCT(_xlpm.amount * _xlpm.hitCount))),0)</f>
        <v>0</v>
      </c>
      <c r="JQ22" s="322"/>
      <c r="JR22" s="21">
        <f>LEN(配列情報!$D$75)-LEN(SUBSTITUTE(配列情報!$D$75,$D22,""))</f>
        <v>0</v>
      </c>
      <c r="JS22" s="21">
        <f t="shared" si="69"/>
        <v>0</v>
      </c>
      <c r="JT22" s="162" cm="1">
        <f t="array" ref="JT22">JS22-IFERROR(_xlfn.LET(_xlpm.k,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$JS$3:$JS$215),IF(_xlpm.top="対象無し", 0, SUMPRODUCT(_xlpm.amount * _xlpm.hitCount))),0)</f>
        <v>0</v>
      </c>
      <c r="JU22" s="322"/>
      <c r="JV22" s="21">
        <f>LEN(配列情報!$D$76)-LEN(SUBSTITUTE(配列情報!$D$76,$D22,""))</f>
        <v>0</v>
      </c>
      <c r="JW22" s="21">
        <f t="shared" si="70"/>
        <v>0</v>
      </c>
      <c r="JX22" s="162" cm="1">
        <f t="array" ref="JX22">JW22-IFERROR(_xlfn.LET(_xlpm.k,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$JW$3:$JW$215),IF(_xlpm.top="対象無し", 0, SUMPRODUCT(_xlpm.amount * _xlpm.hitCount))),0)</f>
        <v>0</v>
      </c>
      <c r="JY22" s="322"/>
      <c r="JZ22" s="21">
        <f>LEN(配列情報!$D$77)-LEN(SUBSTITUTE(配列情報!$D$77,$D22,""))</f>
        <v>0</v>
      </c>
      <c r="KA22" s="21">
        <f t="shared" si="71"/>
        <v>0</v>
      </c>
      <c r="KB22" s="162" cm="1">
        <f t="array" ref="KB22">KA22-IFERROR(_xlfn.LET(_xlpm.k,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$KA$3:$KA$215),IF(_xlpm.top="対象無し", 0, SUMPRODUCT(_xlpm.amount * _xlpm.hitCount))),0)</f>
        <v>0</v>
      </c>
      <c r="KC22" s="322"/>
      <c r="KD22" s="21">
        <f>LEN(配列情報!$D$78)-LEN(SUBSTITUTE(配列情報!$D$78,$D22,""))</f>
        <v>0</v>
      </c>
      <c r="KE22" s="21">
        <f t="shared" si="72"/>
        <v>0</v>
      </c>
      <c r="KF22" s="162" cm="1">
        <f t="array" ref="KF22">KE22-IFERROR(_xlfn.LET(_xlpm.k,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$KE$3:$KE$215),IF(_xlpm.top="対象無し", 0, SUMPRODUCT(_xlpm.amount * _xlpm.hitCount))),0)</f>
        <v>0</v>
      </c>
      <c r="KG22" s="322"/>
      <c r="KH22" s="21">
        <f>LEN(配列情報!$D$79)-LEN(SUBSTITUTE(配列情報!$D$79,$D22,""))</f>
        <v>0</v>
      </c>
      <c r="KI22" s="21">
        <f t="shared" si="73"/>
        <v>0</v>
      </c>
      <c r="KJ22" s="162" cm="1">
        <f t="array" ref="KJ22">KI22-IFERROR(_xlfn.LET(_xlpm.k,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$KI$3:$KI$215),IF(_xlpm.top="対象無し", 0, SUMPRODUCT(_xlpm.amount * _xlpm.hitCount))),0)</f>
        <v>0</v>
      </c>
      <c r="KK22" s="322"/>
      <c r="KL22" s="21">
        <f>LEN(配列情報!$D$80)-LEN(SUBSTITUTE(配列情報!$D$80,$D22,""))</f>
        <v>0</v>
      </c>
      <c r="KM22" s="21">
        <f t="shared" si="74"/>
        <v>0</v>
      </c>
      <c r="KN22" s="162" cm="1">
        <f t="array" ref="KN22">KM22-IFERROR(_xlfn.LET(_xlpm.k,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$KM$3:$KM$215),IF(_xlpm.top="対象無し", 0, SUMPRODUCT(_xlpm.amount * _xlpm.hitCount))),0)</f>
        <v>0</v>
      </c>
      <c r="KO22" s="322"/>
      <c r="KP22" s="21">
        <f>LEN(配列情報!$D$81)-LEN(SUBSTITUTE(配列情報!$D$81,$D22,""))</f>
        <v>0</v>
      </c>
      <c r="KQ22" s="21">
        <f t="shared" si="75"/>
        <v>0</v>
      </c>
      <c r="KR22" s="162" cm="1">
        <f t="array" ref="KR22">KQ22-IFERROR(_xlfn.LET(_xlpm.k,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$KQ$3:$KQ$215),IF(_xlpm.top="対象無し", 0, SUMPRODUCT(_xlpm.amount * _xlpm.hitCount))),0)</f>
        <v>0</v>
      </c>
      <c r="KS22" s="322"/>
      <c r="KT22" s="21">
        <f>LEN(配列情報!$D$82)-LEN(SUBSTITUTE(配列情報!$D$82,$D22,""))</f>
        <v>0</v>
      </c>
      <c r="KU22" s="21">
        <f t="shared" si="76"/>
        <v>0</v>
      </c>
      <c r="KV22" s="162" cm="1">
        <f t="array" ref="KV22">KU22-IFERROR(_xlfn.LET(_xlpm.k,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$KU$3:$KU$215),IF(_xlpm.top="対象無し", 0, SUMPRODUCT(_xlpm.amount * _xlpm.hitCount))),0)</f>
        <v>0</v>
      </c>
      <c r="KW22" s="322"/>
      <c r="KX22" s="21">
        <f>LEN(配列情報!$D$83)-LEN(SUBSTITUTE(配列情報!$D$83,$D22,""))</f>
        <v>0</v>
      </c>
      <c r="KY22" s="21">
        <f t="shared" si="77"/>
        <v>0</v>
      </c>
      <c r="KZ22" s="162" cm="1">
        <f t="array" ref="KZ22">KY22-IFERROR(_xlfn.LET(_xlpm.k,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$KY$3:$KY$215),IF(_xlpm.top="対象無し", 0, SUMPRODUCT(_xlpm.amount * _xlpm.hitCount))),0)</f>
        <v>0</v>
      </c>
      <c r="LA22" s="322"/>
      <c r="LB22" s="21">
        <f>LEN(配列情報!$D$84)-LEN(SUBSTITUTE(配列情報!$D$84,$D22,""))</f>
        <v>0</v>
      </c>
      <c r="LC22" s="21">
        <f t="shared" si="78"/>
        <v>0</v>
      </c>
      <c r="LD22" s="162" cm="1">
        <f t="array" ref="LD22">LC22-IFERROR(_xlfn.LET(_xlpm.k,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$LC$3:$LC$215),IF(_xlpm.top="対象無し", 0, SUMPRODUCT(_xlpm.amount * _xlpm.hitCount))),0)</f>
        <v>0</v>
      </c>
      <c r="LE22" s="322"/>
      <c r="LF22" s="21">
        <f>LEN(配列情報!$D$85)-LEN(SUBSTITUTE(配列情報!$D$85,$D22,""))</f>
        <v>0</v>
      </c>
      <c r="LG22" s="21">
        <f t="shared" si="79"/>
        <v>0</v>
      </c>
      <c r="LH22" s="162" cm="1">
        <f t="array" ref="LH22">LG22-IFERROR(_xlfn.LET(_xlpm.k,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$LG$3:$LG$215),IF(_xlpm.top="対象無し", 0, SUMPRODUCT(_xlpm.amount * _xlpm.hitCount))),0)</f>
        <v>0</v>
      </c>
      <c r="LI22" s="322"/>
      <c r="LJ22" s="21">
        <f>LEN(配列情報!$D$86)-LEN(SUBSTITUTE(配列情報!$D$86,$D22,""))</f>
        <v>0</v>
      </c>
      <c r="LK22" s="21">
        <f t="shared" si="80"/>
        <v>0</v>
      </c>
      <c r="LL22" s="162" cm="1">
        <f t="array" ref="LL22">LK22-IFERROR(_xlfn.LET(_xlpm.k,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$LK$3:$LK$215),IF(_xlpm.top="対象無し", 0, SUMPRODUCT(_xlpm.amount * _xlpm.hitCount))),0)</f>
        <v>0</v>
      </c>
      <c r="LM22" s="322"/>
      <c r="LN22" s="21">
        <f>LEN(配列情報!$D$87)-LEN(SUBSTITUTE(配列情報!$D$87,$D22,""))</f>
        <v>0</v>
      </c>
      <c r="LO22" s="21">
        <f t="shared" si="81"/>
        <v>0</v>
      </c>
      <c r="LP22" s="162" cm="1">
        <f t="array" ref="LP22">LO22-IFERROR(_xlfn.LET(_xlpm.k,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$LO$3:$LO$215),IF(_xlpm.top="対象無し", 0, SUMPRODUCT(_xlpm.amount * _xlpm.hitCount))),0)</f>
        <v>0</v>
      </c>
      <c r="LQ22" s="322"/>
      <c r="LR22" s="21">
        <f>LEN(配列情報!$D$88)-LEN(SUBSTITUTE(配列情報!$D$88,$D22,""))</f>
        <v>0</v>
      </c>
      <c r="LS22" s="21">
        <f t="shared" si="82"/>
        <v>0</v>
      </c>
      <c r="LT22" s="162" cm="1">
        <f t="array" ref="LT22">LS22-IFERROR(_xlfn.LET(_xlpm.k,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$LS$3:$LS$215),IF(_xlpm.top="対象無し", 0, SUMPRODUCT(_xlpm.amount * _xlpm.hitCount))),0)</f>
        <v>0</v>
      </c>
      <c r="LU22" s="322"/>
      <c r="LV22" s="21">
        <f>LEN(配列情報!$D$89)-LEN(SUBSTITUTE(配列情報!$D$89,$D22,""))</f>
        <v>0</v>
      </c>
      <c r="LW22" s="21">
        <f t="shared" si="83"/>
        <v>0</v>
      </c>
      <c r="LX22" s="162" cm="1">
        <f t="array" ref="LX22">LW22-IFERROR(_xlfn.LET(_xlpm.k,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$LW$3:$LW$215),IF(_xlpm.top="対象無し", 0, SUMPRODUCT(_xlpm.amount * _xlpm.hitCount))),0)</f>
        <v>0</v>
      </c>
      <c r="LY22" s="322"/>
      <c r="LZ22" s="21">
        <f>LEN(配列情報!$D$90)-LEN(SUBSTITUTE(配列情報!$D$90,$D22,""))</f>
        <v>0</v>
      </c>
      <c r="MA22" s="21">
        <f t="shared" si="84"/>
        <v>0</v>
      </c>
      <c r="MB22" s="162" cm="1">
        <f t="array" ref="MB22">MA22-IFERROR(_xlfn.LET(_xlpm.k,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$MA$3:$MA$215),IF(_xlpm.top="対象無し", 0, SUMPRODUCT(_xlpm.amount * _xlpm.hitCount))),0)</f>
        <v>0</v>
      </c>
      <c r="MC22" s="322"/>
      <c r="MD22" s="21">
        <f>LEN(配列情報!$D$91)-LEN(SUBSTITUTE(配列情報!$D$91,$D22,""))</f>
        <v>0</v>
      </c>
      <c r="ME22" s="21">
        <f t="shared" si="85"/>
        <v>0</v>
      </c>
      <c r="MF22" s="162" cm="1">
        <f t="array" ref="MF22">ME22-IFERROR(_xlfn.LET(_xlpm.k,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$ME$3:$ME$215),IF(_xlpm.top="対象無し", 0, SUMPRODUCT(_xlpm.amount * _xlpm.hitCount))),0)</f>
        <v>0</v>
      </c>
      <c r="MG22" s="322"/>
      <c r="MH22" s="21">
        <f>LEN(配列情報!$D$92)-LEN(SUBSTITUTE(配列情報!$D$92,$D22,""))</f>
        <v>0</v>
      </c>
      <c r="MI22" s="21">
        <f t="shared" si="86"/>
        <v>0</v>
      </c>
      <c r="MJ22" s="162" cm="1">
        <f t="array" ref="MJ22">MI22-IFERROR(_xlfn.LET(_xlpm.k,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$MI$3:$MI$215),IF(_xlpm.top="対象無し", 0, SUMPRODUCT(_xlpm.amount * _xlpm.hitCount))),0)</f>
        <v>0</v>
      </c>
      <c r="MK22" s="322"/>
      <c r="ML22" s="21">
        <f>LEN(配列情報!$D$93)-LEN(SUBSTITUTE(配列情報!$D$93,$D22,""))</f>
        <v>0</v>
      </c>
      <c r="MM22" s="21">
        <f t="shared" si="87"/>
        <v>0</v>
      </c>
      <c r="MN22" s="162" cm="1">
        <f t="array" ref="MN22">MM22-IFERROR(_xlfn.LET(_xlpm.k,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$MM$3:$MM$215),IF(_xlpm.top="対象無し", 0, SUMPRODUCT(_xlpm.amount * _xlpm.hitCount))),0)</f>
        <v>0</v>
      </c>
      <c r="MO22" s="322"/>
      <c r="MP22" s="21">
        <f>LEN(配列情報!$D$94)-LEN(SUBSTITUTE(配列情報!$D$94,$D22,""))</f>
        <v>0</v>
      </c>
      <c r="MQ22" s="21">
        <f t="shared" si="88"/>
        <v>0</v>
      </c>
      <c r="MR22" s="162" cm="1">
        <f t="array" ref="MR22">MQ22-IFERROR(_xlfn.LET(_xlpm.k,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$MQ$3:$MQ$215),IF(_xlpm.top="対象無し", 0, SUMPRODUCT(_xlpm.amount * _xlpm.hitCount))),0)</f>
        <v>0</v>
      </c>
      <c r="MS22" s="322"/>
      <c r="MT22" s="21">
        <f>LEN(配列情報!$D$95)-LEN(SUBSTITUTE(配列情報!$D$95,$D22,""))</f>
        <v>0</v>
      </c>
      <c r="MU22" s="21">
        <f t="shared" si="89"/>
        <v>0</v>
      </c>
      <c r="MV22" s="162" cm="1">
        <f t="array" ref="MV22">MU22-IFERROR(_xlfn.LET(_xlpm.k,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$MU$3:$MU$215),IF(_xlpm.top="対象無し", 0, SUMPRODUCT(_xlpm.amount * _xlpm.hitCount))),0)</f>
        <v>0</v>
      </c>
      <c r="MW22" s="322"/>
      <c r="MX22" s="21">
        <f>LEN(配列情報!$D$96)-LEN(SUBSTITUTE(配列情報!$D$96,$D22,""))</f>
        <v>0</v>
      </c>
      <c r="MY22" s="21">
        <f t="shared" si="90"/>
        <v>0</v>
      </c>
      <c r="MZ22" s="162" cm="1">
        <f t="array" ref="MZ22">MY22-IFERROR(_xlfn.LET(_xlpm.k,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$MY$3:$MY$215),IF(_xlpm.top="対象無し", 0, SUMPRODUCT(_xlpm.amount * _xlpm.hitCount))),0)</f>
        <v>0</v>
      </c>
      <c r="NA22" s="322"/>
      <c r="NB22" s="21">
        <f>LEN(配列情報!$D$97)-LEN(SUBSTITUTE(配列情報!$D$97,$D22,""))</f>
        <v>0</v>
      </c>
      <c r="NC22" s="21">
        <f t="shared" si="91"/>
        <v>0</v>
      </c>
      <c r="ND22" s="162" cm="1">
        <f t="array" ref="ND22">NC22-IFERROR(_xlfn.LET(_xlpm.k,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$NC$3:$NC$215),IF(_xlpm.top="対象無し", 0, SUMPRODUCT(_xlpm.amount * _xlpm.hitCount))),0)</f>
        <v>0</v>
      </c>
      <c r="NE22" s="322"/>
      <c r="NF22" s="21">
        <f>LEN(配列情報!$D$98)-LEN(SUBSTITUTE(配列情報!$D$98,$D22,""))</f>
        <v>0</v>
      </c>
      <c r="NG22" s="21">
        <f t="shared" si="92"/>
        <v>0</v>
      </c>
      <c r="NH22" s="162" cm="1">
        <f t="array" ref="NH22">NG22-IFERROR(_xlfn.LET(_xlpm.k,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$NG$3:$NG$215),IF(_xlpm.top="対象無し", 0, SUMPRODUCT(_xlpm.amount * _xlpm.hitCount))),0)</f>
        <v>0</v>
      </c>
      <c r="NI22" s="322"/>
      <c r="NJ22" s="21">
        <f>LEN(配列情報!$D$99)-LEN(SUBSTITUTE(配列情報!$D$99,$D22,""))</f>
        <v>0</v>
      </c>
      <c r="NK22" s="21">
        <f t="shared" si="93"/>
        <v>0</v>
      </c>
      <c r="NL22" s="162" cm="1">
        <f t="array" ref="NL22">NK22-IFERROR(_xlfn.LET(_xlpm.k,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$NK$3:$NK$215),IF(_xlpm.top="対象無し", 0, SUMPRODUCT(_xlpm.amount * _xlpm.hitCount))),0)</f>
        <v>0</v>
      </c>
      <c r="NM22" s="322"/>
      <c r="NN22" s="21">
        <f>LEN(配列情報!$D$100)-LEN(SUBSTITUTE(配列情報!$D$100,$D22,""))</f>
        <v>0</v>
      </c>
      <c r="NO22" s="21">
        <f t="shared" si="94"/>
        <v>0</v>
      </c>
      <c r="NP22" s="162" cm="1">
        <f t="array" ref="NP22">NO22-IFERROR(_xlfn.LET(_xlpm.k,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$NO$3:$NO$215),IF(_xlpm.top="対象無し", 0, SUMPRODUCT(_xlpm.amount * _xlpm.hitCount))),0)</f>
        <v>0</v>
      </c>
      <c r="NQ22" s="322"/>
      <c r="NR22" s="21">
        <f>LEN(配列情報!$D$101)-LEN(SUBSTITUTE(配列情報!$D$101,$D22,""))</f>
        <v>0</v>
      </c>
      <c r="NS22" s="21">
        <f t="shared" si="95"/>
        <v>0</v>
      </c>
      <c r="NT22" s="162" cm="1">
        <f t="array" ref="NT22">NS22-IFERROR(_xlfn.LET(_xlpm.k,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$NS$3:$NS$215),IF(_xlpm.top="対象無し", 0, SUMPRODUCT(_xlpm.amount * _xlpm.hitCount))),0)</f>
        <v>0</v>
      </c>
      <c r="NU22" s="322"/>
      <c r="NV22" s="21">
        <f>LEN(配列情報!$D$102)-LEN(SUBSTITUTE(配列情報!$D$102,$D22,""))</f>
        <v>0</v>
      </c>
      <c r="NW22" s="21">
        <f t="shared" si="96"/>
        <v>0</v>
      </c>
      <c r="NX22" s="162" cm="1">
        <f t="array" ref="NX22">NW22-IFERROR(_xlfn.LET(_xlpm.k, _xlfn.XMATCH(TRUE, EXACT($OB$2:$RL$2, D22),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D22, ""))) / LEN(D22),_xlpm.amount, SUMIF($C$3:$C$215, _xlpm.arrCode, $NW$3:$NW$215),IF(_xlpm.top="対象無し", 0, SUMPRODUCT(_xlpm.amount * _xlpm.hitCount))),0)</f>
        <v>0</v>
      </c>
      <c r="NY22" s="322"/>
      <c r="OO22" t="str">
        <v>[8AmidA]</v>
      </c>
    </row>
    <row r="23" spans="1:405">
      <c r="A23" s="332"/>
      <c r="B23" s="161" t="s">
        <v>196</v>
      </c>
      <c r="C23" s="45">
        <v>21</v>
      </c>
      <c r="D23" s="22" t="str">
        <f>塩基・修飾表記の定義!D56</f>
        <v>v</v>
      </c>
      <c r="E23" s="160">
        <f t="shared" si="3"/>
        <v>1</v>
      </c>
      <c r="F23" s="21">
        <f>LEN(配列情報!$D$7)-LEN(SUBSTITUTE(配列情報!$D$7,$D23,""))</f>
        <v>0</v>
      </c>
      <c r="G23" s="21">
        <f t="shared" si="100"/>
        <v>0</v>
      </c>
      <c r="H23" s="162" cm="1">
        <f t="array" ref="H23">G23-IFERROR(_xlfn.LET(_xlpm.k,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$G$3:$G$215),IF(_xlpm.top="対象無し", 0, SUMPRODUCT(_xlpm.amount * _xlpm.hitCount))),0)</f>
        <v>0</v>
      </c>
      <c r="I23" s="322"/>
      <c r="J23" s="21">
        <f>LEN(配列情報!$D$8)-LEN(SUBSTITUTE(配列情報!$D$8,$D23,""))</f>
        <v>0</v>
      </c>
      <c r="K23" s="21">
        <f t="shared" si="101"/>
        <v>0</v>
      </c>
      <c r="L23" s="162" cm="1">
        <f t="array" ref="L23">K23-IFERROR(_xlfn.LET(_xlpm.k,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$K$3:$K$215),IF(_xlpm.top="対象無し", 0, SUMPRODUCT(_xlpm.amount * _xlpm.hitCount))),0)</f>
        <v>0</v>
      </c>
      <c r="M23" s="322"/>
      <c r="N23" s="21">
        <f>LEN(配列情報!$D$9)-LEN(SUBSTITUTE(配列情報!$D$9,$D23,""))</f>
        <v>0</v>
      </c>
      <c r="O23" s="21">
        <f t="shared" si="4"/>
        <v>0</v>
      </c>
      <c r="P23" s="162" cm="1">
        <f t="array" ref="P23">O23-IFERROR(_xlfn.LET(_xlpm.k,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$O$3:$O$215),IF(_xlpm.top="対象無し", 0, SUMPRODUCT(_xlpm.amount * _xlpm.hitCount))),0)</f>
        <v>0</v>
      </c>
      <c r="Q23" s="322"/>
      <c r="R23" s="21">
        <f>LEN(配列情報!$D$10)-LEN(SUBSTITUTE(配列情報!$D$10,$D23,""))</f>
        <v>0</v>
      </c>
      <c r="S23" s="21">
        <f t="shared" si="5"/>
        <v>0</v>
      </c>
      <c r="T23" s="162" cm="1">
        <f t="array" ref="T23">S23-IFERROR(_xlfn.LET(_xlpm.k,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$S$3:$S$215),IF(_xlpm.top="対象無し", 0, SUMPRODUCT(_xlpm.amount * _xlpm.hitCount))),0)</f>
        <v>0</v>
      </c>
      <c r="U23" s="322"/>
      <c r="V23" s="21">
        <f>LEN(配列情報!$D$11)-LEN(SUBSTITUTE(配列情報!$D$11,$D23,""))</f>
        <v>0</v>
      </c>
      <c r="W23" s="21">
        <f t="shared" si="6"/>
        <v>0</v>
      </c>
      <c r="X23" s="162" cm="1">
        <f t="array" ref="X23">W23-IFERROR(_xlfn.LET(_xlpm.k,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$W$3:$W$215),IF(_xlpm.top="対象無し", 0, SUMPRODUCT(_xlpm.amount * _xlpm.hitCount))),0)</f>
        <v>0</v>
      </c>
      <c r="Y23" s="322"/>
      <c r="Z23" s="21">
        <f>LEN(配列情報!$D$12)-LEN(SUBSTITUTE(配列情報!$D$12,$D23,""))</f>
        <v>0</v>
      </c>
      <c r="AA23" s="21">
        <f t="shared" si="7"/>
        <v>0</v>
      </c>
      <c r="AB23" s="162" cm="1">
        <f t="array" ref="AB23">AA23-IFERROR(_xlfn.LET(_xlpm.k,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$AA$3:$AA$215),IF(_xlpm.top="対象無し", 0, SUMPRODUCT(_xlpm.amount * _xlpm.hitCount))),0)</f>
        <v>0</v>
      </c>
      <c r="AC23" s="322"/>
      <c r="AD23" s="21">
        <f>LEN(配列情報!$D$13)-LEN(SUBSTITUTE(配列情報!$D$13,$D23,""))</f>
        <v>0</v>
      </c>
      <c r="AE23" s="21">
        <f t="shared" si="8"/>
        <v>0</v>
      </c>
      <c r="AF23" s="162" cm="1">
        <f t="array" ref="AF23">AE23-IFERROR(_xlfn.LET(_xlpm.k,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$AE$3:$AE$215),IF(_xlpm.top="対象無し", 0, SUMPRODUCT(_xlpm.amount * _xlpm.hitCount))),0)</f>
        <v>0</v>
      </c>
      <c r="AG23" s="322"/>
      <c r="AH23" s="21">
        <f>LEN(配列情報!$D$14)-LEN(SUBSTITUTE(配列情報!$D$14,$D23,""))</f>
        <v>0</v>
      </c>
      <c r="AI23" s="21">
        <f t="shared" si="9"/>
        <v>0</v>
      </c>
      <c r="AJ23" s="162" cm="1">
        <f t="array" ref="AJ23">AI23-IFERROR(_xlfn.LET(_xlpm.k,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$AI$3:$AI$215),IF(_xlpm.top="対象無し", 0, SUMPRODUCT(_xlpm.amount * _xlpm.hitCount))),0)</f>
        <v>0</v>
      </c>
      <c r="AK23" s="322"/>
      <c r="AL23" s="21">
        <f>LEN(配列情報!$D$15)-LEN(SUBSTITUTE(配列情報!$D$15,$D23,""))</f>
        <v>0</v>
      </c>
      <c r="AM23" s="21">
        <f t="shared" si="10"/>
        <v>0</v>
      </c>
      <c r="AN23" s="162" cm="1">
        <f t="array" ref="AN23">AM23-IFERROR(_xlfn.LET(_xlpm.k,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$AM$3:$AM$215),IF(_xlpm.top="対象無し", 0, SUMPRODUCT(_xlpm.amount * _xlpm.hitCount))),0)</f>
        <v>0</v>
      </c>
      <c r="AO23" s="322"/>
      <c r="AP23" s="21">
        <f>LEN(配列情報!$D$16)-LEN(SUBSTITUTE(配列情報!$D$16,$D23,""))</f>
        <v>0</v>
      </c>
      <c r="AQ23" s="21">
        <f t="shared" si="11"/>
        <v>0</v>
      </c>
      <c r="AR23" s="162" cm="1">
        <f t="array" ref="AR23">AQ23-IFERROR(_xlfn.LET(_xlpm.k,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$AQ$3:$AQ$215),IF(_xlpm.top="対象無し", 0, SUMPRODUCT(_xlpm.amount * _xlpm.hitCount))),0)</f>
        <v>0</v>
      </c>
      <c r="AS23" s="322"/>
      <c r="AT23" s="21">
        <f>LEN(配列情報!$D$17)-LEN(SUBSTITUTE(配列情報!$D$17,$D23,""))</f>
        <v>0</v>
      </c>
      <c r="AU23" s="21">
        <f t="shared" si="12"/>
        <v>0</v>
      </c>
      <c r="AV23" s="162" cm="1">
        <f t="array" ref="AV23">AU23-IFERROR(_xlfn.LET(_xlpm.k,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$AU$3:$AU$215),IF(_xlpm.top="対象無し", 0, SUMPRODUCT(_xlpm.amount * _xlpm.hitCount))),0)</f>
        <v>0</v>
      </c>
      <c r="AW23" s="322"/>
      <c r="AX23" s="21">
        <f>LEN(配列情報!$D$18)-LEN(SUBSTITUTE(配列情報!$D$18,$D23,""))</f>
        <v>0</v>
      </c>
      <c r="AY23" s="21">
        <f t="shared" si="13"/>
        <v>0</v>
      </c>
      <c r="AZ23" s="162" cm="1">
        <f t="array" ref="AZ23">AY23-IFERROR(_xlfn.LET(_xlpm.k,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$AY$3:$AY$215),IF(_xlpm.top="対象無し", 0, SUMPRODUCT(_xlpm.amount * _xlpm.hitCount))),0)</f>
        <v>0</v>
      </c>
      <c r="BA23" s="322"/>
      <c r="BB23" s="21">
        <f>LEN(配列情報!$D$19)-LEN(SUBSTITUTE(配列情報!$D$19,$D23,""))</f>
        <v>0</v>
      </c>
      <c r="BC23" s="21">
        <f t="shared" si="14"/>
        <v>0</v>
      </c>
      <c r="BD23" s="162" cm="1">
        <f t="array" ref="BD23">BC23-IFERROR(_xlfn.LET(_xlpm.k,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$BC$3:$BC$215),IF(_xlpm.top="対象無し", 0, SUMPRODUCT(_xlpm.amount * _xlpm.hitCount))),0)</f>
        <v>0</v>
      </c>
      <c r="BE23" s="322"/>
      <c r="BF23" s="21">
        <f>LEN(配列情報!$D$20)-LEN(SUBSTITUTE(配列情報!$D$20,$D23,""))</f>
        <v>0</v>
      </c>
      <c r="BG23" s="21">
        <f t="shared" si="102"/>
        <v>0</v>
      </c>
      <c r="BH23" s="162" cm="1">
        <f t="array" ref="BH23">BG23-IFERROR(_xlfn.LET(_xlpm.k,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$BG$3:$BG$215),IF(_xlpm.top="対象無し", 0, SUMPRODUCT(_xlpm.amount * _xlpm.hitCount))),0)</f>
        <v>0</v>
      </c>
      <c r="BI23" s="322"/>
      <c r="BJ23" s="21">
        <f>LEN(配列情報!$D$21)-LEN(SUBSTITUTE(配列情報!$D$21,$D23,""))</f>
        <v>0</v>
      </c>
      <c r="BK23" s="21">
        <f t="shared" si="15"/>
        <v>0</v>
      </c>
      <c r="BL23" s="162" cm="1">
        <f t="array" ref="BL23">BK23-IFERROR(_xlfn.LET(_xlpm.k,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$BK$3:$BK$215),IF(_xlpm.top="対象無し", 0, SUMPRODUCT(_xlpm.amount * _xlpm.hitCount))),0)</f>
        <v>0</v>
      </c>
      <c r="BM23" s="322"/>
      <c r="BN23" s="21">
        <f>LEN(配列情報!$D$22)-LEN(SUBSTITUTE(配列情報!$D$22,$D23,""))</f>
        <v>0</v>
      </c>
      <c r="BO23" s="21">
        <f t="shared" si="16"/>
        <v>0</v>
      </c>
      <c r="BP23" s="162" cm="1">
        <f t="array" ref="BP23">BO23-IFERROR(_xlfn.LET(_xlpm.k,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$BO$3:$BO$215),IF(_xlpm.top="対象無し", 0, SUMPRODUCT(_xlpm.amount * _xlpm.hitCount))),0)</f>
        <v>0</v>
      </c>
      <c r="BQ23" s="322"/>
      <c r="BR23" s="21">
        <f>LEN(配列情報!$D$23)-LEN(SUBSTITUTE(配列情報!$D$23,$D23,""))</f>
        <v>0</v>
      </c>
      <c r="BS23" s="21">
        <f t="shared" si="17"/>
        <v>0</v>
      </c>
      <c r="BT23" s="162" cm="1">
        <f t="array" ref="BT23">BS23-IFERROR(_xlfn.LET(_xlpm.k,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$BS$3:$BS$215),IF(_xlpm.top="対象無し", 0, SUMPRODUCT(_xlpm.amount * _xlpm.hitCount))),0)</f>
        <v>0</v>
      </c>
      <c r="BU23" s="322"/>
      <c r="BV23" s="21">
        <f>LEN(配列情報!$D$24)-LEN(SUBSTITUTE(配列情報!$D$24,$D23,""))</f>
        <v>0</v>
      </c>
      <c r="BW23" s="21">
        <f t="shared" si="18"/>
        <v>0</v>
      </c>
      <c r="BX23" s="162" cm="1">
        <f t="array" ref="BX23">BW23-IFERROR(_xlfn.LET(_xlpm.k,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$BW$3:$BW$215),IF(_xlpm.top="対象無し", 0, SUMPRODUCT(_xlpm.amount * _xlpm.hitCount))),0)</f>
        <v>0</v>
      </c>
      <c r="BY23" s="322"/>
      <c r="BZ23" s="21">
        <f>LEN(配列情報!$D$25)-LEN(SUBSTITUTE(配列情報!$D$25,$D23,""))</f>
        <v>0</v>
      </c>
      <c r="CA23" s="21">
        <f t="shared" si="19"/>
        <v>0</v>
      </c>
      <c r="CB23" s="162" cm="1">
        <f t="array" ref="CB23">CA23-IFERROR(_xlfn.LET(_xlpm.k,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$CA$3:$CA$215),IF(_xlpm.top="対象無し", 0, SUMPRODUCT(_xlpm.amount * _xlpm.hitCount))),0)</f>
        <v>0</v>
      </c>
      <c r="CC23" s="322"/>
      <c r="CD23" s="21">
        <f>LEN(配列情報!$D$26)-LEN(SUBSTITUTE(配列情報!$D$26,$D23,""))</f>
        <v>0</v>
      </c>
      <c r="CE23" s="21">
        <f t="shared" si="20"/>
        <v>0</v>
      </c>
      <c r="CF23" s="162" cm="1">
        <f t="array" ref="CF23">CE23-IFERROR(_xlfn.LET(_xlpm.k,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$CE$3:$CE$215),IF(_xlpm.top="対象無し", 0, SUMPRODUCT(_xlpm.amount * _xlpm.hitCount))),0)</f>
        <v>0</v>
      </c>
      <c r="CG23" s="322"/>
      <c r="CH23" s="21">
        <f>LEN(配列情報!$D$27)-LEN(SUBSTITUTE(配列情報!$D$27,$D23,""))</f>
        <v>0</v>
      </c>
      <c r="CI23" s="21">
        <f t="shared" si="21"/>
        <v>0</v>
      </c>
      <c r="CJ23" s="162" cm="1">
        <f t="array" ref="CJ23">CI23-IFERROR(_xlfn.LET(_xlpm.k,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$CI$3:$CI$215),IF(_xlpm.top="対象無し", 0, SUMPRODUCT(_xlpm.amount * _xlpm.hitCount))),0)</f>
        <v>0</v>
      </c>
      <c r="CK23" s="322"/>
      <c r="CL23" s="21">
        <f>LEN(配列情報!$D$28)-LEN(SUBSTITUTE(配列情報!$D$28,$D23,""))</f>
        <v>0</v>
      </c>
      <c r="CM23" s="21">
        <f t="shared" si="22"/>
        <v>0</v>
      </c>
      <c r="CN23" s="162" cm="1">
        <f t="array" ref="CN23">CM23-IFERROR(_xlfn.LET(_xlpm.k,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$CM$3:$CM$215),IF(_xlpm.top="対象無し", 0, SUMPRODUCT(_xlpm.amount * _xlpm.hitCount))),0)</f>
        <v>0</v>
      </c>
      <c r="CO23" s="322"/>
      <c r="CP23" s="21">
        <f>LEN(配列情報!$D$29)-LEN(SUBSTITUTE(配列情報!$D$29,$D23,""))</f>
        <v>0</v>
      </c>
      <c r="CQ23" s="21">
        <f t="shared" si="23"/>
        <v>0</v>
      </c>
      <c r="CR23" s="162" cm="1">
        <f t="array" ref="CR23">CQ23-IFERROR(_xlfn.LET(_xlpm.k,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$CQ$3:$CQ$215),IF(_xlpm.top="対象無し", 0, SUMPRODUCT(_xlpm.amount * _xlpm.hitCount))),0)</f>
        <v>0</v>
      </c>
      <c r="CS23" s="322"/>
      <c r="CT23" s="21">
        <f>LEN(配列情報!$D$30)-LEN(SUBSTITUTE(配列情報!$D$30,$D23,""))</f>
        <v>0</v>
      </c>
      <c r="CU23" s="21">
        <f t="shared" si="24"/>
        <v>0</v>
      </c>
      <c r="CV23" s="162" cm="1">
        <f t="array" ref="CV23">CU23-IFERROR(_xlfn.LET(_xlpm.k,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$CU$3:$CU$215),IF(_xlpm.top="対象無し", 0, SUMPRODUCT(_xlpm.amount * _xlpm.hitCount))),0)</f>
        <v>0</v>
      </c>
      <c r="CW23" s="322"/>
      <c r="CX23" s="21">
        <f>LEN(配列情報!$D$31)-LEN(SUBSTITUTE(配列情報!$D$31,$D23,""))</f>
        <v>0</v>
      </c>
      <c r="CY23" s="21">
        <f t="shared" si="25"/>
        <v>0</v>
      </c>
      <c r="CZ23" s="162" cm="1">
        <f t="array" ref="CZ23">CY23-IFERROR(_xlfn.LET(_xlpm.k,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$CY$3:$CY$215),IF(_xlpm.top="対象無し", 0, SUMPRODUCT(_xlpm.amount * _xlpm.hitCount))),0)</f>
        <v>0</v>
      </c>
      <c r="DA23" s="322"/>
      <c r="DB23" s="21">
        <f>LEN(配列情報!$D$32)-LEN(SUBSTITUTE(配列情報!$D$32,$D23,""))</f>
        <v>0</v>
      </c>
      <c r="DC23" s="21">
        <f t="shared" si="26"/>
        <v>0</v>
      </c>
      <c r="DD23" s="162" cm="1">
        <f t="array" ref="DD23">DC23-IFERROR(_xlfn.LET(_xlpm.k,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$DC$3:$DC$215),IF(_xlpm.top="対象無し", 0, SUMPRODUCT(_xlpm.amount * _xlpm.hitCount))),0)</f>
        <v>0</v>
      </c>
      <c r="DE23" s="322"/>
      <c r="DF23" s="21">
        <f>LEN(配列情報!$D$33)-LEN(SUBSTITUTE(配列情報!$D$33,$D23,""))</f>
        <v>0</v>
      </c>
      <c r="DG23" s="21">
        <f t="shared" si="27"/>
        <v>0</v>
      </c>
      <c r="DH23" s="162" cm="1">
        <f t="array" ref="DH23">DG23-IFERROR(_xlfn.LET(_xlpm.k,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$DG$3:$DG$215),IF(_xlpm.top="対象無し", 0, SUMPRODUCT(_xlpm.amount * _xlpm.hitCount))),0)</f>
        <v>0</v>
      </c>
      <c r="DI23" s="322"/>
      <c r="DJ23" s="21">
        <f>LEN(配列情報!$D$34)-LEN(SUBSTITUTE(配列情報!$D$34,$D23,""))</f>
        <v>0</v>
      </c>
      <c r="DK23" s="21">
        <f t="shared" si="28"/>
        <v>0</v>
      </c>
      <c r="DL23" s="162" cm="1">
        <f t="array" ref="DL23">DK23-IFERROR(_xlfn.LET(_xlpm.k,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$DK$3:$DK$215),IF(_xlpm.top="対象無し", 0, SUMPRODUCT(_xlpm.amount * _xlpm.hitCount))),0)</f>
        <v>0</v>
      </c>
      <c r="DM23" s="322"/>
      <c r="DN23" s="21">
        <f>LEN(配列情報!$D$35)-LEN(SUBSTITUTE(配列情報!$D$35,$D23,""))</f>
        <v>0</v>
      </c>
      <c r="DO23" s="21">
        <f t="shared" si="29"/>
        <v>0</v>
      </c>
      <c r="DP23" s="162" cm="1">
        <f t="array" ref="DP23">DO23-IFERROR(_xlfn.LET(_xlpm.k,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$DO$3:$DO$215),IF(_xlpm.top="対象無し", 0, SUMPRODUCT(_xlpm.amount * _xlpm.hitCount))),0)</f>
        <v>0</v>
      </c>
      <c r="DQ23" s="322"/>
      <c r="DR23" s="21">
        <f>LEN(配列情報!$D$36)-LEN(SUBSTITUTE(配列情報!$D$36,$D23,""))</f>
        <v>0</v>
      </c>
      <c r="DS23" s="21">
        <f t="shared" si="30"/>
        <v>0</v>
      </c>
      <c r="DT23" s="162" cm="1">
        <f t="array" ref="DT23">DS23-IFERROR(_xlfn.LET(_xlpm.k,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$DS$3:$DS$215),IF(_xlpm.top="対象無し", 0, SUMPRODUCT(_xlpm.amount * _xlpm.hitCount))),0)</f>
        <v>0</v>
      </c>
      <c r="DU23" s="322"/>
      <c r="DV23" s="21">
        <f>LEN(配列情報!$D$37)-LEN(SUBSTITUTE(配列情報!$D$37,$D23,""))</f>
        <v>0</v>
      </c>
      <c r="DW23" s="21">
        <f t="shared" si="31"/>
        <v>0</v>
      </c>
      <c r="DX23" s="162" cm="1">
        <f t="array" ref="DX23">DW23-IFERROR(_xlfn.LET(_xlpm.k,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$DW$3:$DW$215),IF(_xlpm.top="対象無し", 0, SUMPRODUCT(_xlpm.amount * _xlpm.hitCount))),0)</f>
        <v>0</v>
      </c>
      <c r="DY23" s="322"/>
      <c r="DZ23" s="21">
        <f>LEN(配列情報!$D$38)-LEN(SUBSTITUTE(配列情報!$D$38,$D23,""))</f>
        <v>0</v>
      </c>
      <c r="EA23" s="21">
        <f t="shared" si="32"/>
        <v>0</v>
      </c>
      <c r="EB23" s="162" cm="1">
        <f t="array" ref="EB23">EA23-IFERROR(_xlfn.LET(_xlpm.k,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$EA$3:$EA$215),IF(_xlpm.top="対象無し", 0, SUMPRODUCT(_xlpm.amount * _xlpm.hitCount))),0)</f>
        <v>0</v>
      </c>
      <c r="EC23" s="322"/>
      <c r="ED23" s="21">
        <f>LEN(配列情報!$D$39)-LEN(SUBSTITUTE(配列情報!$D$39,$D23,""))</f>
        <v>0</v>
      </c>
      <c r="EE23" s="21">
        <f t="shared" si="33"/>
        <v>0</v>
      </c>
      <c r="EF23" s="162" cm="1">
        <f t="array" ref="EF23">EE23-IFERROR(_xlfn.LET(_xlpm.k,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$EE$3:$EE$215),IF(_xlpm.top="対象無し", 0, SUMPRODUCT(_xlpm.amount * _xlpm.hitCount))),0)</f>
        <v>0</v>
      </c>
      <c r="EG23" s="322"/>
      <c r="EH23" s="21">
        <f>LEN(配列情報!$D$40)-LEN(SUBSTITUTE(配列情報!$D$40,$D23,""))</f>
        <v>0</v>
      </c>
      <c r="EI23" s="21">
        <f t="shared" si="34"/>
        <v>0</v>
      </c>
      <c r="EJ23" s="162" cm="1">
        <f t="array" ref="EJ23">EI23-IFERROR(_xlfn.LET(_xlpm.k,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$EI$3:$EI$215),IF(_xlpm.top="対象無し", 0, SUMPRODUCT(_xlpm.amount * _xlpm.hitCount))),0)</f>
        <v>0</v>
      </c>
      <c r="EK23" s="322"/>
      <c r="EL23" s="21">
        <f>LEN(配列情報!$D$41)-LEN(SUBSTITUTE(配列情報!$D$41,$D23,""))</f>
        <v>0</v>
      </c>
      <c r="EM23" s="21">
        <f t="shared" si="35"/>
        <v>0</v>
      </c>
      <c r="EN23" s="162" cm="1">
        <f t="array" ref="EN23">EM23-IFERROR(_xlfn.LET(_xlpm.k,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$EM$3:$EM$215),IF(_xlpm.top="対象無し", 0, SUMPRODUCT(_xlpm.amount * _xlpm.hitCount))),0)</f>
        <v>0</v>
      </c>
      <c r="EO23" s="322"/>
      <c r="EP23" s="21">
        <f>LEN(配列情報!$D$42)-LEN(SUBSTITUTE(配列情報!$D$42,$D23,""))</f>
        <v>0</v>
      </c>
      <c r="EQ23" s="21">
        <f t="shared" si="36"/>
        <v>0</v>
      </c>
      <c r="ER23" s="162" cm="1">
        <f t="array" ref="ER23">EQ23-IFERROR(_xlfn.LET(_xlpm.k,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$EQ$3:$EQ$215),IF(_xlpm.top="対象無し", 0, SUMPRODUCT(_xlpm.amount * _xlpm.hitCount))),0)</f>
        <v>0</v>
      </c>
      <c r="ES23" s="322"/>
      <c r="ET23" s="21">
        <f>LEN(配列情報!$D$43)-LEN(SUBSTITUTE(配列情報!$D$43,$D23,""))</f>
        <v>0</v>
      </c>
      <c r="EU23" s="21">
        <f t="shared" si="37"/>
        <v>0</v>
      </c>
      <c r="EV23" s="162" cm="1">
        <f t="array" ref="EV23">EU23-IFERROR(_xlfn.LET(_xlpm.k,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$EU$3:$EU$215),IF(_xlpm.top="対象無し", 0, SUMPRODUCT(_xlpm.amount * _xlpm.hitCount))),0)</f>
        <v>0</v>
      </c>
      <c r="EW23" s="322"/>
      <c r="EX23" s="21">
        <f>LEN(配列情報!$D$44)-LEN(SUBSTITUTE(配列情報!$D$44,$D23,""))</f>
        <v>0</v>
      </c>
      <c r="EY23" s="21">
        <f t="shared" si="38"/>
        <v>0</v>
      </c>
      <c r="EZ23" s="162" cm="1">
        <f t="array" ref="EZ23">EY23-IFERROR(_xlfn.LET(_xlpm.k,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$EY$3:$EY$215),IF(_xlpm.top="対象無し", 0, SUMPRODUCT(_xlpm.amount * _xlpm.hitCount))),0)</f>
        <v>0</v>
      </c>
      <c r="FA23" s="322"/>
      <c r="FB23" s="21">
        <f>LEN(配列情報!$D$45)-LEN(SUBSTITUTE(配列情報!$D$45,$D23,""))</f>
        <v>0</v>
      </c>
      <c r="FC23" s="21">
        <f t="shared" si="39"/>
        <v>0</v>
      </c>
      <c r="FD23" s="162" cm="1">
        <f t="array" ref="FD23">FC23-IFERROR(_xlfn.LET(_xlpm.k,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$FC$3:$FC$215),IF(_xlpm.top="対象無し", 0, SUMPRODUCT(_xlpm.amount * _xlpm.hitCount))),0)</f>
        <v>0</v>
      </c>
      <c r="FE23" s="322"/>
      <c r="FF23" s="21">
        <f>LEN(配列情報!$D$46)-LEN(SUBSTITUTE(配列情報!$D$46,$D23,""))</f>
        <v>0</v>
      </c>
      <c r="FG23" s="21">
        <f t="shared" si="40"/>
        <v>0</v>
      </c>
      <c r="FH23" s="162" cm="1">
        <f t="array" ref="FH23">FG23-IFERROR(_xlfn.LET(_xlpm.k,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$FG$3:$FG$215),IF(_xlpm.top="対象無し", 0, SUMPRODUCT(_xlpm.amount * _xlpm.hitCount))),0)</f>
        <v>0</v>
      </c>
      <c r="FI23" s="322"/>
      <c r="FJ23" s="21">
        <f>LEN(配列情報!$D$47)-LEN(SUBSTITUTE(配列情報!$D$47,$D23,""))</f>
        <v>0</v>
      </c>
      <c r="FK23" s="21">
        <f t="shared" si="41"/>
        <v>0</v>
      </c>
      <c r="FL23" s="162" cm="1">
        <f t="array" ref="FL23">FK23-IFERROR(_xlfn.LET(_xlpm.k,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$FK$3:$FK$215),IF(_xlpm.top="対象無し", 0, SUMPRODUCT(_xlpm.amount * _xlpm.hitCount))),0)</f>
        <v>0</v>
      </c>
      <c r="FM23" s="322"/>
      <c r="FN23" s="21">
        <f>LEN(配列情報!$D$48)-LEN(SUBSTITUTE(配列情報!$D$48,$D23,""))</f>
        <v>0</v>
      </c>
      <c r="FO23" s="21">
        <f t="shared" si="42"/>
        <v>0</v>
      </c>
      <c r="FP23" s="162" cm="1">
        <f t="array" ref="FP23">FO23-IFERROR(_xlfn.LET(_xlpm.k,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$FO$3:$FO$215),IF(_xlpm.top="対象無し", 0, SUMPRODUCT(_xlpm.amount * _xlpm.hitCount))),0)</f>
        <v>0</v>
      </c>
      <c r="FQ23" s="322"/>
      <c r="FR23" s="21">
        <f>LEN(配列情報!$D$49)-LEN(SUBSTITUTE(配列情報!$D$49,$D23,""))</f>
        <v>0</v>
      </c>
      <c r="FS23" s="21">
        <f t="shared" si="43"/>
        <v>0</v>
      </c>
      <c r="FT23" s="162" cm="1">
        <f t="array" ref="FT23">FS23-IFERROR(_xlfn.LET(_xlpm.k,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$FS$3:$FS$215),IF(_xlpm.top="対象無し", 0, SUMPRODUCT(_xlpm.amount * _xlpm.hitCount))),0)</f>
        <v>0</v>
      </c>
      <c r="FU23" s="322"/>
      <c r="FV23" s="21">
        <f>LEN(配列情報!$D$50)-LEN(SUBSTITUTE(配列情報!$D$50,$D23,""))</f>
        <v>0</v>
      </c>
      <c r="FW23" s="21">
        <f t="shared" si="44"/>
        <v>0</v>
      </c>
      <c r="FX23" s="162" cm="1">
        <f t="array" ref="FX23">FW23-IFERROR(_xlfn.LET(_xlpm.k,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$FW$3:$FW$215),IF(_xlpm.top="対象無し", 0, SUMPRODUCT(_xlpm.amount * _xlpm.hitCount))),0)</f>
        <v>0</v>
      </c>
      <c r="FY23" s="322"/>
      <c r="FZ23" s="21">
        <f>LEN(配列情報!$D$51)-LEN(SUBSTITUTE(配列情報!$D$51,$D23,""))</f>
        <v>0</v>
      </c>
      <c r="GA23" s="21">
        <f t="shared" si="45"/>
        <v>0</v>
      </c>
      <c r="GB23" s="162" cm="1">
        <f t="array" ref="GB23">GA23-IFERROR(_xlfn.LET(_xlpm.k,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$GA$3:$GA$215),IF(_xlpm.top="対象無し", 0, SUMPRODUCT(_xlpm.amount * _xlpm.hitCount))),0)</f>
        <v>0</v>
      </c>
      <c r="GC23" s="322"/>
      <c r="GD23" s="21">
        <f>LEN(配列情報!$D$52)-LEN(SUBSTITUTE(配列情報!$D$52,$D23,""))</f>
        <v>0</v>
      </c>
      <c r="GE23" s="21">
        <f t="shared" si="46"/>
        <v>0</v>
      </c>
      <c r="GF23" s="162" cm="1">
        <f t="array" ref="GF23">GE23-IFERROR(_xlfn.LET(_xlpm.k,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$GE$3:$GE$215),IF(_xlpm.top="対象無し", 0, SUMPRODUCT(_xlpm.amount * _xlpm.hitCount))),0)</f>
        <v>0</v>
      </c>
      <c r="GG23" s="322"/>
      <c r="GH23" s="21">
        <f>LEN(配列情報!$D$53)-LEN(SUBSTITUTE(配列情報!$D$53,$D23,""))</f>
        <v>0</v>
      </c>
      <c r="GI23" s="21">
        <f t="shared" si="47"/>
        <v>0</v>
      </c>
      <c r="GJ23" s="162" cm="1">
        <f t="array" ref="GJ23">GI23-IFERROR(_xlfn.LET(_xlpm.k,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$GI$3:$GI$215),IF(_xlpm.top="対象無し", 0, SUMPRODUCT(_xlpm.amount * _xlpm.hitCount))),0)</f>
        <v>0</v>
      </c>
      <c r="GK23" s="322"/>
      <c r="GL23" s="21">
        <f>LEN(配列情報!$D$54)-LEN(SUBSTITUTE(配列情報!$D$54,$D23,""))</f>
        <v>0</v>
      </c>
      <c r="GM23" s="21">
        <f t="shared" si="48"/>
        <v>0</v>
      </c>
      <c r="GN23" s="162" cm="1">
        <f t="array" ref="GN23">GM23-IFERROR(_xlfn.LET(_xlpm.k,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$GM$3:$GM$215),IF(_xlpm.top="対象無し", 0, SUMPRODUCT(_xlpm.amount * _xlpm.hitCount))),0)</f>
        <v>0</v>
      </c>
      <c r="GO23" s="322"/>
      <c r="GP23" s="21">
        <f>LEN(配列情報!$D$55)-LEN(SUBSTITUTE(配列情報!$D$55,$D23,""))</f>
        <v>0</v>
      </c>
      <c r="GQ23" s="21">
        <f t="shared" si="49"/>
        <v>0</v>
      </c>
      <c r="GR23" s="162" cm="1">
        <f t="array" ref="GR23">GQ23-IFERROR(_xlfn.LET(_xlpm.k,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$GQ$3:$GQ$215),IF(_xlpm.top="対象無し", 0, SUMPRODUCT(_xlpm.amount * _xlpm.hitCount))),0)</f>
        <v>0</v>
      </c>
      <c r="GS23" s="322"/>
      <c r="GT23" s="21">
        <f>LEN(配列情報!$D$56)-LEN(SUBSTITUTE(配列情報!$D$56,$D23,""))</f>
        <v>0</v>
      </c>
      <c r="GU23" s="21">
        <f t="shared" si="50"/>
        <v>0</v>
      </c>
      <c r="GV23" s="162" cm="1">
        <f t="array" ref="GV23">GU23-IFERROR(_xlfn.LET(_xlpm.k,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$GU$3:$GU$215),IF(_xlpm.top="対象無し", 0, SUMPRODUCT(_xlpm.amount * _xlpm.hitCount))),0)</f>
        <v>0</v>
      </c>
      <c r="GW23" s="322"/>
      <c r="GX23" s="21">
        <f>LEN(配列情報!$D$57)-LEN(SUBSTITUTE(配列情報!$D$57,$D23,""))</f>
        <v>0</v>
      </c>
      <c r="GY23" s="21">
        <f t="shared" si="51"/>
        <v>0</v>
      </c>
      <c r="GZ23" s="162" cm="1">
        <f t="array" ref="GZ23">GY23-IFERROR(_xlfn.LET(_xlpm.k,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$GY$3:$GY$215),IF(_xlpm.top="対象無し", 0, SUMPRODUCT(_xlpm.amount * _xlpm.hitCount))),0)</f>
        <v>0</v>
      </c>
      <c r="HA23" s="322"/>
      <c r="HB23" s="21">
        <f>LEN(配列情報!$D$58)-LEN(SUBSTITUTE(配列情報!$D$58,$D23,""))</f>
        <v>0</v>
      </c>
      <c r="HC23" s="21">
        <f t="shared" si="52"/>
        <v>0</v>
      </c>
      <c r="HD23" s="162" cm="1">
        <f t="array" ref="HD23">HC23-IFERROR(_xlfn.LET(_xlpm.k,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$HC$3:$HC$215),IF(_xlpm.top="対象無し", 0, SUMPRODUCT(_xlpm.amount * _xlpm.hitCount))),0)</f>
        <v>0</v>
      </c>
      <c r="HE23" s="322"/>
      <c r="HF23" s="21">
        <f>LEN(配列情報!$D$59)-LEN(SUBSTITUTE(配列情報!$D$59,$D23,""))</f>
        <v>0</v>
      </c>
      <c r="HG23" s="21">
        <f t="shared" si="53"/>
        <v>0</v>
      </c>
      <c r="HH23" s="162" cm="1">
        <f t="array" ref="HH23">HG23-IFERROR(_xlfn.LET(_xlpm.k,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$HG$3:$HG$215),IF(_xlpm.top="対象無し", 0, SUMPRODUCT(_xlpm.amount * _xlpm.hitCount))),0)</f>
        <v>0</v>
      </c>
      <c r="HI23" s="322"/>
      <c r="HJ23" s="21">
        <f>LEN(配列情報!$D$60)-LEN(SUBSTITUTE(配列情報!$D$60,$D23,""))</f>
        <v>0</v>
      </c>
      <c r="HK23" s="21">
        <f t="shared" si="54"/>
        <v>0</v>
      </c>
      <c r="HL23" s="162" cm="1">
        <f t="array" ref="HL23">HK23-IFERROR(_xlfn.LET(_xlpm.k,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$HK$3:$HK$215),IF(_xlpm.top="対象無し", 0, SUMPRODUCT(_xlpm.amount * _xlpm.hitCount))),0)</f>
        <v>0</v>
      </c>
      <c r="HM23" s="322"/>
      <c r="HN23" s="21">
        <f>LEN(配列情報!$D$61)-LEN(SUBSTITUTE(配列情報!$D$61,$D23,""))</f>
        <v>0</v>
      </c>
      <c r="HO23" s="21">
        <f t="shared" si="55"/>
        <v>0</v>
      </c>
      <c r="HP23" s="162" cm="1">
        <f t="array" ref="HP23">HO23-IFERROR(_xlfn.LET(_xlpm.k,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$HO$3:$HO$215),IF(_xlpm.top="対象無し", 0, SUMPRODUCT(_xlpm.amount * _xlpm.hitCount))),0)</f>
        <v>0</v>
      </c>
      <c r="HQ23" s="322"/>
      <c r="HR23" s="21">
        <f>LEN(配列情報!$D$62)-LEN(SUBSTITUTE(配列情報!$D$62,$D23,""))</f>
        <v>0</v>
      </c>
      <c r="HS23" s="21">
        <f t="shared" si="56"/>
        <v>0</v>
      </c>
      <c r="HT23" s="162" cm="1">
        <f t="array" ref="HT23">HS23-IFERROR(_xlfn.LET(_xlpm.k,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$HS$3:$HS$215),IF(_xlpm.top="対象無し", 0, SUMPRODUCT(_xlpm.amount * _xlpm.hitCount))),0)</f>
        <v>0</v>
      </c>
      <c r="HU23" s="322"/>
      <c r="HV23" s="21">
        <f>LEN(配列情報!$D$63)-LEN(SUBSTITUTE(配列情報!$D$63,$D23,""))</f>
        <v>0</v>
      </c>
      <c r="HW23" s="21">
        <f t="shared" si="57"/>
        <v>0</v>
      </c>
      <c r="HX23" s="162" cm="1">
        <f t="array" ref="HX23">HW23-IFERROR(_xlfn.LET(_xlpm.k,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$HW$3:$HW$215),IF(_xlpm.top="対象無し", 0, SUMPRODUCT(_xlpm.amount * _xlpm.hitCount))),0)</f>
        <v>0</v>
      </c>
      <c r="HY23" s="322"/>
      <c r="HZ23" s="21">
        <f>LEN(配列情報!$D$64)-LEN(SUBSTITUTE(配列情報!$D$64,$D23,""))</f>
        <v>0</v>
      </c>
      <c r="IA23" s="21">
        <f t="shared" si="58"/>
        <v>0</v>
      </c>
      <c r="IB23" s="162" cm="1">
        <f t="array" ref="IB23">IA23-IFERROR(_xlfn.LET(_xlpm.k,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$IA$3:$IA$215),IF(_xlpm.top="対象無し", 0, SUMPRODUCT(_xlpm.amount * _xlpm.hitCount))),0)</f>
        <v>0</v>
      </c>
      <c r="IC23" s="322"/>
      <c r="ID23" s="21">
        <f>LEN(配列情報!$D$65)-LEN(SUBSTITUTE(配列情報!$D$65,$D23,""))</f>
        <v>0</v>
      </c>
      <c r="IE23" s="21">
        <f t="shared" si="59"/>
        <v>0</v>
      </c>
      <c r="IF23" s="162" cm="1">
        <f t="array" ref="IF23">IE23-IFERROR(_xlfn.LET(_xlpm.k,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$IE$3:$IE$215),IF(_xlpm.top="対象無し", 0, SUMPRODUCT(_xlpm.amount * _xlpm.hitCount))),0)</f>
        <v>0</v>
      </c>
      <c r="IG23" s="322"/>
      <c r="IH23" s="21">
        <f>LEN(配列情報!$D$66)-LEN(SUBSTITUTE(配列情報!$D$66,$D23,""))</f>
        <v>0</v>
      </c>
      <c r="II23" s="21">
        <f t="shared" si="60"/>
        <v>0</v>
      </c>
      <c r="IJ23" s="162" cm="1">
        <f t="array" ref="IJ23">II23-IFERROR(_xlfn.LET(_xlpm.k,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$II$3:$II$215),IF(_xlpm.top="対象無し", 0, SUMPRODUCT(_xlpm.amount * _xlpm.hitCount))),0)</f>
        <v>0</v>
      </c>
      <c r="IK23" s="322"/>
      <c r="IL23" s="21">
        <f>LEN(配列情報!$D$67)-LEN(SUBSTITUTE(配列情報!$D$67,$D23,""))</f>
        <v>0</v>
      </c>
      <c r="IM23" s="21">
        <f t="shared" si="61"/>
        <v>0</v>
      </c>
      <c r="IN23" s="162" cm="1">
        <f t="array" ref="IN23">IM23-IFERROR(_xlfn.LET(_xlpm.k,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$IM$3:$IM$215),IF(_xlpm.top="対象無し", 0, SUMPRODUCT(_xlpm.amount * _xlpm.hitCount))),0)</f>
        <v>0</v>
      </c>
      <c r="IO23" s="322"/>
      <c r="IP23" s="21">
        <f>LEN(配列情報!$D$68)-LEN(SUBSTITUTE(配列情報!$D$68,$D23,""))</f>
        <v>0</v>
      </c>
      <c r="IQ23" s="21">
        <f t="shared" si="62"/>
        <v>0</v>
      </c>
      <c r="IR23" s="162" cm="1">
        <f t="array" ref="IR23">IQ23-IFERROR(_xlfn.LET(_xlpm.k,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$IQ$3:$IQ$215),IF(_xlpm.top="対象無し", 0, SUMPRODUCT(_xlpm.amount * _xlpm.hitCount))),0)</f>
        <v>0</v>
      </c>
      <c r="IS23" s="322"/>
      <c r="IT23" s="21">
        <f>LEN(配列情報!$D$69)-LEN(SUBSTITUTE(配列情報!$D$69,$D23,""))</f>
        <v>0</v>
      </c>
      <c r="IU23" s="21">
        <f t="shared" si="63"/>
        <v>0</v>
      </c>
      <c r="IV23" s="162" cm="1">
        <f t="array" ref="IV23">IU23-IFERROR(_xlfn.LET(_xlpm.k,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$IU$3:$IU$215),IF(_xlpm.top="対象無し", 0, SUMPRODUCT(_xlpm.amount * _xlpm.hitCount))),0)</f>
        <v>0</v>
      </c>
      <c r="IW23" s="322"/>
      <c r="IX23" s="21">
        <f>LEN(配列情報!$D$70)-LEN(SUBSTITUTE(配列情報!$D$70,$D23,""))</f>
        <v>0</v>
      </c>
      <c r="IY23" s="21">
        <f t="shared" si="64"/>
        <v>0</v>
      </c>
      <c r="IZ23" s="162" cm="1">
        <f t="array" ref="IZ23">IY23-IFERROR(_xlfn.LET(_xlpm.k,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$IY$3:$IY$215),IF(_xlpm.top="対象無し", 0, SUMPRODUCT(_xlpm.amount * _xlpm.hitCount))),0)</f>
        <v>0</v>
      </c>
      <c r="JA23" s="322"/>
      <c r="JB23" s="21">
        <f>LEN(配列情報!$D$71)-LEN(SUBSTITUTE(配列情報!$D$71,$D23,""))</f>
        <v>0</v>
      </c>
      <c r="JC23" s="21">
        <f t="shared" si="65"/>
        <v>0</v>
      </c>
      <c r="JD23" s="162" cm="1">
        <f t="array" ref="JD23">JC23-IFERROR(_xlfn.LET(_xlpm.k,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$JC$3:$JC$215),IF(_xlpm.top="対象無し", 0, SUMPRODUCT(_xlpm.amount * _xlpm.hitCount))),0)</f>
        <v>0</v>
      </c>
      <c r="JE23" s="322"/>
      <c r="JF23" s="21">
        <f>LEN(配列情報!$D$72)-LEN(SUBSTITUTE(配列情報!$D$72,$D23,""))</f>
        <v>0</v>
      </c>
      <c r="JG23" s="21">
        <f t="shared" si="66"/>
        <v>0</v>
      </c>
      <c r="JH23" s="162" cm="1">
        <f t="array" ref="JH23">JG23-IFERROR(_xlfn.LET(_xlpm.k,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$JG$3:$JG$215),IF(_xlpm.top="対象無し", 0, SUMPRODUCT(_xlpm.amount * _xlpm.hitCount))),0)</f>
        <v>0</v>
      </c>
      <c r="JI23" s="322"/>
      <c r="JJ23" s="21">
        <f>LEN(配列情報!$D$73)-LEN(SUBSTITUTE(配列情報!$D$73,$D23,""))</f>
        <v>0</v>
      </c>
      <c r="JK23" s="21">
        <f t="shared" si="67"/>
        <v>0</v>
      </c>
      <c r="JL23" s="162" cm="1">
        <f t="array" ref="JL23">JK23-IFERROR(_xlfn.LET(_xlpm.k,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$JK$3:$JK$215),IF(_xlpm.top="対象無し", 0, SUMPRODUCT(_xlpm.amount * _xlpm.hitCount))),0)</f>
        <v>0</v>
      </c>
      <c r="JM23" s="322"/>
      <c r="JN23" s="21">
        <f>LEN(配列情報!$D$74)-LEN(SUBSTITUTE(配列情報!$D$74,$D23,""))</f>
        <v>0</v>
      </c>
      <c r="JO23" s="21">
        <f t="shared" si="68"/>
        <v>0</v>
      </c>
      <c r="JP23" s="162" cm="1">
        <f t="array" ref="JP23">JO23-IFERROR(_xlfn.LET(_xlpm.k,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$JO$3:$JO$215),IF(_xlpm.top="対象無し", 0, SUMPRODUCT(_xlpm.amount * _xlpm.hitCount))),0)</f>
        <v>0</v>
      </c>
      <c r="JQ23" s="322"/>
      <c r="JR23" s="21">
        <f>LEN(配列情報!$D$75)-LEN(SUBSTITUTE(配列情報!$D$75,$D23,""))</f>
        <v>0</v>
      </c>
      <c r="JS23" s="21">
        <f t="shared" si="69"/>
        <v>0</v>
      </c>
      <c r="JT23" s="162" cm="1">
        <f t="array" ref="JT23">JS23-IFERROR(_xlfn.LET(_xlpm.k,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$JS$3:$JS$215),IF(_xlpm.top="対象無し", 0, SUMPRODUCT(_xlpm.amount * _xlpm.hitCount))),0)</f>
        <v>0</v>
      </c>
      <c r="JU23" s="322"/>
      <c r="JV23" s="21">
        <f>LEN(配列情報!$D$76)-LEN(SUBSTITUTE(配列情報!$D$76,$D23,""))</f>
        <v>0</v>
      </c>
      <c r="JW23" s="21">
        <f t="shared" si="70"/>
        <v>0</v>
      </c>
      <c r="JX23" s="162" cm="1">
        <f t="array" ref="JX23">JW23-IFERROR(_xlfn.LET(_xlpm.k,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$JW$3:$JW$215),IF(_xlpm.top="対象無し", 0, SUMPRODUCT(_xlpm.amount * _xlpm.hitCount))),0)</f>
        <v>0</v>
      </c>
      <c r="JY23" s="322"/>
      <c r="JZ23" s="21">
        <f>LEN(配列情報!$D$77)-LEN(SUBSTITUTE(配列情報!$D$77,$D23,""))</f>
        <v>0</v>
      </c>
      <c r="KA23" s="21">
        <f t="shared" si="71"/>
        <v>0</v>
      </c>
      <c r="KB23" s="162" cm="1">
        <f t="array" ref="KB23">KA23-IFERROR(_xlfn.LET(_xlpm.k,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$KA$3:$KA$215),IF(_xlpm.top="対象無し", 0, SUMPRODUCT(_xlpm.amount * _xlpm.hitCount))),0)</f>
        <v>0</v>
      </c>
      <c r="KC23" s="322"/>
      <c r="KD23" s="21">
        <f>LEN(配列情報!$D$78)-LEN(SUBSTITUTE(配列情報!$D$78,$D23,""))</f>
        <v>0</v>
      </c>
      <c r="KE23" s="21">
        <f t="shared" si="72"/>
        <v>0</v>
      </c>
      <c r="KF23" s="162" cm="1">
        <f t="array" ref="KF23">KE23-IFERROR(_xlfn.LET(_xlpm.k,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$KE$3:$KE$215),IF(_xlpm.top="対象無し", 0, SUMPRODUCT(_xlpm.amount * _xlpm.hitCount))),0)</f>
        <v>0</v>
      </c>
      <c r="KG23" s="322"/>
      <c r="KH23" s="21">
        <f>LEN(配列情報!$D$79)-LEN(SUBSTITUTE(配列情報!$D$79,$D23,""))</f>
        <v>0</v>
      </c>
      <c r="KI23" s="21">
        <f t="shared" si="73"/>
        <v>0</v>
      </c>
      <c r="KJ23" s="162" cm="1">
        <f t="array" ref="KJ23">KI23-IFERROR(_xlfn.LET(_xlpm.k,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$KI$3:$KI$215),IF(_xlpm.top="対象無し", 0, SUMPRODUCT(_xlpm.amount * _xlpm.hitCount))),0)</f>
        <v>0</v>
      </c>
      <c r="KK23" s="322"/>
      <c r="KL23" s="21">
        <f>LEN(配列情報!$D$80)-LEN(SUBSTITUTE(配列情報!$D$80,$D23,""))</f>
        <v>0</v>
      </c>
      <c r="KM23" s="21">
        <f t="shared" si="74"/>
        <v>0</v>
      </c>
      <c r="KN23" s="162" cm="1">
        <f t="array" ref="KN23">KM23-IFERROR(_xlfn.LET(_xlpm.k,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$KM$3:$KM$215),IF(_xlpm.top="対象無し", 0, SUMPRODUCT(_xlpm.amount * _xlpm.hitCount))),0)</f>
        <v>0</v>
      </c>
      <c r="KO23" s="322"/>
      <c r="KP23" s="21">
        <f>LEN(配列情報!$D$81)-LEN(SUBSTITUTE(配列情報!$D$81,$D23,""))</f>
        <v>0</v>
      </c>
      <c r="KQ23" s="21">
        <f t="shared" si="75"/>
        <v>0</v>
      </c>
      <c r="KR23" s="162" cm="1">
        <f t="array" ref="KR23">KQ23-IFERROR(_xlfn.LET(_xlpm.k,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$KQ$3:$KQ$215),IF(_xlpm.top="対象無し", 0, SUMPRODUCT(_xlpm.amount * _xlpm.hitCount))),0)</f>
        <v>0</v>
      </c>
      <c r="KS23" s="322"/>
      <c r="KT23" s="21">
        <f>LEN(配列情報!$D$82)-LEN(SUBSTITUTE(配列情報!$D$82,$D23,""))</f>
        <v>0</v>
      </c>
      <c r="KU23" s="21">
        <f t="shared" si="76"/>
        <v>0</v>
      </c>
      <c r="KV23" s="162" cm="1">
        <f t="array" ref="KV23">KU23-IFERROR(_xlfn.LET(_xlpm.k,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$KU$3:$KU$215),IF(_xlpm.top="対象無し", 0, SUMPRODUCT(_xlpm.amount * _xlpm.hitCount))),0)</f>
        <v>0</v>
      </c>
      <c r="KW23" s="322"/>
      <c r="KX23" s="21">
        <f>LEN(配列情報!$D$83)-LEN(SUBSTITUTE(配列情報!$D$83,$D23,""))</f>
        <v>0</v>
      </c>
      <c r="KY23" s="21">
        <f t="shared" si="77"/>
        <v>0</v>
      </c>
      <c r="KZ23" s="162" cm="1">
        <f t="array" ref="KZ23">KY23-IFERROR(_xlfn.LET(_xlpm.k,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$KY$3:$KY$215),IF(_xlpm.top="対象無し", 0, SUMPRODUCT(_xlpm.amount * _xlpm.hitCount))),0)</f>
        <v>0</v>
      </c>
      <c r="LA23" s="322"/>
      <c r="LB23" s="21">
        <f>LEN(配列情報!$D$84)-LEN(SUBSTITUTE(配列情報!$D$84,$D23,""))</f>
        <v>0</v>
      </c>
      <c r="LC23" s="21">
        <f t="shared" si="78"/>
        <v>0</v>
      </c>
      <c r="LD23" s="162" cm="1">
        <f t="array" ref="LD23">LC23-IFERROR(_xlfn.LET(_xlpm.k,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$LC$3:$LC$215),IF(_xlpm.top="対象無し", 0, SUMPRODUCT(_xlpm.amount * _xlpm.hitCount))),0)</f>
        <v>0</v>
      </c>
      <c r="LE23" s="322"/>
      <c r="LF23" s="21">
        <f>LEN(配列情報!$D$85)-LEN(SUBSTITUTE(配列情報!$D$85,$D23,""))</f>
        <v>0</v>
      </c>
      <c r="LG23" s="21">
        <f t="shared" si="79"/>
        <v>0</v>
      </c>
      <c r="LH23" s="162" cm="1">
        <f t="array" ref="LH23">LG23-IFERROR(_xlfn.LET(_xlpm.k,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$LG$3:$LG$215),IF(_xlpm.top="対象無し", 0, SUMPRODUCT(_xlpm.amount * _xlpm.hitCount))),0)</f>
        <v>0</v>
      </c>
      <c r="LI23" s="322"/>
      <c r="LJ23" s="21">
        <f>LEN(配列情報!$D$86)-LEN(SUBSTITUTE(配列情報!$D$86,$D23,""))</f>
        <v>0</v>
      </c>
      <c r="LK23" s="21">
        <f t="shared" si="80"/>
        <v>0</v>
      </c>
      <c r="LL23" s="162" cm="1">
        <f t="array" ref="LL23">LK23-IFERROR(_xlfn.LET(_xlpm.k,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$LK$3:$LK$215),IF(_xlpm.top="対象無し", 0, SUMPRODUCT(_xlpm.amount * _xlpm.hitCount))),0)</f>
        <v>0</v>
      </c>
      <c r="LM23" s="322"/>
      <c r="LN23" s="21">
        <f>LEN(配列情報!$D$87)-LEN(SUBSTITUTE(配列情報!$D$87,$D23,""))</f>
        <v>0</v>
      </c>
      <c r="LO23" s="21">
        <f t="shared" si="81"/>
        <v>0</v>
      </c>
      <c r="LP23" s="162" cm="1">
        <f t="array" ref="LP23">LO23-IFERROR(_xlfn.LET(_xlpm.k,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$LO$3:$LO$215),IF(_xlpm.top="対象無し", 0, SUMPRODUCT(_xlpm.amount * _xlpm.hitCount))),0)</f>
        <v>0</v>
      </c>
      <c r="LQ23" s="322"/>
      <c r="LR23" s="21">
        <f>LEN(配列情報!$D$88)-LEN(SUBSTITUTE(配列情報!$D$88,$D23,""))</f>
        <v>0</v>
      </c>
      <c r="LS23" s="21">
        <f t="shared" si="82"/>
        <v>0</v>
      </c>
      <c r="LT23" s="162" cm="1">
        <f t="array" ref="LT23">LS23-IFERROR(_xlfn.LET(_xlpm.k,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$LS$3:$LS$215),IF(_xlpm.top="対象無し", 0, SUMPRODUCT(_xlpm.amount * _xlpm.hitCount))),0)</f>
        <v>0</v>
      </c>
      <c r="LU23" s="322"/>
      <c r="LV23" s="21">
        <f>LEN(配列情報!$D$89)-LEN(SUBSTITUTE(配列情報!$D$89,$D23,""))</f>
        <v>0</v>
      </c>
      <c r="LW23" s="21">
        <f t="shared" si="83"/>
        <v>0</v>
      </c>
      <c r="LX23" s="162" cm="1">
        <f t="array" ref="LX23">LW23-IFERROR(_xlfn.LET(_xlpm.k,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$LW$3:$LW$215),IF(_xlpm.top="対象無し", 0, SUMPRODUCT(_xlpm.amount * _xlpm.hitCount))),0)</f>
        <v>0</v>
      </c>
      <c r="LY23" s="322"/>
      <c r="LZ23" s="21">
        <f>LEN(配列情報!$D$90)-LEN(SUBSTITUTE(配列情報!$D$90,$D23,""))</f>
        <v>0</v>
      </c>
      <c r="MA23" s="21">
        <f t="shared" si="84"/>
        <v>0</v>
      </c>
      <c r="MB23" s="162" cm="1">
        <f t="array" ref="MB23">MA23-IFERROR(_xlfn.LET(_xlpm.k,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$MA$3:$MA$215),IF(_xlpm.top="対象無し", 0, SUMPRODUCT(_xlpm.amount * _xlpm.hitCount))),0)</f>
        <v>0</v>
      </c>
      <c r="MC23" s="322"/>
      <c r="MD23" s="21">
        <f>LEN(配列情報!$D$91)-LEN(SUBSTITUTE(配列情報!$D$91,$D23,""))</f>
        <v>0</v>
      </c>
      <c r="ME23" s="21">
        <f t="shared" si="85"/>
        <v>0</v>
      </c>
      <c r="MF23" s="162" cm="1">
        <f t="array" ref="MF23">ME23-IFERROR(_xlfn.LET(_xlpm.k,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$ME$3:$ME$215),IF(_xlpm.top="対象無し", 0, SUMPRODUCT(_xlpm.amount * _xlpm.hitCount))),0)</f>
        <v>0</v>
      </c>
      <c r="MG23" s="322"/>
      <c r="MH23" s="21">
        <f>LEN(配列情報!$D$92)-LEN(SUBSTITUTE(配列情報!$D$92,$D23,""))</f>
        <v>0</v>
      </c>
      <c r="MI23" s="21">
        <f t="shared" si="86"/>
        <v>0</v>
      </c>
      <c r="MJ23" s="162" cm="1">
        <f t="array" ref="MJ23">MI23-IFERROR(_xlfn.LET(_xlpm.k,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$MI$3:$MI$215),IF(_xlpm.top="対象無し", 0, SUMPRODUCT(_xlpm.amount * _xlpm.hitCount))),0)</f>
        <v>0</v>
      </c>
      <c r="MK23" s="322"/>
      <c r="ML23" s="21">
        <f>LEN(配列情報!$D$93)-LEN(SUBSTITUTE(配列情報!$D$93,$D23,""))</f>
        <v>0</v>
      </c>
      <c r="MM23" s="21">
        <f t="shared" si="87"/>
        <v>0</v>
      </c>
      <c r="MN23" s="162" cm="1">
        <f t="array" ref="MN23">MM23-IFERROR(_xlfn.LET(_xlpm.k,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$MM$3:$MM$215),IF(_xlpm.top="対象無し", 0, SUMPRODUCT(_xlpm.amount * _xlpm.hitCount))),0)</f>
        <v>0</v>
      </c>
      <c r="MO23" s="322"/>
      <c r="MP23" s="21">
        <f>LEN(配列情報!$D$94)-LEN(SUBSTITUTE(配列情報!$D$94,$D23,""))</f>
        <v>0</v>
      </c>
      <c r="MQ23" s="21">
        <f t="shared" si="88"/>
        <v>0</v>
      </c>
      <c r="MR23" s="162" cm="1">
        <f t="array" ref="MR23">MQ23-IFERROR(_xlfn.LET(_xlpm.k,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$MQ$3:$MQ$215),IF(_xlpm.top="対象無し", 0, SUMPRODUCT(_xlpm.amount * _xlpm.hitCount))),0)</f>
        <v>0</v>
      </c>
      <c r="MS23" s="322"/>
      <c r="MT23" s="21">
        <f>LEN(配列情報!$D$95)-LEN(SUBSTITUTE(配列情報!$D$95,$D23,""))</f>
        <v>0</v>
      </c>
      <c r="MU23" s="21">
        <f t="shared" si="89"/>
        <v>0</v>
      </c>
      <c r="MV23" s="162" cm="1">
        <f t="array" ref="MV23">MU23-IFERROR(_xlfn.LET(_xlpm.k,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$MU$3:$MU$215),IF(_xlpm.top="対象無し", 0, SUMPRODUCT(_xlpm.amount * _xlpm.hitCount))),0)</f>
        <v>0</v>
      </c>
      <c r="MW23" s="322"/>
      <c r="MX23" s="21">
        <f>LEN(配列情報!$D$96)-LEN(SUBSTITUTE(配列情報!$D$96,$D23,""))</f>
        <v>0</v>
      </c>
      <c r="MY23" s="21">
        <f t="shared" si="90"/>
        <v>0</v>
      </c>
      <c r="MZ23" s="162" cm="1">
        <f t="array" ref="MZ23">MY23-IFERROR(_xlfn.LET(_xlpm.k,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$MY$3:$MY$215),IF(_xlpm.top="対象無し", 0, SUMPRODUCT(_xlpm.amount * _xlpm.hitCount))),0)</f>
        <v>0</v>
      </c>
      <c r="NA23" s="322"/>
      <c r="NB23" s="21">
        <f>LEN(配列情報!$D$97)-LEN(SUBSTITUTE(配列情報!$D$97,$D23,""))</f>
        <v>0</v>
      </c>
      <c r="NC23" s="21">
        <f t="shared" si="91"/>
        <v>0</v>
      </c>
      <c r="ND23" s="162" cm="1">
        <f t="array" ref="ND23">NC23-IFERROR(_xlfn.LET(_xlpm.k,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$NC$3:$NC$215),IF(_xlpm.top="対象無し", 0, SUMPRODUCT(_xlpm.amount * _xlpm.hitCount))),0)</f>
        <v>0</v>
      </c>
      <c r="NE23" s="322"/>
      <c r="NF23" s="21">
        <f>LEN(配列情報!$D$98)-LEN(SUBSTITUTE(配列情報!$D$98,$D23,""))</f>
        <v>0</v>
      </c>
      <c r="NG23" s="21">
        <f t="shared" si="92"/>
        <v>0</v>
      </c>
      <c r="NH23" s="162" cm="1">
        <f t="array" ref="NH23">NG23-IFERROR(_xlfn.LET(_xlpm.k,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$NG$3:$NG$215),IF(_xlpm.top="対象無し", 0, SUMPRODUCT(_xlpm.amount * _xlpm.hitCount))),0)</f>
        <v>0</v>
      </c>
      <c r="NI23" s="322"/>
      <c r="NJ23" s="21">
        <f>LEN(配列情報!$D$99)-LEN(SUBSTITUTE(配列情報!$D$99,$D23,""))</f>
        <v>0</v>
      </c>
      <c r="NK23" s="21">
        <f t="shared" si="93"/>
        <v>0</v>
      </c>
      <c r="NL23" s="162" cm="1">
        <f t="array" ref="NL23">NK23-IFERROR(_xlfn.LET(_xlpm.k,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$NK$3:$NK$215),IF(_xlpm.top="対象無し", 0, SUMPRODUCT(_xlpm.amount * _xlpm.hitCount))),0)</f>
        <v>0</v>
      </c>
      <c r="NM23" s="322"/>
      <c r="NN23" s="21">
        <f>LEN(配列情報!$D$100)-LEN(SUBSTITUTE(配列情報!$D$100,$D23,""))</f>
        <v>0</v>
      </c>
      <c r="NO23" s="21">
        <f t="shared" si="94"/>
        <v>0</v>
      </c>
      <c r="NP23" s="162" cm="1">
        <f t="array" ref="NP23">NO23-IFERROR(_xlfn.LET(_xlpm.k,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$NO$3:$NO$215),IF(_xlpm.top="対象無し", 0, SUMPRODUCT(_xlpm.amount * _xlpm.hitCount))),0)</f>
        <v>0</v>
      </c>
      <c r="NQ23" s="322"/>
      <c r="NR23" s="21">
        <f>LEN(配列情報!$D$101)-LEN(SUBSTITUTE(配列情報!$D$101,$D23,""))</f>
        <v>0</v>
      </c>
      <c r="NS23" s="21">
        <f t="shared" si="95"/>
        <v>0</v>
      </c>
      <c r="NT23" s="162" cm="1">
        <f t="array" ref="NT23">NS23-IFERROR(_xlfn.LET(_xlpm.k,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$NS$3:$NS$215),IF(_xlpm.top="対象無し", 0, SUMPRODUCT(_xlpm.amount * _xlpm.hitCount))),0)</f>
        <v>0</v>
      </c>
      <c r="NU23" s="322"/>
      <c r="NV23" s="21">
        <f>LEN(配列情報!$D$102)-LEN(SUBSTITUTE(配列情報!$D$102,$D23,""))</f>
        <v>0</v>
      </c>
      <c r="NW23" s="21">
        <f t="shared" si="96"/>
        <v>0</v>
      </c>
      <c r="NX23" s="162" cm="1">
        <f t="array" ref="NX23">NW23-IFERROR(_xlfn.LET(_xlpm.k, _xlfn.XMATCH(TRUE, EXACT($OB$2:$RL$2, D23),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D23, ""))) / LEN(D23),_xlpm.amount, SUMIF($C$3:$C$215, _xlpm.arrCode, $NW$3:$NW$215),IF(_xlpm.top="対象無し", 0, SUMPRODUCT(_xlpm.amount * _xlpm.hitCount))),0)</f>
        <v>0</v>
      </c>
      <c r="NY23" s="322"/>
      <c r="OO23" t="str">
        <v>[dS]</v>
      </c>
    </row>
    <row r="24" spans="1:405">
      <c r="A24" s="332"/>
      <c r="B24" s="161" t="s">
        <v>197</v>
      </c>
      <c r="C24" s="45">
        <v>22</v>
      </c>
      <c r="D24" s="22" t="str">
        <f>塩基・修飾表記の定義!D57</f>
        <v>w</v>
      </c>
      <c r="E24" s="160">
        <f t="shared" si="3"/>
        <v>1</v>
      </c>
      <c r="F24" s="21">
        <f>LEN(配列情報!$D$7)-LEN(SUBSTITUTE(配列情報!$D$7,$D24,""))</f>
        <v>0</v>
      </c>
      <c r="G24" s="21">
        <f t="shared" si="100"/>
        <v>0</v>
      </c>
      <c r="H24" s="162" cm="1">
        <f t="array" ref="H24">G24-IFERROR(_xlfn.LET(_xlpm.k,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$G$3:$G$215),IF(_xlpm.top="対象無し", 0, SUMPRODUCT(_xlpm.amount * _xlpm.hitCount))),0)</f>
        <v>0</v>
      </c>
      <c r="I24" s="322"/>
      <c r="J24" s="21">
        <f>LEN(配列情報!$D$8)-LEN(SUBSTITUTE(配列情報!$D$8,$D24,""))</f>
        <v>0</v>
      </c>
      <c r="K24" s="21">
        <f t="shared" si="101"/>
        <v>0</v>
      </c>
      <c r="L24" s="162" cm="1">
        <f t="array" ref="L24">K24-IFERROR(_xlfn.LET(_xlpm.k,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$K$3:$K$215),IF(_xlpm.top="対象無し", 0, SUMPRODUCT(_xlpm.amount * _xlpm.hitCount))),0)</f>
        <v>0</v>
      </c>
      <c r="M24" s="322"/>
      <c r="N24" s="21">
        <f>LEN(配列情報!$D$9)-LEN(SUBSTITUTE(配列情報!$D$9,$D24,""))</f>
        <v>0</v>
      </c>
      <c r="O24" s="21">
        <f t="shared" si="4"/>
        <v>0</v>
      </c>
      <c r="P24" s="162" cm="1">
        <f t="array" ref="P24">O24-IFERROR(_xlfn.LET(_xlpm.k,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$O$3:$O$215),IF(_xlpm.top="対象無し", 0, SUMPRODUCT(_xlpm.amount * _xlpm.hitCount))),0)</f>
        <v>0</v>
      </c>
      <c r="Q24" s="322"/>
      <c r="R24" s="21">
        <f>LEN(配列情報!$D$10)-LEN(SUBSTITUTE(配列情報!$D$10,$D24,""))</f>
        <v>0</v>
      </c>
      <c r="S24" s="21">
        <f t="shared" si="5"/>
        <v>0</v>
      </c>
      <c r="T24" s="162" cm="1">
        <f t="array" ref="T24">S24-IFERROR(_xlfn.LET(_xlpm.k,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$S$3:$S$215),IF(_xlpm.top="対象無し", 0, SUMPRODUCT(_xlpm.amount * _xlpm.hitCount))),0)</f>
        <v>0</v>
      </c>
      <c r="U24" s="322"/>
      <c r="V24" s="21">
        <f>LEN(配列情報!$D$11)-LEN(SUBSTITUTE(配列情報!$D$11,$D24,""))</f>
        <v>0</v>
      </c>
      <c r="W24" s="21">
        <f t="shared" si="6"/>
        <v>0</v>
      </c>
      <c r="X24" s="162" cm="1">
        <f t="array" ref="X24">W24-IFERROR(_xlfn.LET(_xlpm.k,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$W$3:$W$215),IF(_xlpm.top="対象無し", 0, SUMPRODUCT(_xlpm.amount * _xlpm.hitCount))),0)</f>
        <v>0</v>
      </c>
      <c r="Y24" s="322"/>
      <c r="Z24" s="21">
        <f>LEN(配列情報!$D$12)-LEN(SUBSTITUTE(配列情報!$D$12,$D24,""))</f>
        <v>0</v>
      </c>
      <c r="AA24" s="21">
        <f t="shared" si="7"/>
        <v>0</v>
      </c>
      <c r="AB24" s="162" cm="1">
        <f t="array" ref="AB24">AA24-IFERROR(_xlfn.LET(_xlpm.k,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$AA$3:$AA$215),IF(_xlpm.top="対象無し", 0, SUMPRODUCT(_xlpm.amount * _xlpm.hitCount))),0)</f>
        <v>0</v>
      </c>
      <c r="AC24" s="322"/>
      <c r="AD24" s="21">
        <f>LEN(配列情報!$D$13)-LEN(SUBSTITUTE(配列情報!$D$13,$D24,""))</f>
        <v>0</v>
      </c>
      <c r="AE24" s="21">
        <f t="shared" si="8"/>
        <v>0</v>
      </c>
      <c r="AF24" s="162" cm="1">
        <f t="array" ref="AF24">AE24-IFERROR(_xlfn.LET(_xlpm.k,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$AE$3:$AE$215),IF(_xlpm.top="対象無し", 0, SUMPRODUCT(_xlpm.amount * _xlpm.hitCount))),0)</f>
        <v>0</v>
      </c>
      <c r="AG24" s="322"/>
      <c r="AH24" s="21">
        <f>LEN(配列情報!$D$14)-LEN(SUBSTITUTE(配列情報!$D$14,$D24,""))</f>
        <v>0</v>
      </c>
      <c r="AI24" s="21">
        <f t="shared" si="9"/>
        <v>0</v>
      </c>
      <c r="AJ24" s="162" cm="1">
        <f t="array" ref="AJ24">AI24-IFERROR(_xlfn.LET(_xlpm.k,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$AI$3:$AI$215),IF(_xlpm.top="対象無し", 0, SUMPRODUCT(_xlpm.amount * _xlpm.hitCount))),0)</f>
        <v>0</v>
      </c>
      <c r="AK24" s="322"/>
      <c r="AL24" s="21">
        <f>LEN(配列情報!$D$15)-LEN(SUBSTITUTE(配列情報!$D$15,$D24,""))</f>
        <v>0</v>
      </c>
      <c r="AM24" s="21">
        <f t="shared" si="10"/>
        <v>0</v>
      </c>
      <c r="AN24" s="162" cm="1">
        <f t="array" ref="AN24">AM24-IFERROR(_xlfn.LET(_xlpm.k,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$AM$3:$AM$215),IF(_xlpm.top="対象無し", 0, SUMPRODUCT(_xlpm.amount * _xlpm.hitCount))),0)</f>
        <v>0</v>
      </c>
      <c r="AO24" s="322"/>
      <c r="AP24" s="21">
        <f>LEN(配列情報!$D$16)-LEN(SUBSTITUTE(配列情報!$D$16,$D24,""))</f>
        <v>0</v>
      </c>
      <c r="AQ24" s="21">
        <f t="shared" si="11"/>
        <v>0</v>
      </c>
      <c r="AR24" s="162" cm="1">
        <f t="array" ref="AR24">AQ24-IFERROR(_xlfn.LET(_xlpm.k,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$AQ$3:$AQ$215),IF(_xlpm.top="対象無し", 0, SUMPRODUCT(_xlpm.amount * _xlpm.hitCount))),0)</f>
        <v>0</v>
      </c>
      <c r="AS24" s="322"/>
      <c r="AT24" s="21">
        <f>LEN(配列情報!$D$17)-LEN(SUBSTITUTE(配列情報!$D$17,$D24,""))</f>
        <v>0</v>
      </c>
      <c r="AU24" s="21">
        <f t="shared" si="12"/>
        <v>0</v>
      </c>
      <c r="AV24" s="162" cm="1">
        <f t="array" ref="AV24">AU24-IFERROR(_xlfn.LET(_xlpm.k,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$AU$3:$AU$215),IF(_xlpm.top="対象無し", 0, SUMPRODUCT(_xlpm.amount * _xlpm.hitCount))),0)</f>
        <v>0</v>
      </c>
      <c r="AW24" s="322"/>
      <c r="AX24" s="21">
        <f>LEN(配列情報!$D$18)-LEN(SUBSTITUTE(配列情報!$D$18,$D24,""))</f>
        <v>0</v>
      </c>
      <c r="AY24" s="21">
        <f t="shared" si="13"/>
        <v>0</v>
      </c>
      <c r="AZ24" s="162" cm="1">
        <f t="array" ref="AZ24">AY24-IFERROR(_xlfn.LET(_xlpm.k,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$AY$3:$AY$215),IF(_xlpm.top="対象無し", 0, SUMPRODUCT(_xlpm.amount * _xlpm.hitCount))),0)</f>
        <v>0</v>
      </c>
      <c r="BA24" s="322"/>
      <c r="BB24" s="21">
        <f>LEN(配列情報!$D$19)-LEN(SUBSTITUTE(配列情報!$D$19,$D24,""))</f>
        <v>0</v>
      </c>
      <c r="BC24" s="21">
        <f t="shared" si="14"/>
        <v>0</v>
      </c>
      <c r="BD24" s="162" cm="1">
        <f t="array" ref="BD24">BC24-IFERROR(_xlfn.LET(_xlpm.k,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$BC$3:$BC$215),IF(_xlpm.top="対象無し", 0, SUMPRODUCT(_xlpm.amount * _xlpm.hitCount))),0)</f>
        <v>0</v>
      </c>
      <c r="BE24" s="322"/>
      <c r="BF24" s="21">
        <f>LEN(配列情報!$D$20)-LEN(SUBSTITUTE(配列情報!$D$20,$D24,""))</f>
        <v>0</v>
      </c>
      <c r="BG24" s="21">
        <f t="shared" si="102"/>
        <v>0</v>
      </c>
      <c r="BH24" s="162" cm="1">
        <f t="array" ref="BH24">BG24-IFERROR(_xlfn.LET(_xlpm.k,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$BG$3:$BG$215),IF(_xlpm.top="対象無し", 0, SUMPRODUCT(_xlpm.amount * _xlpm.hitCount))),0)</f>
        <v>0</v>
      </c>
      <c r="BI24" s="322"/>
      <c r="BJ24" s="21">
        <f>LEN(配列情報!$D$21)-LEN(SUBSTITUTE(配列情報!$D$21,$D24,""))</f>
        <v>0</v>
      </c>
      <c r="BK24" s="21">
        <f t="shared" si="15"/>
        <v>0</v>
      </c>
      <c r="BL24" s="162" cm="1">
        <f t="array" ref="BL24">BK24-IFERROR(_xlfn.LET(_xlpm.k,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$BK$3:$BK$215),IF(_xlpm.top="対象無し", 0, SUMPRODUCT(_xlpm.amount * _xlpm.hitCount))),0)</f>
        <v>0</v>
      </c>
      <c r="BM24" s="322"/>
      <c r="BN24" s="21">
        <f>LEN(配列情報!$D$22)-LEN(SUBSTITUTE(配列情報!$D$22,$D24,""))</f>
        <v>0</v>
      </c>
      <c r="BO24" s="21">
        <f t="shared" si="16"/>
        <v>0</v>
      </c>
      <c r="BP24" s="162" cm="1">
        <f t="array" ref="BP24">BO24-IFERROR(_xlfn.LET(_xlpm.k,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$BO$3:$BO$215),IF(_xlpm.top="対象無し", 0, SUMPRODUCT(_xlpm.amount * _xlpm.hitCount))),0)</f>
        <v>0</v>
      </c>
      <c r="BQ24" s="322"/>
      <c r="BR24" s="21">
        <f>LEN(配列情報!$D$23)-LEN(SUBSTITUTE(配列情報!$D$23,$D24,""))</f>
        <v>0</v>
      </c>
      <c r="BS24" s="21">
        <f t="shared" si="17"/>
        <v>0</v>
      </c>
      <c r="BT24" s="162" cm="1">
        <f t="array" ref="BT24">BS24-IFERROR(_xlfn.LET(_xlpm.k,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$BS$3:$BS$215),IF(_xlpm.top="対象無し", 0, SUMPRODUCT(_xlpm.amount * _xlpm.hitCount))),0)</f>
        <v>0</v>
      </c>
      <c r="BU24" s="322"/>
      <c r="BV24" s="21">
        <f>LEN(配列情報!$D$24)-LEN(SUBSTITUTE(配列情報!$D$24,$D24,""))</f>
        <v>0</v>
      </c>
      <c r="BW24" s="21">
        <f t="shared" si="18"/>
        <v>0</v>
      </c>
      <c r="BX24" s="162" cm="1">
        <f t="array" ref="BX24">BW24-IFERROR(_xlfn.LET(_xlpm.k,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$BW$3:$BW$215),IF(_xlpm.top="対象無し", 0, SUMPRODUCT(_xlpm.amount * _xlpm.hitCount))),0)</f>
        <v>0</v>
      </c>
      <c r="BY24" s="322"/>
      <c r="BZ24" s="21">
        <f>LEN(配列情報!$D$25)-LEN(SUBSTITUTE(配列情報!$D$25,$D24,""))</f>
        <v>0</v>
      </c>
      <c r="CA24" s="21">
        <f t="shared" si="19"/>
        <v>0</v>
      </c>
      <c r="CB24" s="162" cm="1">
        <f t="array" ref="CB24">CA24-IFERROR(_xlfn.LET(_xlpm.k,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$CA$3:$CA$215),IF(_xlpm.top="対象無し", 0, SUMPRODUCT(_xlpm.amount * _xlpm.hitCount))),0)</f>
        <v>0</v>
      </c>
      <c r="CC24" s="322"/>
      <c r="CD24" s="21">
        <f>LEN(配列情報!$D$26)-LEN(SUBSTITUTE(配列情報!$D$26,$D24,""))</f>
        <v>0</v>
      </c>
      <c r="CE24" s="21">
        <f t="shared" si="20"/>
        <v>0</v>
      </c>
      <c r="CF24" s="162" cm="1">
        <f t="array" ref="CF24">CE24-IFERROR(_xlfn.LET(_xlpm.k,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$CE$3:$CE$215),IF(_xlpm.top="対象無し", 0, SUMPRODUCT(_xlpm.amount * _xlpm.hitCount))),0)</f>
        <v>0</v>
      </c>
      <c r="CG24" s="322"/>
      <c r="CH24" s="21">
        <f>LEN(配列情報!$D$27)-LEN(SUBSTITUTE(配列情報!$D$27,$D24,""))</f>
        <v>0</v>
      </c>
      <c r="CI24" s="21">
        <f t="shared" si="21"/>
        <v>0</v>
      </c>
      <c r="CJ24" s="162" cm="1">
        <f t="array" ref="CJ24">CI24-IFERROR(_xlfn.LET(_xlpm.k,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$CI$3:$CI$215),IF(_xlpm.top="対象無し", 0, SUMPRODUCT(_xlpm.amount * _xlpm.hitCount))),0)</f>
        <v>0</v>
      </c>
      <c r="CK24" s="322"/>
      <c r="CL24" s="21">
        <f>LEN(配列情報!$D$28)-LEN(SUBSTITUTE(配列情報!$D$28,$D24,""))</f>
        <v>0</v>
      </c>
      <c r="CM24" s="21">
        <f t="shared" si="22"/>
        <v>0</v>
      </c>
      <c r="CN24" s="162" cm="1">
        <f t="array" ref="CN24">CM24-IFERROR(_xlfn.LET(_xlpm.k,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$CM$3:$CM$215),IF(_xlpm.top="対象無し", 0, SUMPRODUCT(_xlpm.amount * _xlpm.hitCount))),0)</f>
        <v>0</v>
      </c>
      <c r="CO24" s="322"/>
      <c r="CP24" s="21">
        <f>LEN(配列情報!$D$29)-LEN(SUBSTITUTE(配列情報!$D$29,$D24,""))</f>
        <v>0</v>
      </c>
      <c r="CQ24" s="21">
        <f t="shared" si="23"/>
        <v>0</v>
      </c>
      <c r="CR24" s="162" cm="1">
        <f t="array" ref="CR24">CQ24-IFERROR(_xlfn.LET(_xlpm.k,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$CQ$3:$CQ$215),IF(_xlpm.top="対象無し", 0, SUMPRODUCT(_xlpm.amount * _xlpm.hitCount))),0)</f>
        <v>0</v>
      </c>
      <c r="CS24" s="322"/>
      <c r="CT24" s="21">
        <f>LEN(配列情報!$D$30)-LEN(SUBSTITUTE(配列情報!$D$30,$D24,""))</f>
        <v>0</v>
      </c>
      <c r="CU24" s="21">
        <f t="shared" si="24"/>
        <v>0</v>
      </c>
      <c r="CV24" s="162" cm="1">
        <f t="array" ref="CV24">CU24-IFERROR(_xlfn.LET(_xlpm.k,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$CU$3:$CU$215),IF(_xlpm.top="対象無し", 0, SUMPRODUCT(_xlpm.amount * _xlpm.hitCount))),0)</f>
        <v>0</v>
      </c>
      <c r="CW24" s="322"/>
      <c r="CX24" s="21">
        <f>LEN(配列情報!$D$31)-LEN(SUBSTITUTE(配列情報!$D$31,$D24,""))</f>
        <v>0</v>
      </c>
      <c r="CY24" s="21">
        <f t="shared" si="25"/>
        <v>0</v>
      </c>
      <c r="CZ24" s="162" cm="1">
        <f t="array" ref="CZ24">CY24-IFERROR(_xlfn.LET(_xlpm.k,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$CY$3:$CY$215),IF(_xlpm.top="対象無し", 0, SUMPRODUCT(_xlpm.amount * _xlpm.hitCount))),0)</f>
        <v>0</v>
      </c>
      <c r="DA24" s="322"/>
      <c r="DB24" s="21">
        <f>LEN(配列情報!$D$32)-LEN(SUBSTITUTE(配列情報!$D$32,$D24,""))</f>
        <v>0</v>
      </c>
      <c r="DC24" s="21">
        <f t="shared" si="26"/>
        <v>0</v>
      </c>
      <c r="DD24" s="162" cm="1">
        <f t="array" ref="DD24">DC24-IFERROR(_xlfn.LET(_xlpm.k,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$DC$3:$DC$215),IF(_xlpm.top="対象無し", 0, SUMPRODUCT(_xlpm.amount * _xlpm.hitCount))),0)</f>
        <v>0</v>
      </c>
      <c r="DE24" s="322"/>
      <c r="DF24" s="21">
        <f>LEN(配列情報!$D$33)-LEN(SUBSTITUTE(配列情報!$D$33,$D24,""))</f>
        <v>0</v>
      </c>
      <c r="DG24" s="21">
        <f t="shared" si="27"/>
        <v>0</v>
      </c>
      <c r="DH24" s="162" cm="1">
        <f t="array" ref="DH24">DG24-IFERROR(_xlfn.LET(_xlpm.k,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$DG$3:$DG$215),IF(_xlpm.top="対象無し", 0, SUMPRODUCT(_xlpm.amount * _xlpm.hitCount))),0)</f>
        <v>0</v>
      </c>
      <c r="DI24" s="322"/>
      <c r="DJ24" s="21">
        <f>LEN(配列情報!$D$34)-LEN(SUBSTITUTE(配列情報!$D$34,$D24,""))</f>
        <v>0</v>
      </c>
      <c r="DK24" s="21">
        <f t="shared" si="28"/>
        <v>0</v>
      </c>
      <c r="DL24" s="162" cm="1">
        <f t="array" ref="DL24">DK24-IFERROR(_xlfn.LET(_xlpm.k,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$DK$3:$DK$215),IF(_xlpm.top="対象無し", 0, SUMPRODUCT(_xlpm.amount * _xlpm.hitCount))),0)</f>
        <v>0</v>
      </c>
      <c r="DM24" s="322"/>
      <c r="DN24" s="21">
        <f>LEN(配列情報!$D$35)-LEN(SUBSTITUTE(配列情報!$D$35,$D24,""))</f>
        <v>0</v>
      </c>
      <c r="DO24" s="21">
        <f t="shared" si="29"/>
        <v>0</v>
      </c>
      <c r="DP24" s="162" cm="1">
        <f t="array" ref="DP24">DO24-IFERROR(_xlfn.LET(_xlpm.k,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$DO$3:$DO$215),IF(_xlpm.top="対象無し", 0, SUMPRODUCT(_xlpm.amount * _xlpm.hitCount))),0)</f>
        <v>0</v>
      </c>
      <c r="DQ24" s="322"/>
      <c r="DR24" s="21">
        <f>LEN(配列情報!$D$36)-LEN(SUBSTITUTE(配列情報!$D$36,$D24,""))</f>
        <v>0</v>
      </c>
      <c r="DS24" s="21">
        <f t="shared" si="30"/>
        <v>0</v>
      </c>
      <c r="DT24" s="162" cm="1">
        <f t="array" ref="DT24">DS24-IFERROR(_xlfn.LET(_xlpm.k,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$DS$3:$DS$215),IF(_xlpm.top="対象無し", 0, SUMPRODUCT(_xlpm.amount * _xlpm.hitCount))),0)</f>
        <v>0</v>
      </c>
      <c r="DU24" s="322"/>
      <c r="DV24" s="21">
        <f>LEN(配列情報!$D$37)-LEN(SUBSTITUTE(配列情報!$D$37,$D24,""))</f>
        <v>0</v>
      </c>
      <c r="DW24" s="21">
        <f t="shared" si="31"/>
        <v>0</v>
      </c>
      <c r="DX24" s="162" cm="1">
        <f t="array" ref="DX24">DW24-IFERROR(_xlfn.LET(_xlpm.k,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$DW$3:$DW$215),IF(_xlpm.top="対象無し", 0, SUMPRODUCT(_xlpm.amount * _xlpm.hitCount))),0)</f>
        <v>0</v>
      </c>
      <c r="DY24" s="322"/>
      <c r="DZ24" s="21">
        <f>LEN(配列情報!$D$38)-LEN(SUBSTITUTE(配列情報!$D$38,$D24,""))</f>
        <v>0</v>
      </c>
      <c r="EA24" s="21">
        <f t="shared" si="32"/>
        <v>0</v>
      </c>
      <c r="EB24" s="162" cm="1">
        <f t="array" ref="EB24">EA24-IFERROR(_xlfn.LET(_xlpm.k,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$EA$3:$EA$215),IF(_xlpm.top="対象無し", 0, SUMPRODUCT(_xlpm.amount * _xlpm.hitCount))),0)</f>
        <v>0</v>
      </c>
      <c r="EC24" s="322"/>
      <c r="ED24" s="21">
        <f>LEN(配列情報!$D$39)-LEN(SUBSTITUTE(配列情報!$D$39,$D24,""))</f>
        <v>0</v>
      </c>
      <c r="EE24" s="21">
        <f t="shared" si="33"/>
        <v>0</v>
      </c>
      <c r="EF24" s="162" cm="1">
        <f t="array" ref="EF24">EE24-IFERROR(_xlfn.LET(_xlpm.k,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$EE$3:$EE$215),IF(_xlpm.top="対象無し", 0, SUMPRODUCT(_xlpm.amount * _xlpm.hitCount))),0)</f>
        <v>0</v>
      </c>
      <c r="EG24" s="322"/>
      <c r="EH24" s="21">
        <f>LEN(配列情報!$D$40)-LEN(SUBSTITUTE(配列情報!$D$40,$D24,""))</f>
        <v>0</v>
      </c>
      <c r="EI24" s="21">
        <f t="shared" si="34"/>
        <v>0</v>
      </c>
      <c r="EJ24" s="162" cm="1">
        <f t="array" ref="EJ24">EI24-IFERROR(_xlfn.LET(_xlpm.k,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$EI$3:$EI$215),IF(_xlpm.top="対象無し", 0, SUMPRODUCT(_xlpm.amount * _xlpm.hitCount))),0)</f>
        <v>0</v>
      </c>
      <c r="EK24" s="322"/>
      <c r="EL24" s="21">
        <f>LEN(配列情報!$D$41)-LEN(SUBSTITUTE(配列情報!$D$41,$D24,""))</f>
        <v>0</v>
      </c>
      <c r="EM24" s="21">
        <f t="shared" si="35"/>
        <v>0</v>
      </c>
      <c r="EN24" s="162" cm="1">
        <f t="array" ref="EN24">EM24-IFERROR(_xlfn.LET(_xlpm.k,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$EM$3:$EM$215),IF(_xlpm.top="対象無し", 0, SUMPRODUCT(_xlpm.amount * _xlpm.hitCount))),0)</f>
        <v>0</v>
      </c>
      <c r="EO24" s="322"/>
      <c r="EP24" s="21">
        <f>LEN(配列情報!$D$42)-LEN(SUBSTITUTE(配列情報!$D$42,$D24,""))</f>
        <v>0</v>
      </c>
      <c r="EQ24" s="21">
        <f t="shared" si="36"/>
        <v>0</v>
      </c>
      <c r="ER24" s="162" cm="1">
        <f t="array" ref="ER24">EQ24-IFERROR(_xlfn.LET(_xlpm.k,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$EQ$3:$EQ$215),IF(_xlpm.top="対象無し", 0, SUMPRODUCT(_xlpm.amount * _xlpm.hitCount))),0)</f>
        <v>0</v>
      </c>
      <c r="ES24" s="322"/>
      <c r="ET24" s="21">
        <f>LEN(配列情報!$D$43)-LEN(SUBSTITUTE(配列情報!$D$43,$D24,""))</f>
        <v>0</v>
      </c>
      <c r="EU24" s="21">
        <f t="shared" si="37"/>
        <v>0</v>
      </c>
      <c r="EV24" s="162" cm="1">
        <f t="array" ref="EV24">EU24-IFERROR(_xlfn.LET(_xlpm.k,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$EU$3:$EU$215),IF(_xlpm.top="対象無し", 0, SUMPRODUCT(_xlpm.amount * _xlpm.hitCount))),0)</f>
        <v>0</v>
      </c>
      <c r="EW24" s="322"/>
      <c r="EX24" s="21">
        <f>LEN(配列情報!$D$44)-LEN(SUBSTITUTE(配列情報!$D$44,$D24,""))</f>
        <v>0</v>
      </c>
      <c r="EY24" s="21">
        <f t="shared" si="38"/>
        <v>0</v>
      </c>
      <c r="EZ24" s="162" cm="1">
        <f t="array" ref="EZ24">EY24-IFERROR(_xlfn.LET(_xlpm.k,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$EY$3:$EY$215),IF(_xlpm.top="対象無し", 0, SUMPRODUCT(_xlpm.amount * _xlpm.hitCount))),0)</f>
        <v>0</v>
      </c>
      <c r="FA24" s="322"/>
      <c r="FB24" s="21">
        <f>LEN(配列情報!$D$45)-LEN(SUBSTITUTE(配列情報!$D$45,$D24,""))</f>
        <v>0</v>
      </c>
      <c r="FC24" s="21">
        <f t="shared" si="39"/>
        <v>0</v>
      </c>
      <c r="FD24" s="162" cm="1">
        <f t="array" ref="FD24">FC24-IFERROR(_xlfn.LET(_xlpm.k,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$FC$3:$FC$215),IF(_xlpm.top="対象無し", 0, SUMPRODUCT(_xlpm.amount * _xlpm.hitCount))),0)</f>
        <v>0</v>
      </c>
      <c r="FE24" s="322"/>
      <c r="FF24" s="21">
        <f>LEN(配列情報!$D$46)-LEN(SUBSTITUTE(配列情報!$D$46,$D24,""))</f>
        <v>0</v>
      </c>
      <c r="FG24" s="21">
        <f t="shared" si="40"/>
        <v>0</v>
      </c>
      <c r="FH24" s="162" cm="1">
        <f t="array" ref="FH24">FG24-IFERROR(_xlfn.LET(_xlpm.k,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$FG$3:$FG$215),IF(_xlpm.top="対象無し", 0, SUMPRODUCT(_xlpm.amount * _xlpm.hitCount))),0)</f>
        <v>0</v>
      </c>
      <c r="FI24" s="322"/>
      <c r="FJ24" s="21">
        <f>LEN(配列情報!$D$47)-LEN(SUBSTITUTE(配列情報!$D$47,$D24,""))</f>
        <v>0</v>
      </c>
      <c r="FK24" s="21">
        <f t="shared" si="41"/>
        <v>0</v>
      </c>
      <c r="FL24" s="162" cm="1">
        <f t="array" ref="FL24">FK24-IFERROR(_xlfn.LET(_xlpm.k,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$FK$3:$FK$215),IF(_xlpm.top="対象無し", 0, SUMPRODUCT(_xlpm.amount * _xlpm.hitCount))),0)</f>
        <v>0</v>
      </c>
      <c r="FM24" s="322"/>
      <c r="FN24" s="21">
        <f>LEN(配列情報!$D$48)-LEN(SUBSTITUTE(配列情報!$D$48,$D24,""))</f>
        <v>0</v>
      </c>
      <c r="FO24" s="21">
        <f t="shared" si="42"/>
        <v>0</v>
      </c>
      <c r="FP24" s="162" cm="1">
        <f t="array" ref="FP24">FO24-IFERROR(_xlfn.LET(_xlpm.k,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$FO$3:$FO$215),IF(_xlpm.top="対象無し", 0, SUMPRODUCT(_xlpm.amount * _xlpm.hitCount))),0)</f>
        <v>0</v>
      </c>
      <c r="FQ24" s="322"/>
      <c r="FR24" s="21">
        <f>LEN(配列情報!$D$49)-LEN(SUBSTITUTE(配列情報!$D$49,$D24,""))</f>
        <v>0</v>
      </c>
      <c r="FS24" s="21">
        <f t="shared" si="43"/>
        <v>0</v>
      </c>
      <c r="FT24" s="162" cm="1">
        <f t="array" ref="FT24">FS24-IFERROR(_xlfn.LET(_xlpm.k,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$FS$3:$FS$215),IF(_xlpm.top="対象無し", 0, SUMPRODUCT(_xlpm.amount * _xlpm.hitCount))),0)</f>
        <v>0</v>
      </c>
      <c r="FU24" s="322"/>
      <c r="FV24" s="21">
        <f>LEN(配列情報!$D$50)-LEN(SUBSTITUTE(配列情報!$D$50,$D24,""))</f>
        <v>0</v>
      </c>
      <c r="FW24" s="21">
        <f t="shared" si="44"/>
        <v>0</v>
      </c>
      <c r="FX24" s="162" cm="1">
        <f t="array" ref="FX24">FW24-IFERROR(_xlfn.LET(_xlpm.k,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$FW$3:$FW$215),IF(_xlpm.top="対象無し", 0, SUMPRODUCT(_xlpm.amount * _xlpm.hitCount))),0)</f>
        <v>0</v>
      </c>
      <c r="FY24" s="322"/>
      <c r="FZ24" s="21">
        <f>LEN(配列情報!$D$51)-LEN(SUBSTITUTE(配列情報!$D$51,$D24,""))</f>
        <v>0</v>
      </c>
      <c r="GA24" s="21">
        <f t="shared" si="45"/>
        <v>0</v>
      </c>
      <c r="GB24" s="162" cm="1">
        <f t="array" ref="GB24">GA24-IFERROR(_xlfn.LET(_xlpm.k,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$GA$3:$GA$215),IF(_xlpm.top="対象無し", 0, SUMPRODUCT(_xlpm.amount * _xlpm.hitCount))),0)</f>
        <v>0</v>
      </c>
      <c r="GC24" s="322"/>
      <c r="GD24" s="21">
        <f>LEN(配列情報!$D$52)-LEN(SUBSTITUTE(配列情報!$D$52,$D24,""))</f>
        <v>0</v>
      </c>
      <c r="GE24" s="21">
        <f t="shared" si="46"/>
        <v>0</v>
      </c>
      <c r="GF24" s="162" cm="1">
        <f t="array" ref="GF24">GE24-IFERROR(_xlfn.LET(_xlpm.k,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$GE$3:$GE$215),IF(_xlpm.top="対象無し", 0, SUMPRODUCT(_xlpm.amount * _xlpm.hitCount))),0)</f>
        <v>0</v>
      </c>
      <c r="GG24" s="322"/>
      <c r="GH24" s="21">
        <f>LEN(配列情報!$D$53)-LEN(SUBSTITUTE(配列情報!$D$53,$D24,""))</f>
        <v>0</v>
      </c>
      <c r="GI24" s="21">
        <f t="shared" si="47"/>
        <v>0</v>
      </c>
      <c r="GJ24" s="162" cm="1">
        <f t="array" ref="GJ24">GI24-IFERROR(_xlfn.LET(_xlpm.k,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$GI$3:$GI$215),IF(_xlpm.top="対象無し", 0, SUMPRODUCT(_xlpm.amount * _xlpm.hitCount))),0)</f>
        <v>0</v>
      </c>
      <c r="GK24" s="322"/>
      <c r="GL24" s="21">
        <f>LEN(配列情報!$D$54)-LEN(SUBSTITUTE(配列情報!$D$54,$D24,""))</f>
        <v>0</v>
      </c>
      <c r="GM24" s="21">
        <f t="shared" si="48"/>
        <v>0</v>
      </c>
      <c r="GN24" s="162" cm="1">
        <f t="array" ref="GN24">GM24-IFERROR(_xlfn.LET(_xlpm.k,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$GM$3:$GM$215),IF(_xlpm.top="対象無し", 0, SUMPRODUCT(_xlpm.amount * _xlpm.hitCount))),0)</f>
        <v>0</v>
      </c>
      <c r="GO24" s="322"/>
      <c r="GP24" s="21">
        <f>LEN(配列情報!$D$55)-LEN(SUBSTITUTE(配列情報!$D$55,$D24,""))</f>
        <v>0</v>
      </c>
      <c r="GQ24" s="21">
        <f t="shared" si="49"/>
        <v>0</v>
      </c>
      <c r="GR24" s="162" cm="1">
        <f t="array" ref="GR24">GQ24-IFERROR(_xlfn.LET(_xlpm.k,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$GQ$3:$GQ$215),IF(_xlpm.top="対象無し", 0, SUMPRODUCT(_xlpm.amount * _xlpm.hitCount))),0)</f>
        <v>0</v>
      </c>
      <c r="GS24" s="322"/>
      <c r="GT24" s="21">
        <f>LEN(配列情報!$D$56)-LEN(SUBSTITUTE(配列情報!$D$56,$D24,""))</f>
        <v>0</v>
      </c>
      <c r="GU24" s="21">
        <f t="shared" si="50"/>
        <v>0</v>
      </c>
      <c r="GV24" s="162" cm="1">
        <f t="array" ref="GV24">GU24-IFERROR(_xlfn.LET(_xlpm.k,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$GU$3:$GU$215),IF(_xlpm.top="対象無し", 0, SUMPRODUCT(_xlpm.amount * _xlpm.hitCount))),0)</f>
        <v>0</v>
      </c>
      <c r="GW24" s="322"/>
      <c r="GX24" s="21">
        <f>LEN(配列情報!$D$57)-LEN(SUBSTITUTE(配列情報!$D$57,$D24,""))</f>
        <v>0</v>
      </c>
      <c r="GY24" s="21">
        <f t="shared" si="51"/>
        <v>0</v>
      </c>
      <c r="GZ24" s="162" cm="1">
        <f t="array" ref="GZ24">GY24-IFERROR(_xlfn.LET(_xlpm.k,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$GY$3:$GY$215),IF(_xlpm.top="対象無し", 0, SUMPRODUCT(_xlpm.amount * _xlpm.hitCount))),0)</f>
        <v>0</v>
      </c>
      <c r="HA24" s="322"/>
      <c r="HB24" s="21">
        <f>LEN(配列情報!$D$58)-LEN(SUBSTITUTE(配列情報!$D$58,$D24,""))</f>
        <v>0</v>
      </c>
      <c r="HC24" s="21">
        <f t="shared" si="52"/>
        <v>0</v>
      </c>
      <c r="HD24" s="162" cm="1">
        <f t="array" ref="HD24">HC24-IFERROR(_xlfn.LET(_xlpm.k,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$HC$3:$HC$215),IF(_xlpm.top="対象無し", 0, SUMPRODUCT(_xlpm.amount * _xlpm.hitCount))),0)</f>
        <v>0</v>
      </c>
      <c r="HE24" s="322"/>
      <c r="HF24" s="21">
        <f>LEN(配列情報!$D$59)-LEN(SUBSTITUTE(配列情報!$D$59,$D24,""))</f>
        <v>0</v>
      </c>
      <c r="HG24" s="21">
        <f t="shared" si="53"/>
        <v>0</v>
      </c>
      <c r="HH24" s="162" cm="1">
        <f t="array" ref="HH24">HG24-IFERROR(_xlfn.LET(_xlpm.k,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$HG$3:$HG$215),IF(_xlpm.top="対象無し", 0, SUMPRODUCT(_xlpm.amount * _xlpm.hitCount))),0)</f>
        <v>0</v>
      </c>
      <c r="HI24" s="322"/>
      <c r="HJ24" s="21">
        <f>LEN(配列情報!$D$60)-LEN(SUBSTITUTE(配列情報!$D$60,$D24,""))</f>
        <v>0</v>
      </c>
      <c r="HK24" s="21">
        <f t="shared" si="54"/>
        <v>0</v>
      </c>
      <c r="HL24" s="162" cm="1">
        <f t="array" ref="HL24">HK24-IFERROR(_xlfn.LET(_xlpm.k,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$HK$3:$HK$215),IF(_xlpm.top="対象無し", 0, SUMPRODUCT(_xlpm.amount * _xlpm.hitCount))),0)</f>
        <v>0</v>
      </c>
      <c r="HM24" s="322"/>
      <c r="HN24" s="21">
        <f>LEN(配列情報!$D$61)-LEN(SUBSTITUTE(配列情報!$D$61,$D24,""))</f>
        <v>0</v>
      </c>
      <c r="HO24" s="21">
        <f t="shared" si="55"/>
        <v>0</v>
      </c>
      <c r="HP24" s="162" cm="1">
        <f t="array" ref="HP24">HO24-IFERROR(_xlfn.LET(_xlpm.k,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$HO$3:$HO$215),IF(_xlpm.top="対象無し", 0, SUMPRODUCT(_xlpm.amount * _xlpm.hitCount))),0)</f>
        <v>0</v>
      </c>
      <c r="HQ24" s="322"/>
      <c r="HR24" s="21">
        <f>LEN(配列情報!$D$62)-LEN(SUBSTITUTE(配列情報!$D$62,$D24,""))</f>
        <v>0</v>
      </c>
      <c r="HS24" s="21">
        <f t="shared" si="56"/>
        <v>0</v>
      </c>
      <c r="HT24" s="162" cm="1">
        <f t="array" ref="HT24">HS24-IFERROR(_xlfn.LET(_xlpm.k,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$HS$3:$HS$215),IF(_xlpm.top="対象無し", 0, SUMPRODUCT(_xlpm.amount * _xlpm.hitCount))),0)</f>
        <v>0</v>
      </c>
      <c r="HU24" s="322"/>
      <c r="HV24" s="21">
        <f>LEN(配列情報!$D$63)-LEN(SUBSTITUTE(配列情報!$D$63,$D24,""))</f>
        <v>0</v>
      </c>
      <c r="HW24" s="21">
        <f t="shared" si="57"/>
        <v>0</v>
      </c>
      <c r="HX24" s="162" cm="1">
        <f t="array" ref="HX24">HW24-IFERROR(_xlfn.LET(_xlpm.k,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$HW$3:$HW$215),IF(_xlpm.top="対象無し", 0, SUMPRODUCT(_xlpm.amount * _xlpm.hitCount))),0)</f>
        <v>0</v>
      </c>
      <c r="HY24" s="322"/>
      <c r="HZ24" s="21">
        <f>LEN(配列情報!$D$64)-LEN(SUBSTITUTE(配列情報!$D$64,$D24,""))</f>
        <v>0</v>
      </c>
      <c r="IA24" s="21">
        <f t="shared" si="58"/>
        <v>0</v>
      </c>
      <c r="IB24" s="162" cm="1">
        <f t="array" ref="IB24">IA24-IFERROR(_xlfn.LET(_xlpm.k,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$IA$3:$IA$215),IF(_xlpm.top="対象無し", 0, SUMPRODUCT(_xlpm.amount * _xlpm.hitCount))),0)</f>
        <v>0</v>
      </c>
      <c r="IC24" s="322"/>
      <c r="ID24" s="21">
        <f>LEN(配列情報!$D$65)-LEN(SUBSTITUTE(配列情報!$D$65,$D24,""))</f>
        <v>0</v>
      </c>
      <c r="IE24" s="21">
        <f t="shared" si="59"/>
        <v>0</v>
      </c>
      <c r="IF24" s="162" cm="1">
        <f t="array" ref="IF24">IE24-IFERROR(_xlfn.LET(_xlpm.k,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$IE$3:$IE$215),IF(_xlpm.top="対象無し", 0, SUMPRODUCT(_xlpm.amount * _xlpm.hitCount))),0)</f>
        <v>0</v>
      </c>
      <c r="IG24" s="322"/>
      <c r="IH24" s="21">
        <f>LEN(配列情報!$D$66)-LEN(SUBSTITUTE(配列情報!$D$66,$D24,""))</f>
        <v>0</v>
      </c>
      <c r="II24" s="21">
        <f t="shared" si="60"/>
        <v>0</v>
      </c>
      <c r="IJ24" s="162" cm="1">
        <f t="array" ref="IJ24">II24-IFERROR(_xlfn.LET(_xlpm.k,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$II$3:$II$215),IF(_xlpm.top="対象無し", 0, SUMPRODUCT(_xlpm.amount * _xlpm.hitCount))),0)</f>
        <v>0</v>
      </c>
      <c r="IK24" s="322"/>
      <c r="IL24" s="21">
        <f>LEN(配列情報!$D$67)-LEN(SUBSTITUTE(配列情報!$D$67,$D24,""))</f>
        <v>0</v>
      </c>
      <c r="IM24" s="21">
        <f t="shared" si="61"/>
        <v>0</v>
      </c>
      <c r="IN24" s="162" cm="1">
        <f t="array" ref="IN24">IM24-IFERROR(_xlfn.LET(_xlpm.k,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$IM$3:$IM$215),IF(_xlpm.top="対象無し", 0, SUMPRODUCT(_xlpm.amount * _xlpm.hitCount))),0)</f>
        <v>0</v>
      </c>
      <c r="IO24" s="322"/>
      <c r="IP24" s="21">
        <f>LEN(配列情報!$D$68)-LEN(SUBSTITUTE(配列情報!$D$68,$D24,""))</f>
        <v>0</v>
      </c>
      <c r="IQ24" s="21">
        <f t="shared" si="62"/>
        <v>0</v>
      </c>
      <c r="IR24" s="162" cm="1">
        <f t="array" ref="IR24">IQ24-IFERROR(_xlfn.LET(_xlpm.k,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$IQ$3:$IQ$215),IF(_xlpm.top="対象無し", 0, SUMPRODUCT(_xlpm.amount * _xlpm.hitCount))),0)</f>
        <v>0</v>
      </c>
      <c r="IS24" s="322"/>
      <c r="IT24" s="21">
        <f>LEN(配列情報!$D$69)-LEN(SUBSTITUTE(配列情報!$D$69,$D24,""))</f>
        <v>0</v>
      </c>
      <c r="IU24" s="21">
        <f t="shared" si="63"/>
        <v>0</v>
      </c>
      <c r="IV24" s="162" cm="1">
        <f t="array" ref="IV24">IU24-IFERROR(_xlfn.LET(_xlpm.k,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$IU$3:$IU$215),IF(_xlpm.top="対象無し", 0, SUMPRODUCT(_xlpm.amount * _xlpm.hitCount))),0)</f>
        <v>0</v>
      </c>
      <c r="IW24" s="322"/>
      <c r="IX24" s="21">
        <f>LEN(配列情報!$D$70)-LEN(SUBSTITUTE(配列情報!$D$70,$D24,""))</f>
        <v>0</v>
      </c>
      <c r="IY24" s="21">
        <f t="shared" si="64"/>
        <v>0</v>
      </c>
      <c r="IZ24" s="162" cm="1">
        <f t="array" ref="IZ24">IY24-IFERROR(_xlfn.LET(_xlpm.k,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$IY$3:$IY$215),IF(_xlpm.top="対象無し", 0, SUMPRODUCT(_xlpm.amount * _xlpm.hitCount))),0)</f>
        <v>0</v>
      </c>
      <c r="JA24" s="322"/>
      <c r="JB24" s="21">
        <f>LEN(配列情報!$D$71)-LEN(SUBSTITUTE(配列情報!$D$71,$D24,""))</f>
        <v>0</v>
      </c>
      <c r="JC24" s="21">
        <f t="shared" si="65"/>
        <v>0</v>
      </c>
      <c r="JD24" s="162" cm="1">
        <f t="array" ref="JD24">JC24-IFERROR(_xlfn.LET(_xlpm.k,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$JC$3:$JC$215),IF(_xlpm.top="対象無し", 0, SUMPRODUCT(_xlpm.amount * _xlpm.hitCount))),0)</f>
        <v>0</v>
      </c>
      <c r="JE24" s="322"/>
      <c r="JF24" s="21">
        <f>LEN(配列情報!$D$72)-LEN(SUBSTITUTE(配列情報!$D$72,$D24,""))</f>
        <v>0</v>
      </c>
      <c r="JG24" s="21">
        <f t="shared" si="66"/>
        <v>0</v>
      </c>
      <c r="JH24" s="162" cm="1">
        <f t="array" ref="JH24">JG24-IFERROR(_xlfn.LET(_xlpm.k,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$JG$3:$JG$215),IF(_xlpm.top="対象無し", 0, SUMPRODUCT(_xlpm.amount * _xlpm.hitCount))),0)</f>
        <v>0</v>
      </c>
      <c r="JI24" s="322"/>
      <c r="JJ24" s="21">
        <f>LEN(配列情報!$D$73)-LEN(SUBSTITUTE(配列情報!$D$73,$D24,""))</f>
        <v>0</v>
      </c>
      <c r="JK24" s="21">
        <f t="shared" si="67"/>
        <v>0</v>
      </c>
      <c r="JL24" s="162" cm="1">
        <f t="array" ref="JL24">JK24-IFERROR(_xlfn.LET(_xlpm.k,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$JK$3:$JK$215),IF(_xlpm.top="対象無し", 0, SUMPRODUCT(_xlpm.amount * _xlpm.hitCount))),0)</f>
        <v>0</v>
      </c>
      <c r="JM24" s="322"/>
      <c r="JN24" s="21">
        <f>LEN(配列情報!$D$74)-LEN(SUBSTITUTE(配列情報!$D$74,$D24,""))</f>
        <v>0</v>
      </c>
      <c r="JO24" s="21">
        <f t="shared" si="68"/>
        <v>0</v>
      </c>
      <c r="JP24" s="162" cm="1">
        <f t="array" ref="JP24">JO24-IFERROR(_xlfn.LET(_xlpm.k,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$JO$3:$JO$215),IF(_xlpm.top="対象無し", 0, SUMPRODUCT(_xlpm.amount * _xlpm.hitCount))),0)</f>
        <v>0</v>
      </c>
      <c r="JQ24" s="322"/>
      <c r="JR24" s="21">
        <f>LEN(配列情報!$D$75)-LEN(SUBSTITUTE(配列情報!$D$75,$D24,""))</f>
        <v>0</v>
      </c>
      <c r="JS24" s="21">
        <f t="shared" si="69"/>
        <v>0</v>
      </c>
      <c r="JT24" s="162" cm="1">
        <f t="array" ref="JT24">JS24-IFERROR(_xlfn.LET(_xlpm.k,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$JS$3:$JS$215),IF(_xlpm.top="対象無し", 0, SUMPRODUCT(_xlpm.amount * _xlpm.hitCount))),0)</f>
        <v>0</v>
      </c>
      <c r="JU24" s="322"/>
      <c r="JV24" s="21">
        <f>LEN(配列情報!$D$76)-LEN(SUBSTITUTE(配列情報!$D$76,$D24,""))</f>
        <v>0</v>
      </c>
      <c r="JW24" s="21">
        <f t="shared" si="70"/>
        <v>0</v>
      </c>
      <c r="JX24" s="162" cm="1">
        <f t="array" ref="JX24">JW24-IFERROR(_xlfn.LET(_xlpm.k,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$JW$3:$JW$215),IF(_xlpm.top="対象無し", 0, SUMPRODUCT(_xlpm.amount * _xlpm.hitCount))),0)</f>
        <v>0</v>
      </c>
      <c r="JY24" s="322"/>
      <c r="JZ24" s="21">
        <f>LEN(配列情報!$D$77)-LEN(SUBSTITUTE(配列情報!$D$77,$D24,""))</f>
        <v>0</v>
      </c>
      <c r="KA24" s="21">
        <f t="shared" si="71"/>
        <v>0</v>
      </c>
      <c r="KB24" s="162" cm="1">
        <f t="array" ref="KB24">KA24-IFERROR(_xlfn.LET(_xlpm.k,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$KA$3:$KA$215),IF(_xlpm.top="対象無し", 0, SUMPRODUCT(_xlpm.amount * _xlpm.hitCount))),0)</f>
        <v>0</v>
      </c>
      <c r="KC24" s="322"/>
      <c r="KD24" s="21">
        <f>LEN(配列情報!$D$78)-LEN(SUBSTITUTE(配列情報!$D$78,$D24,""))</f>
        <v>0</v>
      </c>
      <c r="KE24" s="21">
        <f t="shared" si="72"/>
        <v>0</v>
      </c>
      <c r="KF24" s="162" cm="1">
        <f t="array" ref="KF24">KE24-IFERROR(_xlfn.LET(_xlpm.k,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$KE$3:$KE$215),IF(_xlpm.top="対象無し", 0, SUMPRODUCT(_xlpm.amount * _xlpm.hitCount))),0)</f>
        <v>0</v>
      </c>
      <c r="KG24" s="322"/>
      <c r="KH24" s="21">
        <f>LEN(配列情報!$D$79)-LEN(SUBSTITUTE(配列情報!$D$79,$D24,""))</f>
        <v>0</v>
      </c>
      <c r="KI24" s="21">
        <f t="shared" si="73"/>
        <v>0</v>
      </c>
      <c r="KJ24" s="162" cm="1">
        <f t="array" ref="KJ24">KI24-IFERROR(_xlfn.LET(_xlpm.k,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$KI$3:$KI$215),IF(_xlpm.top="対象無し", 0, SUMPRODUCT(_xlpm.amount * _xlpm.hitCount))),0)</f>
        <v>0</v>
      </c>
      <c r="KK24" s="322"/>
      <c r="KL24" s="21">
        <f>LEN(配列情報!$D$80)-LEN(SUBSTITUTE(配列情報!$D$80,$D24,""))</f>
        <v>0</v>
      </c>
      <c r="KM24" s="21">
        <f t="shared" si="74"/>
        <v>0</v>
      </c>
      <c r="KN24" s="162" cm="1">
        <f t="array" ref="KN24">KM24-IFERROR(_xlfn.LET(_xlpm.k,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$KM$3:$KM$215),IF(_xlpm.top="対象無し", 0, SUMPRODUCT(_xlpm.amount * _xlpm.hitCount))),0)</f>
        <v>0</v>
      </c>
      <c r="KO24" s="322"/>
      <c r="KP24" s="21">
        <f>LEN(配列情報!$D$81)-LEN(SUBSTITUTE(配列情報!$D$81,$D24,""))</f>
        <v>0</v>
      </c>
      <c r="KQ24" s="21">
        <f t="shared" si="75"/>
        <v>0</v>
      </c>
      <c r="KR24" s="162" cm="1">
        <f t="array" ref="KR24">KQ24-IFERROR(_xlfn.LET(_xlpm.k,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$KQ$3:$KQ$215),IF(_xlpm.top="対象無し", 0, SUMPRODUCT(_xlpm.amount * _xlpm.hitCount))),0)</f>
        <v>0</v>
      </c>
      <c r="KS24" s="322"/>
      <c r="KT24" s="21">
        <f>LEN(配列情報!$D$82)-LEN(SUBSTITUTE(配列情報!$D$82,$D24,""))</f>
        <v>0</v>
      </c>
      <c r="KU24" s="21">
        <f t="shared" si="76"/>
        <v>0</v>
      </c>
      <c r="KV24" s="162" cm="1">
        <f t="array" ref="KV24">KU24-IFERROR(_xlfn.LET(_xlpm.k,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$KU$3:$KU$215),IF(_xlpm.top="対象無し", 0, SUMPRODUCT(_xlpm.amount * _xlpm.hitCount))),0)</f>
        <v>0</v>
      </c>
      <c r="KW24" s="322"/>
      <c r="KX24" s="21">
        <f>LEN(配列情報!$D$83)-LEN(SUBSTITUTE(配列情報!$D$83,$D24,""))</f>
        <v>0</v>
      </c>
      <c r="KY24" s="21">
        <f t="shared" si="77"/>
        <v>0</v>
      </c>
      <c r="KZ24" s="162" cm="1">
        <f t="array" ref="KZ24">KY24-IFERROR(_xlfn.LET(_xlpm.k,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$KY$3:$KY$215),IF(_xlpm.top="対象無し", 0, SUMPRODUCT(_xlpm.amount * _xlpm.hitCount))),0)</f>
        <v>0</v>
      </c>
      <c r="LA24" s="322"/>
      <c r="LB24" s="21">
        <f>LEN(配列情報!$D$84)-LEN(SUBSTITUTE(配列情報!$D$84,$D24,""))</f>
        <v>0</v>
      </c>
      <c r="LC24" s="21">
        <f t="shared" si="78"/>
        <v>0</v>
      </c>
      <c r="LD24" s="162" cm="1">
        <f t="array" ref="LD24">LC24-IFERROR(_xlfn.LET(_xlpm.k,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$LC$3:$LC$215),IF(_xlpm.top="対象無し", 0, SUMPRODUCT(_xlpm.amount * _xlpm.hitCount))),0)</f>
        <v>0</v>
      </c>
      <c r="LE24" s="322"/>
      <c r="LF24" s="21">
        <f>LEN(配列情報!$D$85)-LEN(SUBSTITUTE(配列情報!$D$85,$D24,""))</f>
        <v>0</v>
      </c>
      <c r="LG24" s="21">
        <f t="shared" si="79"/>
        <v>0</v>
      </c>
      <c r="LH24" s="162" cm="1">
        <f t="array" ref="LH24">LG24-IFERROR(_xlfn.LET(_xlpm.k,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$LG$3:$LG$215),IF(_xlpm.top="対象無し", 0, SUMPRODUCT(_xlpm.amount * _xlpm.hitCount))),0)</f>
        <v>0</v>
      </c>
      <c r="LI24" s="322"/>
      <c r="LJ24" s="21">
        <f>LEN(配列情報!$D$86)-LEN(SUBSTITUTE(配列情報!$D$86,$D24,""))</f>
        <v>0</v>
      </c>
      <c r="LK24" s="21">
        <f t="shared" si="80"/>
        <v>0</v>
      </c>
      <c r="LL24" s="162" cm="1">
        <f t="array" ref="LL24">LK24-IFERROR(_xlfn.LET(_xlpm.k,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$LK$3:$LK$215),IF(_xlpm.top="対象無し", 0, SUMPRODUCT(_xlpm.amount * _xlpm.hitCount))),0)</f>
        <v>0</v>
      </c>
      <c r="LM24" s="322"/>
      <c r="LN24" s="21">
        <f>LEN(配列情報!$D$87)-LEN(SUBSTITUTE(配列情報!$D$87,$D24,""))</f>
        <v>0</v>
      </c>
      <c r="LO24" s="21">
        <f t="shared" si="81"/>
        <v>0</v>
      </c>
      <c r="LP24" s="162" cm="1">
        <f t="array" ref="LP24">LO24-IFERROR(_xlfn.LET(_xlpm.k,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$LO$3:$LO$215),IF(_xlpm.top="対象無し", 0, SUMPRODUCT(_xlpm.amount * _xlpm.hitCount))),0)</f>
        <v>0</v>
      </c>
      <c r="LQ24" s="322"/>
      <c r="LR24" s="21">
        <f>LEN(配列情報!$D$88)-LEN(SUBSTITUTE(配列情報!$D$88,$D24,""))</f>
        <v>0</v>
      </c>
      <c r="LS24" s="21">
        <f t="shared" si="82"/>
        <v>0</v>
      </c>
      <c r="LT24" s="162" cm="1">
        <f t="array" ref="LT24">LS24-IFERROR(_xlfn.LET(_xlpm.k,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$LS$3:$LS$215),IF(_xlpm.top="対象無し", 0, SUMPRODUCT(_xlpm.amount * _xlpm.hitCount))),0)</f>
        <v>0</v>
      </c>
      <c r="LU24" s="322"/>
      <c r="LV24" s="21">
        <f>LEN(配列情報!$D$89)-LEN(SUBSTITUTE(配列情報!$D$89,$D24,""))</f>
        <v>0</v>
      </c>
      <c r="LW24" s="21">
        <f t="shared" si="83"/>
        <v>0</v>
      </c>
      <c r="LX24" s="162" cm="1">
        <f t="array" ref="LX24">LW24-IFERROR(_xlfn.LET(_xlpm.k,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$LW$3:$LW$215),IF(_xlpm.top="対象無し", 0, SUMPRODUCT(_xlpm.amount * _xlpm.hitCount))),0)</f>
        <v>0</v>
      </c>
      <c r="LY24" s="322"/>
      <c r="LZ24" s="21">
        <f>LEN(配列情報!$D$90)-LEN(SUBSTITUTE(配列情報!$D$90,$D24,""))</f>
        <v>0</v>
      </c>
      <c r="MA24" s="21">
        <f t="shared" si="84"/>
        <v>0</v>
      </c>
      <c r="MB24" s="162" cm="1">
        <f t="array" ref="MB24">MA24-IFERROR(_xlfn.LET(_xlpm.k,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$MA$3:$MA$215),IF(_xlpm.top="対象無し", 0, SUMPRODUCT(_xlpm.amount * _xlpm.hitCount))),0)</f>
        <v>0</v>
      </c>
      <c r="MC24" s="322"/>
      <c r="MD24" s="21">
        <f>LEN(配列情報!$D$91)-LEN(SUBSTITUTE(配列情報!$D$91,$D24,""))</f>
        <v>0</v>
      </c>
      <c r="ME24" s="21">
        <f t="shared" si="85"/>
        <v>0</v>
      </c>
      <c r="MF24" s="162" cm="1">
        <f t="array" ref="MF24">ME24-IFERROR(_xlfn.LET(_xlpm.k,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$ME$3:$ME$215),IF(_xlpm.top="対象無し", 0, SUMPRODUCT(_xlpm.amount * _xlpm.hitCount))),0)</f>
        <v>0</v>
      </c>
      <c r="MG24" s="322"/>
      <c r="MH24" s="21">
        <f>LEN(配列情報!$D$92)-LEN(SUBSTITUTE(配列情報!$D$92,$D24,""))</f>
        <v>0</v>
      </c>
      <c r="MI24" s="21">
        <f t="shared" si="86"/>
        <v>0</v>
      </c>
      <c r="MJ24" s="162" cm="1">
        <f t="array" ref="MJ24">MI24-IFERROR(_xlfn.LET(_xlpm.k,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$MI$3:$MI$215),IF(_xlpm.top="対象無し", 0, SUMPRODUCT(_xlpm.amount * _xlpm.hitCount))),0)</f>
        <v>0</v>
      </c>
      <c r="MK24" s="322"/>
      <c r="ML24" s="21">
        <f>LEN(配列情報!$D$93)-LEN(SUBSTITUTE(配列情報!$D$93,$D24,""))</f>
        <v>0</v>
      </c>
      <c r="MM24" s="21">
        <f t="shared" si="87"/>
        <v>0</v>
      </c>
      <c r="MN24" s="162" cm="1">
        <f t="array" ref="MN24">MM24-IFERROR(_xlfn.LET(_xlpm.k,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$MM$3:$MM$215),IF(_xlpm.top="対象無し", 0, SUMPRODUCT(_xlpm.amount * _xlpm.hitCount))),0)</f>
        <v>0</v>
      </c>
      <c r="MO24" s="322"/>
      <c r="MP24" s="21">
        <f>LEN(配列情報!$D$94)-LEN(SUBSTITUTE(配列情報!$D$94,$D24,""))</f>
        <v>0</v>
      </c>
      <c r="MQ24" s="21">
        <f t="shared" si="88"/>
        <v>0</v>
      </c>
      <c r="MR24" s="162" cm="1">
        <f t="array" ref="MR24">MQ24-IFERROR(_xlfn.LET(_xlpm.k,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$MQ$3:$MQ$215),IF(_xlpm.top="対象無し", 0, SUMPRODUCT(_xlpm.amount * _xlpm.hitCount))),0)</f>
        <v>0</v>
      </c>
      <c r="MS24" s="322"/>
      <c r="MT24" s="21">
        <f>LEN(配列情報!$D$95)-LEN(SUBSTITUTE(配列情報!$D$95,$D24,""))</f>
        <v>0</v>
      </c>
      <c r="MU24" s="21">
        <f t="shared" si="89"/>
        <v>0</v>
      </c>
      <c r="MV24" s="162" cm="1">
        <f t="array" ref="MV24">MU24-IFERROR(_xlfn.LET(_xlpm.k,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$MU$3:$MU$215),IF(_xlpm.top="対象無し", 0, SUMPRODUCT(_xlpm.amount * _xlpm.hitCount))),0)</f>
        <v>0</v>
      </c>
      <c r="MW24" s="322"/>
      <c r="MX24" s="21">
        <f>LEN(配列情報!$D$96)-LEN(SUBSTITUTE(配列情報!$D$96,$D24,""))</f>
        <v>0</v>
      </c>
      <c r="MY24" s="21">
        <f t="shared" si="90"/>
        <v>0</v>
      </c>
      <c r="MZ24" s="162" cm="1">
        <f t="array" ref="MZ24">MY24-IFERROR(_xlfn.LET(_xlpm.k,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$MY$3:$MY$215),IF(_xlpm.top="対象無し", 0, SUMPRODUCT(_xlpm.amount * _xlpm.hitCount))),0)</f>
        <v>0</v>
      </c>
      <c r="NA24" s="322"/>
      <c r="NB24" s="21">
        <f>LEN(配列情報!$D$97)-LEN(SUBSTITUTE(配列情報!$D$97,$D24,""))</f>
        <v>0</v>
      </c>
      <c r="NC24" s="21">
        <f t="shared" si="91"/>
        <v>0</v>
      </c>
      <c r="ND24" s="162" cm="1">
        <f t="array" ref="ND24">NC24-IFERROR(_xlfn.LET(_xlpm.k,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$NC$3:$NC$215),IF(_xlpm.top="対象無し", 0, SUMPRODUCT(_xlpm.amount * _xlpm.hitCount))),0)</f>
        <v>0</v>
      </c>
      <c r="NE24" s="322"/>
      <c r="NF24" s="21">
        <f>LEN(配列情報!$D$98)-LEN(SUBSTITUTE(配列情報!$D$98,$D24,""))</f>
        <v>0</v>
      </c>
      <c r="NG24" s="21">
        <f t="shared" si="92"/>
        <v>0</v>
      </c>
      <c r="NH24" s="162" cm="1">
        <f t="array" ref="NH24">NG24-IFERROR(_xlfn.LET(_xlpm.k,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$NG$3:$NG$215),IF(_xlpm.top="対象無し", 0, SUMPRODUCT(_xlpm.amount * _xlpm.hitCount))),0)</f>
        <v>0</v>
      </c>
      <c r="NI24" s="322"/>
      <c r="NJ24" s="21">
        <f>LEN(配列情報!$D$99)-LEN(SUBSTITUTE(配列情報!$D$99,$D24,""))</f>
        <v>0</v>
      </c>
      <c r="NK24" s="21">
        <f t="shared" si="93"/>
        <v>0</v>
      </c>
      <c r="NL24" s="162" cm="1">
        <f t="array" ref="NL24">NK24-IFERROR(_xlfn.LET(_xlpm.k,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$NK$3:$NK$215),IF(_xlpm.top="対象無し", 0, SUMPRODUCT(_xlpm.amount * _xlpm.hitCount))),0)</f>
        <v>0</v>
      </c>
      <c r="NM24" s="322"/>
      <c r="NN24" s="21">
        <f>LEN(配列情報!$D$100)-LEN(SUBSTITUTE(配列情報!$D$100,$D24,""))</f>
        <v>0</v>
      </c>
      <c r="NO24" s="21">
        <f t="shared" si="94"/>
        <v>0</v>
      </c>
      <c r="NP24" s="162" cm="1">
        <f t="array" ref="NP24">NO24-IFERROR(_xlfn.LET(_xlpm.k,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$NO$3:$NO$215),IF(_xlpm.top="対象無し", 0, SUMPRODUCT(_xlpm.amount * _xlpm.hitCount))),0)</f>
        <v>0</v>
      </c>
      <c r="NQ24" s="322"/>
      <c r="NR24" s="21">
        <f>LEN(配列情報!$D$101)-LEN(SUBSTITUTE(配列情報!$D$101,$D24,""))</f>
        <v>0</v>
      </c>
      <c r="NS24" s="21">
        <f t="shared" si="95"/>
        <v>0</v>
      </c>
      <c r="NT24" s="162" cm="1">
        <f t="array" ref="NT24">NS24-IFERROR(_xlfn.LET(_xlpm.k,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$NS$3:$NS$215),IF(_xlpm.top="対象無し", 0, SUMPRODUCT(_xlpm.amount * _xlpm.hitCount))),0)</f>
        <v>0</v>
      </c>
      <c r="NU24" s="322"/>
      <c r="NV24" s="21">
        <f>LEN(配列情報!$D$102)-LEN(SUBSTITUTE(配列情報!$D$102,$D24,""))</f>
        <v>0</v>
      </c>
      <c r="NW24" s="21">
        <f t="shared" si="96"/>
        <v>0</v>
      </c>
      <c r="NX24" s="162" cm="1">
        <f t="array" ref="NX24">NW24-IFERROR(_xlfn.LET(_xlpm.k, _xlfn.XMATCH(TRUE, EXACT($OB$2:$RL$2, D24),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D24, ""))) / LEN(D24),_xlpm.amount, SUMIF($C$3:$C$215, _xlpm.arrCode, $NW$3:$NW$215),IF(_xlpm.top="対象無し", 0, SUMPRODUCT(_xlpm.amount * _xlpm.hitCount))),0)</f>
        <v>0</v>
      </c>
      <c r="NY24" s="322"/>
      <c r="OO24" t="str">
        <v>[dRGal]</v>
      </c>
    </row>
    <row r="25" spans="1:405">
      <c r="A25" s="333"/>
      <c r="B25" s="161" t="s">
        <v>198</v>
      </c>
      <c r="C25" s="45">
        <v>23</v>
      </c>
      <c r="D25" s="22" t="str">
        <f>塩基・修飾表記の定義!D58</f>
        <v>y</v>
      </c>
      <c r="E25" s="160">
        <f t="shared" si="3"/>
        <v>1</v>
      </c>
      <c r="F25" s="21">
        <f>LEN(配列情報!$D$7)-LEN(SUBSTITUTE(配列情報!$D$7,$D25,""))</f>
        <v>0</v>
      </c>
      <c r="G25" s="21">
        <f t="shared" si="100"/>
        <v>0</v>
      </c>
      <c r="H25" s="162" cm="1">
        <f t="array" ref="H25">G25-IFERROR(_xlfn.LET(_xlpm.k,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$G$3:$G$215),IF(_xlpm.top="対象無し", 0, SUMPRODUCT(_xlpm.amount * _xlpm.hitCount))),0)</f>
        <v>0</v>
      </c>
      <c r="I25" s="323"/>
      <c r="J25" s="21">
        <f>LEN(配列情報!$D$8)-LEN(SUBSTITUTE(配列情報!$D$8,$D25,""))</f>
        <v>0</v>
      </c>
      <c r="K25" s="21">
        <f t="shared" si="101"/>
        <v>0</v>
      </c>
      <c r="L25" s="162" cm="1">
        <f t="array" ref="L25">K25-IFERROR(_xlfn.LET(_xlpm.k,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$K$3:$K$215),IF(_xlpm.top="対象無し", 0, SUMPRODUCT(_xlpm.amount * _xlpm.hitCount))),0)</f>
        <v>0</v>
      </c>
      <c r="M25" s="323"/>
      <c r="N25" s="21">
        <f>LEN(配列情報!$D$9)-LEN(SUBSTITUTE(配列情報!$D$9,$D25,""))</f>
        <v>0</v>
      </c>
      <c r="O25" s="21">
        <f t="shared" si="4"/>
        <v>0</v>
      </c>
      <c r="P25" s="162" cm="1">
        <f t="array" ref="P25">O25-IFERROR(_xlfn.LET(_xlpm.k,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$O$3:$O$215),IF(_xlpm.top="対象無し", 0, SUMPRODUCT(_xlpm.amount * _xlpm.hitCount))),0)</f>
        <v>0</v>
      </c>
      <c r="Q25" s="323"/>
      <c r="R25" s="21">
        <f>LEN(配列情報!$D$10)-LEN(SUBSTITUTE(配列情報!$D$10,$D25,""))</f>
        <v>0</v>
      </c>
      <c r="S25" s="21">
        <f t="shared" si="5"/>
        <v>0</v>
      </c>
      <c r="T25" s="162" cm="1">
        <f t="array" ref="T25">S25-IFERROR(_xlfn.LET(_xlpm.k,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$S$3:$S$215),IF(_xlpm.top="対象無し", 0, SUMPRODUCT(_xlpm.amount * _xlpm.hitCount))),0)</f>
        <v>0</v>
      </c>
      <c r="U25" s="323"/>
      <c r="V25" s="21">
        <f>LEN(配列情報!$D$11)-LEN(SUBSTITUTE(配列情報!$D$11,$D25,""))</f>
        <v>0</v>
      </c>
      <c r="W25" s="21">
        <f t="shared" si="6"/>
        <v>0</v>
      </c>
      <c r="X25" s="162" cm="1">
        <f t="array" ref="X25">W25-IFERROR(_xlfn.LET(_xlpm.k,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$W$3:$W$215),IF(_xlpm.top="対象無し", 0, SUMPRODUCT(_xlpm.amount * _xlpm.hitCount))),0)</f>
        <v>0</v>
      </c>
      <c r="Y25" s="323"/>
      <c r="Z25" s="21">
        <f>LEN(配列情報!$D$12)-LEN(SUBSTITUTE(配列情報!$D$12,$D25,""))</f>
        <v>0</v>
      </c>
      <c r="AA25" s="21">
        <f t="shared" si="7"/>
        <v>0</v>
      </c>
      <c r="AB25" s="162" cm="1">
        <f t="array" ref="AB25">AA25-IFERROR(_xlfn.LET(_xlpm.k,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$AA$3:$AA$215),IF(_xlpm.top="対象無し", 0, SUMPRODUCT(_xlpm.amount * _xlpm.hitCount))),0)</f>
        <v>0</v>
      </c>
      <c r="AC25" s="323"/>
      <c r="AD25" s="21">
        <f>LEN(配列情報!$D$13)-LEN(SUBSTITUTE(配列情報!$D$13,$D25,""))</f>
        <v>0</v>
      </c>
      <c r="AE25" s="21">
        <f t="shared" si="8"/>
        <v>0</v>
      </c>
      <c r="AF25" s="162" cm="1">
        <f t="array" ref="AF25">AE25-IFERROR(_xlfn.LET(_xlpm.k,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$AE$3:$AE$215),IF(_xlpm.top="対象無し", 0, SUMPRODUCT(_xlpm.amount * _xlpm.hitCount))),0)</f>
        <v>0</v>
      </c>
      <c r="AG25" s="323"/>
      <c r="AH25" s="21">
        <f>LEN(配列情報!$D$14)-LEN(SUBSTITUTE(配列情報!$D$14,$D25,""))</f>
        <v>0</v>
      </c>
      <c r="AI25" s="21">
        <f t="shared" si="9"/>
        <v>0</v>
      </c>
      <c r="AJ25" s="162" cm="1">
        <f t="array" ref="AJ25">AI25-IFERROR(_xlfn.LET(_xlpm.k,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$AI$3:$AI$215),IF(_xlpm.top="対象無し", 0, SUMPRODUCT(_xlpm.amount * _xlpm.hitCount))),0)</f>
        <v>0</v>
      </c>
      <c r="AK25" s="323"/>
      <c r="AL25" s="21">
        <f>LEN(配列情報!$D$15)-LEN(SUBSTITUTE(配列情報!$D$15,$D25,""))</f>
        <v>0</v>
      </c>
      <c r="AM25" s="21">
        <f t="shared" si="10"/>
        <v>0</v>
      </c>
      <c r="AN25" s="162" cm="1">
        <f t="array" ref="AN25">AM25-IFERROR(_xlfn.LET(_xlpm.k,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$AM$3:$AM$215),IF(_xlpm.top="対象無し", 0, SUMPRODUCT(_xlpm.amount * _xlpm.hitCount))),0)</f>
        <v>0</v>
      </c>
      <c r="AO25" s="323"/>
      <c r="AP25" s="21">
        <f>LEN(配列情報!$D$16)-LEN(SUBSTITUTE(配列情報!$D$16,$D25,""))</f>
        <v>0</v>
      </c>
      <c r="AQ25" s="21">
        <f t="shared" si="11"/>
        <v>0</v>
      </c>
      <c r="AR25" s="162" cm="1">
        <f t="array" ref="AR25">AQ25-IFERROR(_xlfn.LET(_xlpm.k,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$AQ$3:$AQ$215),IF(_xlpm.top="対象無し", 0, SUMPRODUCT(_xlpm.amount * _xlpm.hitCount))),0)</f>
        <v>0</v>
      </c>
      <c r="AS25" s="323"/>
      <c r="AT25" s="21">
        <f>LEN(配列情報!$D$17)-LEN(SUBSTITUTE(配列情報!$D$17,$D25,""))</f>
        <v>0</v>
      </c>
      <c r="AU25" s="21">
        <f t="shared" si="12"/>
        <v>0</v>
      </c>
      <c r="AV25" s="162" cm="1">
        <f t="array" ref="AV25">AU25-IFERROR(_xlfn.LET(_xlpm.k,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$AU$3:$AU$215),IF(_xlpm.top="対象無し", 0, SUMPRODUCT(_xlpm.amount * _xlpm.hitCount))),0)</f>
        <v>0</v>
      </c>
      <c r="AW25" s="323"/>
      <c r="AX25" s="21">
        <f>LEN(配列情報!$D$18)-LEN(SUBSTITUTE(配列情報!$D$18,$D25,""))</f>
        <v>0</v>
      </c>
      <c r="AY25" s="21">
        <f t="shared" si="13"/>
        <v>0</v>
      </c>
      <c r="AZ25" s="162" cm="1">
        <f t="array" ref="AZ25">AY25-IFERROR(_xlfn.LET(_xlpm.k,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$AY$3:$AY$215),IF(_xlpm.top="対象無し", 0, SUMPRODUCT(_xlpm.amount * _xlpm.hitCount))),0)</f>
        <v>0</v>
      </c>
      <c r="BA25" s="323"/>
      <c r="BB25" s="21">
        <f>LEN(配列情報!$D$19)-LEN(SUBSTITUTE(配列情報!$D$19,$D25,""))</f>
        <v>0</v>
      </c>
      <c r="BC25" s="21">
        <f t="shared" si="14"/>
        <v>0</v>
      </c>
      <c r="BD25" s="162" cm="1">
        <f t="array" ref="BD25">BC25-IFERROR(_xlfn.LET(_xlpm.k,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$BC$3:$BC$215),IF(_xlpm.top="対象無し", 0, SUMPRODUCT(_xlpm.amount * _xlpm.hitCount))),0)</f>
        <v>0</v>
      </c>
      <c r="BE25" s="323"/>
      <c r="BF25" s="21">
        <f>LEN(配列情報!$D$20)-LEN(SUBSTITUTE(配列情報!$D$20,$D25,""))</f>
        <v>0</v>
      </c>
      <c r="BG25" s="21">
        <f t="shared" si="102"/>
        <v>0</v>
      </c>
      <c r="BH25" s="162" cm="1">
        <f t="array" ref="BH25">BG25-IFERROR(_xlfn.LET(_xlpm.k,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$BG$3:$BG$215),IF(_xlpm.top="対象無し", 0, SUMPRODUCT(_xlpm.amount * _xlpm.hitCount))),0)</f>
        <v>0</v>
      </c>
      <c r="BI25" s="323"/>
      <c r="BJ25" s="21">
        <f>LEN(配列情報!$D$21)-LEN(SUBSTITUTE(配列情報!$D$21,$D25,""))</f>
        <v>0</v>
      </c>
      <c r="BK25" s="21">
        <f t="shared" si="15"/>
        <v>0</v>
      </c>
      <c r="BL25" s="162" cm="1">
        <f t="array" ref="BL25">BK25-IFERROR(_xlfn.LET(_xlpm.k,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$BK$3:$BK$215),IF(_xlpm.top="対象無し", 0, SUMPRODUCT(_xlpm.amount * _xlpm.hitCount))),0)</f>
        <v>0</v>
      </c>
      <c r="BM25" s="323"/>
      <c r="BN25" s="21">
        <f>LEN(配列情報!$D$22)-LEN(SUBSTITUTE(配列情報!$D$22,$D25,""))</f>
        <v>0</v>
      </c>
      <c r="BO25" s="21">
        <f t="shared" si="16"/>
        <v>0</v>
      </c>
      <c r="BP25" s="162" cm="1">
        <f t="array" ref="BP25">BO25-IFERROR(_xlfn.LET(_xlpm.k,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$BO$3:$BO$215),IF(_xlpm.top="対象無し", 0, SUMPRODUCT(_xlpm.amount * _xlpm.hitCount))),0)</f>
        <v>0</v>
      </c>
      <c r="BQ25" s="323"/>
      <c r="BR25" s="21">
        <f>LEN(配列情報!$D$23)-LEN(SUBSTITUTE(配列情報!$D$23,$D25,""))</f>
        <v>0</v>
      </c>
      <c r="BS25" s="21">
        <f t="shared" si="17"/>
        <v>0</v>
      </c>
      <c r="BT25" s="162" cm="1">
        <f t="array" ref="BT25">BS25-IFERROR(_xlfn.LET(_xlpm.k,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$BS$3:$BS$215),IF(_xlpm.top="対象無し", 0, SUMPRODUCT(_xlpm.amount * _xlpm.hitCount))),0)</f>
        <v>0</v>
      </c>
      <c r="BU25" s="323"/>
      <c r="BV25" s="21">
        <f>LEN(配列情報!$D$24)-LEN(SUBSTITUTE(配列情報!$D$24,$D25,""))</f>
        <v>0</v>
      </c>
      <c r="BW25" s="21">
        <f t="shared" si="18"/>
        <v>0</v>
      </c>
      <c r="BX25" s="162" cm="1">
        <f t="array" ref="BX25">BW25-IFERROR(_xlfn.LET(_xlpm.k,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$BW$3:$BW$215),IF(_xlpm.top="対象無し", 0, SUMPRODUCT(_xlpm.amount * _xlpm.hitCount))),0)</f>
        <v>0</v>
      </c>
      <c r="BY25" s="323"/>
      <c r="BZ25" s="21">
        <f>LEN(配列情報!$D$25)-LEN(SUBSTITUTE(配列情報!$D$25,$D25,""))</f>
        <v>0</v>
      </c>
      <c r="CA25" s="21">
        <f t="shared" si="19"/>
        <v>0</v>
      </c>
      <c r="CB25" s="162" cm="1">
        <f t="array" ref="CB25">CA25-IFERROR(_xlfn.LET(_xlpm.k,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$CA$3:$CA$215),IF(_xlpm.top="対象無し", 0, SUMPRODUCT(_xlpm.amount * _xlpm.hitCount))),0)</f>
        <v>0</v>
      </c>
      <c r="CC25" s="323"/>
      <c r="CD25" s="21">
        <f>LEN(配列情報!$D$26)-LEN(SUBSTITUTE(配列情報!$D$26,$D25,""))</f>
        <v>0</v>
      </c>
      <c r="CE25" s="21">
        <f t="shared" si="20"/>
        <v>0</v>
      </c>
      <c r="CF25" s="162" cm="1">
        <f t="array" ref="CF25">CE25-IFERROR(_xlfn.LET(_xlpm.k,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$CE$3:$CE$215),IF(_xlpm.top="対象無し", 0, SUMPRODUCT(_xlpm.amount * _xlpm.hitCount))),0)</f>
        <v>0</v>
      </c>
      <c r="CG25" s="323"/>
      <c r="CH25" s="21">
        <f>LEN(配列情報!$D$27)-LEN(SUBSTITUTE(配列情報!$D$27,$D25,""))</f>
        <v>0</v>
      </c>
      <c r="CI25" s="21">
        <f t="shared" si="21"/>
        <v>0</v>
      </c>
      <c r="CJ25" s="162" cm="1">
        <f t="array" ref="CJ25">CI25-IFERROR(_xlfn.LET(_xlpm.k,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$CI$3:$CI$215),IF(_xlpm.top="対象無し", 0, SUMPRODUCT(_xlpm.amount * _xlpm.hitCount))),0)</f>
        <v>0</v>
      </c>
      <c r="CK25" s="323"/>
      <c r="CL25" s="21">
        <f>LEN(配列情報!$D$28)-LEN(SUBSTITUTE(配列情報!$D$28,$D25,""))</f>
        <v>0</v>
      </c>
      <c r="CM25" s="21">
        <f t="shared" si="22"/>
        <v>0</v>
      </c>
      <c r="CN25" s="162" cm="1">
        <f t="array" ref="CN25">CM25-IFERROR(_xlfn.LET(_xlpm.k,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$CM$3:$CM$215),IF(_xlpm.top="対象無し", 0, SUMPRODUCT(_xlpm.amount * _xlpm.hitCount))),0)</f>
        <v>0</v>
      </c>
      <c r="CO25" s="323"/>
      <c r="CP25" s="21">
        <f>LEN(配列情報!$D$29)-LEN(SUBSTITUTE(配列情報!$D$29,$D25,""))</f>
        <v>0</v>
      </c>
      <c r="CQ25" s="21">
        <f t="shared" si="23"/>
        <v>0</v>
      </c>
      <c r="CR25" s="162" cm="1">
        <f t="array" ref="CR25">CQ25-IFERROR(_xlfn.LET(_xlpm.k,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$CQ$3:$CQ$215),IF(_xlpm.top="対象無し", 0, SUMPRODUCT(_xlpm.amount * _xlpm.hitCount))),0)</f>
        <v>0</v>
      </c>
      <c r="CS25" s="323"/>
      <c r="CT25" s="21">
        <f>LEN(配列情報!$D$30)-LEN(SUBSTITUTE(配列情報!$D$30,$D25,""))</f>
        <v>0</v>
      </c>
      <c r="CU25" s="21">
        <f t="shared" si="24"/>
        <v>0</v>
      </c>
      <c r="CV25" s="162" cm="1">
        <f t="array" ref="CV25">CU25-IFERROR(_xlfn.LET(_xlpm.k,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$CU$3:$CU$215),IF(_xlpm.top="対象無し", 0, SUMPRODUCT(_xlpm.amount * _xlpm.hitCount))),0)</f>
        <v>0</v>
      </c>
      <c r="CW25" s="323"/>
      <c r="CX25" s="21">
        <f>LEN(配列情報!$D$31)-LEN(SUBSTITUTE(配列情報!$D$31,$D25,""))</f>
        <v>0</v>
      </c>
      <c r="CY25" s="21">
        <f t="shared" si="25"/>
        <v>0</v>
      </c>
      <c r="CZ25" s="162" cm="1">
        <f t="array" ref="CZ25">CY25-IFERROR(_xlfn.LET(_xlpm.k,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$CY$3:$CY$215),IF(_xlpm.top="対象無し", 0, SUMPRODUCT(_xlpm.amount * _xlpm.hitCount))),0)</f>
        <v>0</v>
      </c>
      <c r="DA25" s="323"/>
      <c r="DB25" s="21">
        <f>LEN(配列情報!$D$32)-LEN(SUBSTITUTE(配列情報!$D$32,$D25,""))</f>
        <v>0</v>
      </c>
      <c r="DC25" s="21">
        <f t="shared" si="26"/>
        <v>0</v>
      </c>
      <c r="DD25" s="162" cm="1">
        <f t="array" ref="DD25">DC25-IFERROR(_xlfn.LET(_xlpm.k,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$DC$3:$DC$215),IF(_xlpm.top="対象無し", 0, SUMPRODUCT(_xlpm.amount * _xlpm.hitCount))),0)</f>
        <v>0</v>
      </c>
      <c r="DE25" s="323"/>
      <c r="DF25" s="21">
        <f>LEN(配列情報!$D$33)-LEN(SUBSTITUTE(配列情報!$D$33,$D25,""))</f>
        <v>0</v>
      </c>
      <c r="DG25" s="21">
        <f t="shared" si="27"/>
        <v>0</v>
      </c>
      <c r="DH25" s="162" cm="1">
        <f t="array" ref="DH25">DG25-IFERROR(_xlfn.LET(_xlpm.k,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$DG$3:$DG$215),IF(_xlpm.top="対象無し", 0, SUMPRODUCT(_xlpm.amount * _xlpm.hitCount))),0)</f>
        <v>0</v>
      </c>
      <c r="DI25" s="323"/>
      <c r="DJ25" s="21">
        <f>LEN(配列情報!$D$34)-LEN(SUBSTITUTE(配列情報!$D$34,$D25,""))</f>
        <v>0</v>
      </c>
      <c r="DK25" s="21">
        <f t="shared" si="28"/>
        <v>0</v>
      </c>
      <c r="DL25" s="162" cm="1">
        <f t="array" ref="DL25">DK25-IFERROR(_xlfn.LET(_xlpm.k,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$DK$3:$DK$215),IF(_xlpm.top="対象無し", 0, SUMPRODUCT(_xlpm.amount * _xlpm.hitCount))),0)</f>
        <v>0</v>
      </c>
      <c r="DM25" s="323"/>
      <c r="DN25" s="21">
        <f>LEN(配列情報!$D$35)-LEN(SUBSTITUTE(配列情報!$D$35,$D25,""))</f>
        <v>0</v>
      </c>
      <c r="DO25" s="21">
        <f t="shared" si="29"/>
        <v>0</v>
      </c>
      <c r="DP25" s="162" cm="1">
        <f t="array" ref="DP25">DO25-IFERROR(_xlfn.LET(_xlpm.k,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$DO$3:$DO$215),IF(_xlpm.top="対象無し", 0, SUMPRODUCT(_xlpm.amount * _xlpm.hitCount))),0)</f>
        <v>0</v>
      </c>
      <c r="DQ25" s="323"/>
      <c r="DR25" s="21">
        <f>LEN(配列情報!$D$36)-LEN(SUBSTITUTE(配列情報!$D$36,$D25,""))</f>
        <v>0</v>
      </c>
      <c r="DS25" s="21">
        <f t="shared" si="30"/>
        <v>0</v>
      </c>
      <c r="DT25" s="162" cm="1">
        <f t="array" ref="DT25">DS25-IFERROR(_xlfn.LET(_xlpm.k,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$DS$3:$DS$215),IF(_xlpm.top="対象無し", 0, SUMPRODUCT(_xlpm.amount * _xlpm.hitCount))),0)</f>
        <v>0</v>
      </c>
      <c r="DU25" s="323"/>
      <c r="DV25" s="21">
        <f>LEN(配列情報!$D$37)-LEN(SUBSTITUTE(配列情報!$D$37,$D25,""))</f>
        <v>0</v>
      </c>
      <c r="DW25" s="21">
        <f t="shared" si="31"/>
        <v>0</v>
      </c>
      <c r="DX25" s="162" cm="1">
        <f t="array" ref="DX25">DW25-IFERROR(_xlfn.LET(_xlpm.k,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$DW$3:$DW$215),IF(_xlpm.top="対象無し", 0, SUMPRODUCT(_xlpm.amount * _xlpm.hitCount))),0)</f>
        <v>0</v>
      </c>
      <c r="DY25" s="323"/>
      <c r="DZ25" s="21">
        <f>LEN(配列情報!$D$38)-LEN(SUBSTITUTE(配列情報!$D$38,$D25,""))</f>
        <v>0</v>
      </c>
      <c r="EA25" s="21">
        <f t="shared" si="32"/>
        <v>0</v>
      </c>
      <c r="EB25" s="162" cm="1">
        <f t="array" ref="EB25">EA25-IFERROR(_xlfn.LET(_xlpm.k,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$EA$3:$EA$215),IF(_xlpm.top="対象無し", 0, SUMPRODUCT(_xlpm.amount * _xlpm.hitCount))),0)</f>
        <v>0</v>
      </c>
      <c r="EC25" s="323"/>
      <c r="ED25" s="21">
        <f>LEN(配列情報!$D$39)-LEN(SUBSTITUTE(配列情報!$D$39,$D25,""))</f>
        <v>0</v>
      </c>
      <c r="EE25" s="21">
        <f t="shared" si="33"/>
        <v>0</v>
      </c>
      <c r="EF25" s="162" cm="1">
        <f t="array" ref="EF25">EE25-IFERROR(_xlfn.LET(_xlpm.k,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$EE$3:$EE$215),IF(_xlpm.top="対象無し", 0, SUMPRODUCT(_xlpm.amount * _xlpm.hitCount))),0)</f>
        <v>0</v>
      </c>
      <c r="EG25" s="323"/>
      <c r="EH25" s="21">
        <f>LEN(配列情報!$D$40)-LEN(SUBSTITUTE(配列情報!$D$40,$D25,""))</f>
        <v>0</v>
      </c>
      <c r="EI25" s="21">
        <f t="shared" si="34"/>
        <v>0</v>
      </c>
      <c r="EJ25" s="162" cm="1">
        <f t="array" ref="EJ25">EI25-IFERROR(_xlfn.LET(_xlpm.k,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$EI$3:$EI$215),IF(_xlpm.top="対象無し", 0, SUMPRODUCT(_xlpm.amount * _xlpm.hitCount))),0)</f>
        <v>0</v>
      </c>
      <c r="EK25" s="323"/>
      <c r="EL25" s="21">
        <f>LEN(配列情報!$D$41)-LEN(SUBSTITUTE(配列情報!$D$41,$D25,""))</f>
        <v>0</v>
      </c>
      <c r="EM25" s="21">
        <f t="shared" si="35"/>
        <v>0</v>
      </c>
      <c r="EN25" s="162" cm="1">
        <f t="array" ref="EN25">EM25-IFERROR(_xlfn.LET(_xlpm.k,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$EM$3:$EM$215),IF(_xlpm.top="対象無し", 0, SUMPRODUCT(_xlpm.amount * _xlpm.hitCount))),0)</f>
        <v>0</v>
      </c>
      <c r="EO25" s="323"/>
      <c r="EP25" s="21">
        <f>LEN(配列情報!$D$42)-LEN(SUBSTITUTE(配列情報!$D$42,$D25,""))</f>
        <v>0</v>
      </c>
      <c r="EQ25" s="21">
        <f t="shared" si="36"/>
        <v>0</v>
      </c>
      <c r="ER25" s="162" cm="1">
        <f t="array" ref="ER25">EQ25-IFERROR(_xlfn.LET(_xlpm.k,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$EQ$3:$EQ$215),IF(_xlpm.top="対象無し", 0, SUMPRODUCT(_xlpm.amount * _xlpm.hitCount))),0)</f>
        <v>0</v>
      </c>
      <c r="ES25" s="323"/>
      <c r="ET25" s="21">
        <f>LEN(配列情報!$D$43)-LEN(SUBSTITUTE(配列情報!$D$43,$D25,""))</f>
        <v>0</v>
      </c>
      <c r="EU25" s="21">
        <f t="shared" si="37"/>
        <v>0</v>
      </c>
      <c r="EV25" s="162" cm="1">
        <f t="array" ref="EV25">EU25-IFERROR(_xlfn.LET(_xlpm.k,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$EU$3:$EU$215),IF(_xlpm.top="対象無し", 0, SUMPRODUCT(_xlpm.amount * _xlpm.hitCount))),0)</f>
        <v>0</v>
      </c>
      <c r="EW25" s="323"/>
      <c r="EX25" s="21">
        <f>LEN(配列情報!$D$44)-LEN(SUBSTITUTE(配列情報!$D$44,$D25,""))</f>
        <v>0</v>
      </c>
      <c r="EY25" s="21">
        <f t="shared" si="38"/>
        <v>0</v>
      </c>
      <c r="EZ25" s="162" cm="1">
        <f t="array" ref="EZ25">EY25-IFERROR(_xlfn.LET(_xlpm.k,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$EY$3:$EY$215),IF(_xlpm.top="対象無し", 0, SUMPRODUCT(_xlpm.amount * _xlpm.hitCount))),0)</f>
        <v>0</v>
      </c>
      <c r="FA25" s="323"/>
      <c r="FB25" s="21">
        <f>LEN(配列情報!$D$45)-LEN(SUBSTITUTE(配列情報!$D$45,$D25,""))</f>
        <v>0</v>
      </c>
      <c r="FC25" s="21">
        <f t="shared" si="39"/>
        <v>0</v>
      </c>
      <c r="FD25" s="162" cm="1">
        <f t="array" ref="FD25">FC25-IFERROR(_xlfn.LET(_xlpm.k,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$FC$3:$FC$215),IF(_xlpm.top="対象無し", 0, SUMPRODUCT(_xlpm.amount * _xlpm.hitCount))),0)</f>
        <v>0</v>
      </c>
      <c r="FE25" s="323"/>
      <c r="FF25" s="21">
        <f>LEN(配列情報!$D$46)-LEN(SUBSTITUTE(配列情報!$D$46,$D25,""))</f>
        <v>0</v>
      </c>
      <c r="FG25" s="21">
        <f t="shared" si="40"/>
        <v>0</v>
      </c>
      <c r="FH25" s="162" cm="1">
        <f t="array" ref="FH25">FG25-IFERROR(_xlfn.LET(_xlpm.k,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$FG$3:$FG$215),IF(_xlpm.top="対象無し", 0, SUMPRODUCT(_xlpm.amount * _xlpm.hitCount))),0)</f>
        <v>0</v>
      </c>
      <c r="FI25" s="323"/>
      <c r="FJ25" s="21">
        <f>LEN(配列情報!$D$47)-LEN(SUBSTITUTE(配列情報!$D$47,$D25,""))</f>
        <v>0</v>
      </c>
      <c r="FK25" s="21">
        <f t="shared" si="41"/>
        <v>0</v>
      </c>
      <c r="FL25" s="162" cm="1">
        <f t="array" ref="FL25">FK25-IFERROR(_xlfn.LET(_xlpm.k,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$FK$3:$FK$215),IF(_xlpm.top="対象無し", 0, SUMPRODUCT(_xlpm.amount * _xlpm.hitCount))),0)</f>
        <v>0</v>
      </c>
      <c r="FM25" s="323"/>
      <c r="FN25" s="21">
        <f>LEN(配列情報!$D$48)-LEN(SUBSTITUTE(配列情報!$D$48,$D25,""))</f>
        <v>0</v>
      </c>
      <c r="FO25" s="21">
        <f t="shared" si="42"/>
        <v>0</v>
      </c>
      <c r="FP25" s="162" cm="1">
        <f t="array" ref="FP25">FO25-IFERROR(_xlfn.LET(_xlpm.k,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$FO$3:$FO$215),IF(_xlpm.top="対象無し", 0, SUMPRODUCT(_xlpm.amount * _xlpm.hitCount))),0)</f>
        <v>0</v>
      </c>
      <c r="FQ25" s="323"/>
      <c r="FR25" s="21">
        <f>LEN(配列情報!$D$49)-LEN(SUBSTITUTE(配列情報!$D$49,$D25,""))</f>
        <v>0</v>
      </c>
      <c r="FS25" s="21">
        <f t="shared" si="43"/>
        <v>0</v>
      </c>
      <c r="FT25" s="162" cm="1">
        <f t="array" ref="FT25">FS25-IFERROR(_xlfn.LET(_xlpm.k,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$FS$3:$FS$215),IF(_xlpm.top="対象無し", 0, SUMPRODUCT(_xlpm.amount * _xlpm.hitCount))),0)</f>
        <v>0</v>
      </c>
      <c r="FU25" s="323"/>
      <c r="FV25" s="21">
        <f>LEN(配列情報!$D$50)-LEN(SUBSTITUTE(配列情報!$D$50,$D25,""))</f>
        <v>0</v>
      </c>
      <c r="FW25" s="21">
        <f t="shared" si="44"/>
        <v>0</v>
      </c>
      <c r="FX25" s="162" cm="1">
        <f t="array" ref="FX25">FW25-IFERROR(_xlfn.LET(_xlpm.k,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$FW$3:$FW$215),IF(_xlpm.top="対象無し", 0, SUMPRODUCT(_xlpm.amount * _xlpm.hitCount))),0)</f>
        <v>0</v>
      </c>
      <c r="FY25" s="323"/>
      <c r="FZ25" s="21">
        <f>LEN(配列情報!$D$51)-LEN(SUBSTITUTE(配列情報!$D$51,$D25,""))</f>
        <v>0</v>
      </c>
      <c r="GA25" s="21">
        <f t="shared" si="45"/>
        <v>0</v>
      </c>
      <c r="GB25" s="162" cm="1">
        <f t="array" ref="GB25">GA25-IFERROR(_xlfn.LET(_xlpm.k,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$GA$3:$GA$215),IF(_xlpm.top="対象無し", 0, SUMPRODUCT(_xlpm.amount * _xlpm.hitCount))),0)</f>
        <v>0</v>
      </c>
      <c r="GC25" s="323"/>
      <c r="GD25" s="21">
        <f>LEN(配列情報!$D$52)-LEN(SUBSTITUTE(配列情報!$D$52,$D25,""))</f>
        <v>0</v>
      </c>
      <c r="GE25" s="21">
        <f t="shared" si="46"/>
        <v>0</v>
      </c>
      <c r="GF25" s="162" cm="1">
        <f t="array" ref="GF25">GE25-IFERROR(_xlfn.LET(_xlpm.k,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$GE$3:$GE$215),IF(_xlpm.top="対象無し", 0, SUMPRODUCT(_xlpm.amount * _xlpm.hitCount))),0)</f>
        <v>0</v>
      </c>
      <c r="GG25" s="323"/>
      <c r="GH25" s="21">
        <f>LEN(配列情報!$D$53)-LEN(SUBSTITUTE(配列情報!$D$53,$D25,""))</f>
        <v>0</v>
      </c>
      <c r="GI25" s="21">
        <f t="shared" si="47"/>
        <v>0</v>
      </c>
      <c r="GJ25" s="162" cm="1">
        <f t="array" ref="GJ25">GI25-IFERROR(_xlfn.LET(_xlpm.k,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$GI$3:$GI$215),IF(_xlpm.top="対象無し", 0, SUMPRODUCT(_xlpm.amount * _xlpm.hitCount))),0)</f>
        <v>0</v>
      </c>
      <c r="GK25" s="323"/>
      <c r="GL25" s="21">
        <f>LEN(配列情報!$D$54)-LEN(SUBSTITUTE(配列情報!$D$54,$D25,""))</f>
        <v>0</v>
      </c>
      <c r="GM25" s="21">
        <f t="shared" si="48"/>
        <v>0</v>
      </c>
      <c r="GN25" s="162" cm="1">
        <f t="array" ref="GN25">GM25-IFERROR(_xlfn.LET(_xlpm.k,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$GM$3:$GM$215),IF(_xlpm.top="対象無し", 0, SUMPRODUCT(_xlpm.amount * _xlpm.hitCount))),0)</f>
        <v>0</v>
      </c>
      <c r="GO25" s="323"/>
      <c r="GP25" s="21">
        <f>LEN(配列情報!$D$55)-LEN(SUBSTITUTE(配列情報!$D$55,$D25,""))</f>
        <v>0</v>
      </c>
      <c r="GQ25" s="21">
        <f t="shared" si="49"/>
        <v>0</v>
      </c>
      <c r="GR25" s="162" cm="1">
        <f t="array" ref="GR25">GQ25-IFERROR(_xlfn.LET(_xlpm.k,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$GQ$3:$GQ$215),IF(_xlpm.top="対象無し", 0, SUMPRODUCT(_xlpm.amount * _xlpm.hitCount))),0)</f>
        <v>0</v>
      </c>
      <c r="GS25" s="323"/>
      <c r="GT25" s="21">
        <f>LEN(配列情報!$D$56)-LEN(SUBSTITUTE(配列情報!$D$56,$D25,""))</f>
        <v>0</v>
      </c>
      <c r="GU25" s="21">
        <f t="shared" si="50"/>
        <v>0</v>
      </c>
      <c r="GV25" s="162" cm="1">
        <f t="array" ref="GV25">GU25-IFERROR(_xlfn.LET(_xlpm.k,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$GU$3:$GU$215),IF(_xlpm.top="対象無し", 0, SUMPRODUCT(_xlpm.amount * _xlpm.hitCount))),0)</f>
        <v>0</v>
      </c>
      <c r="GW25" s="323"/>
      <c r="GX25" s="21">
        <f>LEN(配列情報!$D$57)-LEN(SUBSTITUTE(配列情報!$D$57,$D25,""))</f>
        <v>0</v>
      </c>
      <c r="GY25" s="21">
        <f t="shared" si="51"/>
        <v>0</v>
      </c>
      <c r="GZ25" s="162" cm="1">
        <f t="array" ref="GZ25">GY25-IFERROR(_xlfn.LET(_xlpm.k,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$GY$3:$GY$215),IF(_xlpm.top="対象無し", 0, SUMPRODUCT(_xlpm.amount * _xlpm.hitCount))),0)</f>
        <v>0</v>
      </c>
      <c r="HA25" s="323"/>
      <c r="HB25" s="21">
        <f>LEN(配列情報!$D$58)-LEN(SUBSTITUTE(配列情報!$D$58,$D25,""))</f>
        <v>0</v>
      </c>
      <c r="HC25" s="21">
        <f t="shared" si="52"/>
        <v>0</v>
      </c>
      <c r="HD25" s="162" cm="1">
        <f t="array" ref="HD25">HC25-IFERROR(_xlfn.LET(_xlpm.k,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$HC$3:$HC$215),IF(_xlpm.top="対象無し", 0, SUMPRODUCT(_xlpm.amount * _xlpm.hitCount))),0)</f>
        <v>0</v>
      </c>
      <c r="HE25" s="323"/>
      <c r="HF25" s="21">
        <f>LEN(配列情報!$D$59)-LEN(SUBSTITUTE(配列情報!$D$59,$D25,""))</f>
        <v>0</v>
      </c>
      <c r="HG25" s="21">
        <f t="shared" si="53"/>
        <v>0</v>
      </c>
      <c r="HH25" s="162" cm="1">
        <f t="array" ref="HH25">HG25-IFERROR(_xlfn.LET(_xlpm.k,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$HG$3:$HG$215),IF(_xlpm.top="対象無し", 0, SUMPRODUCT(_xlpm.amount * _xlpm.hitCount))),0)</f>
        <v>0</v>
      </c>
      <c r="HI25" s="323"/>
      <c r="HJ25" s="21">
        <f>LEN(配列情報!$D$60)-LEN(SUBSTITUTE(配列情報!$D$60,$D25,""))</f>
        <v>0</v>
      </c>
      <c r="HK25" s="21">
        <f t="shared" si="54"/>
        <v>0</v>
      </c>
      <c r="HL25" s="162" cm="1">
        <f t="array" ref="HL25">HK25-IFERROR(_xlfn.LET(_xlpm.k,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$HK$3:$HK$215),IF(_xlpm.top="対象無し", 0, SUMPRODUCT(_xlpm.amount * _xlpm.hitCount))),0)</f>
        <v>0</v>
      </c>
      <c r="HM25" s="323"/>
      <c r="HN25" s="21">
        <f>LEN(配列情報!$D$61)-LEN(SUBSTITUTE(配列情報!$D$61,$D25,""))</f>
        <v>0</v>
      </c>
      <c r="HO25" s="21">
        <f t="shared" si="55"/>
        <v>0</v>
      </c>
      <c r="HP25" s="162" cm="1">
        <f t="array" ref="HP25">HO25-IFERROR(_xlfn.LET(_xlpm.k,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$HO$3:$HO$215),IF(_xlpm.top="対象無し", 0, SUMPRODUCT(_xlpm.amount * _xlpm.hitCount))),0)</f>
        <v>0</v>
      </c>
      <c r="HQ25" s="323"/>
      <c r="HR25" s="21">
        <f>LEN(配列情報!$D$62)-LEN(SUBSTITUTE(配列情報!$D$62,$D25,""))</f>
        <v>0</v>
      </c>
      <c r="HS25" s="21">
        <f t="shared" si="56"/>
        <v>0</v>
      </c>
      <c r="HT25" s="162" cm="1">
        <f t="array" ref="HT25">HS25-IFERROR(_xlfn.LET(_xlpm.k,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$HS$3:$HS$215),IF(_xlpm.top="対象無し", 0, SUMPRODUCT(_xlpm.amount * _xlpm.hitCount))),0)</f>
        <v>0</v>
      </c>
      <c r="HU25" s="323"/>
      <c r="HV25" s="21">
        <f>LEN(配列情報!$D$63)-LEN(SUBSTITUTE(配列情報!$D$63,$D25,""))</f>
        <v>0</v>
      </c>
      <c r="HW25" s="21">
        <f t="shared" si="57"/>
        <v>0</v>
      </c>
      <c r="HX25" s="162" cm="1">
        <f t="array" ref="HX25">HW25-IFERROR(_xlfn.LET(_xlpm.k,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$HW$3:$HW$215),IF(_xlpm.top="対象無し", 0, SUMPRODUCT(_xlpm.amount * _xlpm.hitCount))),0)</f>
        <v>0</v>
      </c>
      <c r="HY25" s="323"/>
      <c r="HZ25" s="21">
        <f>LEN(配列情報!$D$64)-LEN(SUBSTITUTE(配列情報!$D$64,$D25,""))</f>
        <v>0</v>
      </c>
      <c r="IA25" s="21">
        <f t="shared" si="58"/>
        <v>0</v>
      </c>
      <c r="IB25" s="162" cm="1">
        <f t="array" ref="IB25">IA25-IFERROR(_xlfn.LET(_xlpm.k,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$IA$3:$IA$215),IF(_xlpm.top="対象無し", 0, SUMPRODUCT(_xlpm.amount * _xlpm.hitCount))),0)</f>
        <v>0</v>
      </c>
      <c r="IC25" s="323"/>
      <c r="ID25" s="21">
        <f>LEN(配列情報!$D$65)-LEN(SUBSTITUTE(配列情報!$D$65,$D25,""))</f>
        <v>0</v>
      </c>
      <c r="IE25" s="21">
        <f t="shared" si="59"/>
        <v>0</v>
      </c>
      <c r="IF25" s="162" cm="1">
        <f t="array" ref="IF25">IE25-IFERROR(_xlfn.LET(_xlpm.k,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$IE$3:$IE$215),IF(_xlpm.top="対象無し", 0, SUMPRODUCT(_xlpm.amount * _xlpm.hitCount))),0)</f>
        <v>0</v>
      </c>
      <c r="IG25" s="323"/>
      <c r="IH25" s="21">
        <f>LEN(配列情報!$D$66)-LEN(SUBSTITUTE(配列情報!$D$66,$D25,""))</f>
        <v>0</v>
      </c>
      <c r="II25" s="21">
        <f t="shared" si="60"/>
        <v>0</v>
      </c>
      <c r="IJ25" s="162" cm="1">
        <f t="array" ref="IJ25">II25-IFERROR(_xlfn.LET(_xlpm.k,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$II$3:$II$215),IF(_xlpm.top="対象無し", 0, SUMPRODUCT(_xlpm.amount * _xlpm.hitCount))),0)</f>
        <v>0</v>
      </c>
      <c r="IK25" s="323"/>
      <c r="IL25" s="21">
        <f>LEN(配列情報!$D$67)-LEN(SUBSTITUTE(配列情報!$D$67,$D25,""))</f>
        <v>0</v>
      </c>
      <c r="IM25" s="21">
        <f t="shared" si="61"/>
        <v>0</v>
      </c>
      <c r="IN25" s="162" cm="1">
        <f t="array" ref="IN25">IM25-IFERROR(_xlfn.LET(_xlpm.k,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$IM$3:$IM$215),IF(_xlpm.top="対象無し", 0, SUMPRODUCT(_xlpm.amount * _xlpm.hitCount))),0)</f>
        <v>0</v>
      </c>
      <c r="IO25" s="323"/>
      <c r="IP25" s="21">
        <f>LEN(配列情報!$D$68)-LEN(SUBSTITUTE(配列情報!$D$68,$D25,""))</f>
        <v>0</v>
      </c>
      <c r="IQ25" s="21">
        <f t="shared" si="62"/>
        <v>0</v>
      </c>
      <c r="IR25" s="162" cm="1">
        <f t="array" ref="IR25">IQ25-IFERROR(_xlfn.LET(_xlpm.k,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$IQ$3:$IQ$215),IF(_xlpm.top="対象無し", 0, SUMPRODUCT(_xlpm.amount * _xlpm.hitCount))),0)</f>
        <v>0</v>
      </c>
      <c r="IS25" s="323"/>
      <c r="IT25" s="21">
        <f>LEN(配列情報!$D$69)-LEN(SUBSTITUTE(配列情報!$D$69,$D25,""))</f>
        <v>0</v>
      </c>
      <c r="IU25" s="21">
        <f t="shared" si="63"/>
        <v>0</v>
      </c>
      <c r="IV25" s="162" cm="1">
        <f t="array" ref="IV25">IU25-IFERROR(_xlfn.LET(_xlpm.k,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$IU$3:$IU$215),IF(_xlpm.top="対象無し", 0, SUMPRODUCT(_xlpm.amount * _xlpm.hitCount))),0)</f>
        <v>0</v>
      </c>
      <c r="IW25" s="323"/>
      <c r="IX25" s="21">
        <f>LEN(配列情報!$D$70)-LEN(SUBSTITUTE(配列情報!$D$70,$D25,""))</f>
        <v>0</v>
      </c>
      <c r="IY25" s="21">
        <f t="shared" si="64"/>
        <v>0</v>
      </c>
      <c r="IZ25" s="162" cm="1">
        <f t="array" ref="IZ25">IY25-IFERROR(_xlfn.LET(_xlpm.k,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$IY$3:$IY$215),IF(_xlpm.top="対象無し", 0, SUMPRODUCT(_xlpm.amount * _xlpm.hitCount))),0)</f>
        <v>0</v>
      </c>
      <c r="JA25" s="323"/>
      <c r="JB25" s="21">
        <f>LEN(配列情報!$D$71)-LEN(SUBSTITUTE(配列情報!$D$71,$D25,""))</f>
        <v>0</v>
      </c>
      <c r="JC25" s="21">
        <f t="shared" si="65"/>
        <v>0</v>
      </c>
      <c r="JD25" s="162" cm="1">
        <f t="array" ref="JD25">JC25-IFERROR(_xlfn.LET(_xlpm.k,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$JC$3:$JC$215),IF(_xlpm.top="対象無し", 0, SUMPRODUCT(_xlpm.amount * _xlpm.hitCount))),0)</f>
        <v>0</v>
      </c>
      <c r="JE25" s="323"/>
      <c r="JF25" s="21">
        <f>LEN(配列情報!$D$72)-LEN(SUBSTITUTE(配列情報!$D$72,$D25,""))</f>
        <v>0</v>
      </c>
      <c r="JG25" s="21">
        <f t="shared" si="66"/>
        <v>0</v>
      </c>
      <c r="JH25" s="162" cm="1">
        <f t="array" ref="JH25">JG25-IFERROR(_xlfn.LET(_xlpm.k,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$JG$3:$JG$215),IF(_xlpm.top="対象無し", 0, SUMPRODUCT(_xlpm.amount * _xlpm.hitCount))),0)</f>
        <v>0</v>
      </c>
      <c r="JI25" s="323"/>
      <c r="JJ25" s="21">
        <f>LEN(配列情報!$D$73)-LEN(SUBSTITUTE(配列情報!$D$73,$D25,""))</f>
        <v>0</v>
      </c>
      <c r="JK25" s="21">
        <f t="shared" si="67"/>
        <v>0</v>
      </c>
      <c r="JL25" s="162" cm="1">
        <f t="array" ref="JL25">JK25-IFERROR(_xlfn.LET(_xlpm.k,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$JK$3:$JK$215),IF(_xlpm.top="対象無し", 0, SUMPRODUCT(_xlpm.amount * _xlpm.hitCount))),0)</f>
        <v>0</v>
      </c>
      <c r="JM25" s="323"/>
      <c r="JN25" s="21">
        <f>LEN(配列情報!$D$74)-LEN(SUBSTITUTE(配列情報!$D$74,$D25,""))</f>
        <v>0</v>
      </c>
      <c r="JO25" s="21">
        <f t="shared" si="68"/>
        <v>0</v>
      </c>
      <c r="JP25" s="162" cm="1">
        <f t="array" ref="JP25">JO25-IFERROR(_xlfn.LET(_xlpm.k,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$JO$3:$JO$215),IF(_xlpm.top="対象無し", 0, SUMPRODUCT(_xlpm.amount * _xlpm.hitCount))),0)</f>
        <v>0</v>
      </c>
      <c r="JQ25" s="323"/>
      <c r="JR25" s="21">
        <f>LEN(配列情報!$D$75)-LEN(SUBSTITUTE(配列情報!$D$75,$D25,""))</f>
        <v>0</v>
      </c>
      <c r="JS25" s="21">
        <f t="shared" si="69"/>
        <v>0</v>
      </c>
      <c r="JT25" s="162" cm="1">
        <f t="array" ref="JT25">JS25-IFERROR(_xlfn.LET(_xlpm.k,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$JS$3:$JS$215),IF(_xlpm.top="対象無し", 0, SUMPRODUCT(_xlpm.amount * _xlpm.hitCount))),0)</f>
        <v>0</v>
      </c>
      <c r="JU25" s="323"/>
      <c r="JV25" s="21">
        <f>LEN(配列情報!$D$76)-LEN(SUBSTITUTE(配列情報!$D$76,$D25,""))</f>
        <v>0</v>
      </c>
      <c r="JW25" s="21">
        <f t="shared" si="70"/>
        <v>0</v>
      </c>
      <c r="JX25" s="162" cm="1">
        <f t="array" ref="JX25">JW25-IFERROR(_xlfn.LET(_xlpm.k,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$JW$3:$JW$215),IF(_xlpm.top="対象無し", 0, SUMPRODUCT(_xlpm.amount * _xlpm.hitCount))),0)</f>
        <v>0</v>
      </c>
      <c r="JY25" s="323"/>
      <c r="JZ25" s="21">
        <f>LEN(配列情報!$D$77)-LEN(SUBSTITUTE(配列情報!$D$77,$D25,""))</f>
        <v>0</v>
      </c>
      <c r="KA25" s="21">
        <f t="shared" si="71"/>
        <v>0</v>
      </c>
      <c r="KB25" s="162" cm="1">
        <f t="array" ref="KB25">KA25-IFERROR(_xlfn.LET(_xlpm.k,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$KA$3:$KA$215),IF(_xlpm.top="対象無し", 0, SUMPRODUCT(_xlpm.amount * _xlpm.hitCount))),0)</f>
        <v>0</v>
      </c>
      <c r="KC25" s="323"/>
      <c r="KD25" s="21">
        <f>LEN(配列情報!$D$78)-LEN(SUBSTITUTE(配列情報!$D$78,$D25,""))</f>
        <v>0</v>
      </c>
      <c r="KE25" s="21">
        <f t="shared" si="72"/>
        <v>0</v>
      </c>
      <c r="KF25" s="162" cm="1">
        <f t="array" ref="KF25">KE25-IFERROR(_xlfn.LET(_xlpm.k,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$KE$3:$KE$215),IF(_xlpm.top="対象無し", 0, SUMPRODUCT(_xlpm.amount * _xlpm.hitCount))),0)</f>
        <v>0</v>
      </c>
      <c r="KG25" s="323"/>
      <c r="KH25" s="21">
        <f>LEN(配列情報!$D$79)-LEN(SUBSTITUTE(配列情報!$D$79,$D25,""))</f>
        <v>0</v>
      </c>
      <c r="KI25" s="21">
        <f t="shared" si="73"/>
        <v>0</v>
      </c>
      <c r="KJ25" s="162" cm="1">
        <f t="array" ref="KJ25">KI25-IFERROR(_xlfn.LET(_xlpm.k,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$KI$3:$KI$215),IF(_xlpm.top="対象無し", 0, SUMPRODUCT(_xlpm.amount * _xlpm.hitCount))),0)</f>
        <v>0</v>
      </c>
      <c r="KK25" s="323"/>
      <c r="KL25" s="21">
        <f>LEN(配列情報!$D$80)-LEN(SUBSTITUTE(配列情報!$D$80,$D25,""))</f>
        <v>0</v>
      </c>
      <c r="KM25" s="21">
        <f t="shared" si="74"/>
        <v>0</v>
      </c>
      <c r="KN25" s="162" cm="1">
        <f t="array" ref="KN25">KM25-IFERROR(_xlfn.LET(_xlpm.k,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$KM$3:$KM$215),IF(_xlpm.top="対象無し", 0, SUMPRODUCT(_xlpm.amount * _xlpm.hitCount))),0)</f>
        <v>0</v>
      </c>
      <c r="KO25" s="323"/>
      <c r="KP25" s="21">
        <f>LEN(配列情報!$D$81)-LEN(SUBSTITUTE(配列情報!$D$81,$D25,""))</f>
        <v>0</v>
      </c>
      <c r="KQ25" s="21">
        <f t="shared" si="75"/>
        <v>0</v>
      </c>
      <c r="KR25" s="162" cm="1">
        <f t="array" ref="KR25">KQ25-IFERROR(_xlfn.LET(_xlpm.k,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$KQ$3:$KQ$215),IF(_xlpm.top="対象無し", 0, SUMPRODUCT(_xlpm.amount * _xlpm.hitCount))),0)</f>
        <v>0</v>
      </c>
      <c r="KS25" s="323"/>
      <c r="KT25" s="21">
        <f>LEN(配列情報!$D$82)-LEN(SUBSTITUTE(配列情報!$D$82,$D25,""))</f>
        <v>0</v>
      </c>
      <c r="KU25" s="21">
        <f t="shared" si="76"/>
        <v>0</v>
      </c>
      <c r="KV25" s="162" cm="1">
        <f t="array" ref="KV25">KU25-IFERROR(_xlfn.LET(_xlpm.k,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$KU$3:$KU$215),IF(_xlpm.top="対象無し", 0, SUMPRODUCT(_xlpm.amount * _xlpm.hitCount))),0)</f>
        <v>0</v>
      </c>
      <c r="KW25" s="323"/>
      <c r="KX25" s="21">
        <f>LEN(配列情報!$D$83)-LEN(SUBSTITUTE(配列情報!$D$83,$D25,""))</f>
        <v>0</v>
      </c>
      <c r="KY25" s="21">
        <f t="shared" si="77"/>
        <v>0</v>
      </c>
      <c r="KZ25" s="162" cm="1">
        <f t="array" ref="KZ25">KY25-IFERROR(_xlfn.LET(_xlpm.k,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$KY$3:$KY$215),IF(_xlpm.top="対象無し", 0, SUMPRODUCT(_xlpm.amount * _xlpm.hitCount))),0)</f>
        <v>0</v>
      </c>
      <c r="LA25" s="323"/>
      <c r="LB25" s="21">
        <f>LEN(配列情報!$D$84)-LEN(SUBSTITUTE(配列情報!$D$84,$D25,""))</f>
        <v>0</v>
      </c>
      <c r="LC25" s="21">
        <f t="shared" si="78"/>
        <v>0</v>
      </c>
      <c r="LD25" s="162" cm="1">
        <f t="array" ref="LD25">LC25-IFERROR(_xlfn.LET(_xlpm.k,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$LC$3:$LC$215),IF(_xlpm.top="対象無し", 0, SUMPRODUCT(_xlpm.amount * _xlpm.hitCount))),0)</f>
        <v>0</v>
      </c>
      <c r="LE25" s="323"/>
      <c r="LF25" s="21">
        <f>LEN(配列情報!$D$85)-LEN(SUBSTITUTE(配列情報!$D$85,$D25,""))</f>
        <v>0</v>
      </c>
      <c r="LG25" s="21">
        <f t="shared" si="79"/>
        <v>0</v>
      </c>
      <c r="LH25" s="162" cm="1">
        <f t="array" ref="LH25">LG25-IFERROR(_xlfn.LET(_xlpm.k,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$LG$3:$LG$215),IF(_xlpm.top="対象無し", 0, SUMPRODUCT(_xlpm.amount * _xlpm.hitCount))),0)</f>
        <v>0</v>
      </c>
      <c r="LI25" s="323"/>
      <c r="LJ25" s="21">
        <f>LEN(配列情報!$D$86)-LEN(SUBSTITUTE(配列情報!$D$86,$D25,""))</f>
        <v>0</v>
      </c>
      <c r="LK25" s="21">
        <f t="shared" si="80"/>
        <v>0</v>
      </c>
      <c r="LL25" s="162" cm="1">
        <f t="array" ref="LL25">LK25-IFERROR(_xlfn.LET(_xlpm.k,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$LK$3:$LK$215),IF(_xlpm.top="対象無し", 0, SUMPRODUCT(_xlpm.amount * _xlpm.hitCount))),0)</f>
        <v>0</v>
      </c>
      <c r="LM25" s="323"/>
      <c r="LN25" s="21">
        <f>LEN(配列情報!$D$87)-LEN(SUBSTITUTE(配列情報!$D$87,$D25,""))</f>
        <v>0</v>
      </c>
      <c r="LO25" s="21">
        <f t="shared" si="81"/>
        <v>0</v>
      </c>
      <c r="LP25" s="162" cm="1">
        <f t="array" ref="LP25">LO25-IFERROR(_xlfn.LET(_xlpm.k,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$LO$3:$LO$215),IF(_xlpm.top="対象無し", 0, SUMPRODUCT(_xlpm.amount * _xlpm.hitCount))),0)</f>
        <v>0</v>
      </c>
      <c r="LQ25" s="323"/>
      <c r="LR25" s="21">
        <f>LEN(配列情報!$D$88)-LEN(SUBSTITUTE(配列情報!$D$88,$D25,""))</f>
        <v>0</v>
      </c>
      <c r="LS25" s="21">
        <f t="shared" si="82"/>
        <v>0</v>
      </c>
      <c r="LT25" s="162" cm="1">
        <f t="array" ref="LT25">LS25-IFERROR(_xlfn.LET(_xlpm.k,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$LS$3:$LS$215),IF(_xlpm.top="対象無し", 0, SUMPRODUCT(_xlpm.amount * _xlpm.hitCount))),0)</f>
        <v>0</v>
      </c>
      <c r="LU25" s="323"/>
      <c r="LV25" s="21">
        <f>LEN(配列情報!$D$89)-LEN(SUBSTITUTE(配列情報!$D$89,$D25,""))</f>
        <v>0</v>
      </c>
      <c r="LW25" s="21">
        <f t="shared" si="83"/>
        <v>0</v>
      </c>
      <c r="LX25" s="162" cm="1">
        <f t="array" ref="LX25">LW25-IFERROR(_xlfn.LET(_xlpm.k,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$LW$3:$LW$215),IF(_xlpm.top="対象無し", 0, SUMPRODUCT(_xlpm.amount * _xlpm.hitCount))),0)</f>
        <v>0</v>
      </c>
      <c r="LY25" s="323"/>
      <c r="LZ25" s="21">
        <f>LEN(配列情報!$D$90)-LEN(SUBSTITUTE(配列情報!$D$90,$D25,""))</f>
        <v>0</v>
      </c>
      <c r="MA25" s="21">
        <f t="shared" si="84"/>
        <v>0</v>
      </c>
      <c r="MB25" s="162" cm="1">
        <f t="array" ref="MB25">MA25-IFERROR(_xlfn.LET(_xlpm.k,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$MA$3:$MA$215),IF(_xlpm.top="対象無し", 0, SUMPRODUCT(_xlpm.amount * _xlpm.hitCount))),0)</f>
        <v>0</v>
      </c>
      <c r="MC25" s="323"/>
      <c r="MD25" s="21">
        <f>LEN(配列情報!$D$91)-LEN(SUBSTITUTE(配列情報!$D$91,$D25,""))</f>
        <v>0</v>
      </c>
      <c r="ME25" s="21">
        <f t="shared" si="85"/>
        <v>0</v>
      </c>
      <c r="MF25" s="162" cm="1">
        <f t="array" ref="MF25">ME25-IFERROR(_xlfn.LET(_xlpm.k,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$ME$3:$ME$215),IF(_xlpm.top="対象無し", 0, SUMPRODUCT(_xlpm.amount * _xlpm.hitCount))),0)</f>
        <v>0</v>
      </c>
      <c r="MG25" s="323"/>
      <c r="MH25" s="21">
        <f>LEN(配列情報!$D$92)-LEN(SUBSTITUTE(配列情報!$D$92,$D25,""))</f>
        <v>0</v>
      </c>
      <c r="MI25" s="21">
        <f t="shared" si="86"/>
        <v>0</v>
      </c>
      <c r="MJ25" s="162" cm="1">
        <f t="array" ref="MJ25">MI25-IFERROR(_xlfn.LET(_xlpm.k,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$MI$3:$MI$215),IF(_xlpm.top="対象無し", 0, SUMPRODUCT(_xlpm.amount * _xlpm.hitCount))),0)</f>
        <v>0</v>
      </c>
      <c r="MK25" s="323"/>
      <c r="ML25" s="21">
        <f>LEN(配列情報!$D$93)-LEN(SUBSTITUTE(配列情報!$D$93,$D25,""))</f>
        <v>0</v>
      </c>
      <c r="MM25" s="21">
        <f t="shared" si="87"/>
        <v>0</v>
      </c>
      <c r="MN25" s="162" cm="1">
        <f t="array" ref="MN25">MM25-IFERROR(_xlfn.LET(_xlpm.k,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$MM$3:$MM$215),IF(_xlpm.top="対象無し", 0, SUMPRODUCT(_xlpm.amount * _xlpm.hitCount))),0)</f>
        <v>0</v>
      </c>
      <c r="MO25" s="323"/>
      <c r="MP25" s="21">
        <f>LEN(配列情報!$D$94)-LEN(SUBSTITUTE(配列情報!$D$94,$D25,""))</f>
        <v>0</v>
      </c>
      <c r="MQ25" s="21">
        <f t="shared" si="88"/>
        <v>0</v>
      </c>
      <c r="MR25" s="162" cm="1">
        <f t="array" ref="MR25">MQ25-IFERROR(_xlfn.LET(_xlpm.k,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$MQ$3:$MQ$215),IF(_xlpm.top="対象無し", 0, SUMPRODUCT(_xlpm.amount * _xlpm.hitCount))),0)</f>
        <v>0</v>
      </c>
      <c r="MS25" s="323"/>
      <c r="MT25" s="21">
        <f>LEN(配列情報!$D$95)-LEN(SUBSTITUTE(配列情報!$D$95,$D25,""))</f>
        <v>0</v>
      </c>
      <c r="MU25" s="21">
        <f t="shared" si="89"/>
        <v>0</v>
      </c>
      <c r="MV25" s="162" cm="1">
        <f t="array" ref="MV25">MU25-IFERROR(_xlfn.LET(_xlpm.k,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$MU$3:$MU$215),IF(_xlpm.top="対象無し", 0, SUMPRODUCT(_xlpm.amount * _xlpm.hitCount))),0)</f>
        <v>0</v>
      </c>
      <c r="MW25" s="323"/>
      <c r="MX25" s="21">
        <f>LEN(配列情報!$D$96)-LEN(SUBSTITUTE(配列情報!$D$96,$D25,""))</f>
        <v>0</v>
      </c>
      <c r="MY25" s="21">
        <f t="shared" si="90"/>
        <v>0</v>
      </c>
      <c r="MZ25" s="162" cm="1">
        <f t="array" ref="MZ25">MY25-IFERROR(_xlfn.LET(_xlpm.k,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$MY$3:$MY$215),IF(_xlpm.top="対象無し", 0, SUMPRODUCT(_xlpm.amount * _xlpm.hitCount))),0)</f>
        <v>0</v>
      </c>
      <c r="NA25" s="323"/>
      <c r="NB25" s="21">
        <f>LEN(配列情報!$D$97)-LEN(SUBSTITUTE(配列情報!$D$97,$D25,""))</f>
        <v>0</v>
      </c>
      <c r="NC25" s="21">
        <f t="shared" si="91"/>
        <v>0</v>
      </c>
      <c r="ND25" s="162" cm="1">
        <f t="array" ref="ND25">NC25-IFERROR(_xlfn.LET(_xlpm.k,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$NC$3:$NC$215),IF(_xlpm.top="対象無し", 0, SUMPRODUCT(_xlpm.amount * _xlpm.hitCount))),0)</f>
        <v>0</v>
      </c>
      <c r="NE25" s="323"/>
      <c r="NF25" s="21">
        <f>LEN(配列情報!$D$98)-LEN(SUBSTITUTE(配列情報!$D$98,$D25,""))</f>
        <v>0</v>
      </c>
      <c r="NG25" s="21">
        <f t="shared" si="92"/>
        <v>0</v>
      </c>
      <c r="NH25" s="162" cm="1">
        <f t="array" ref="NH25">NG25-IFERROR(_xlfn.LET(_xlpm.k,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$NG$3:$NG$215),IF(_xlpm.top="対象無し", 0, SUMPRODUCT(_xlpm.amount * _xlpm.hitCount))),0)</f>
        <v>0</v>
      </c>
      <c r="NI25" s="323"/>
      <c r="NJ25" s="21">
        <f>LEN(配列情報!$D$99)-LEN(SUBSTITUTE(配列情報!$D$99,$D25,""))</f>
        <v>0</v>
      </c>
      <c r="NK25" s="21">
        <f t="shared" si="93"/>
        <v>0</v>
      </c>
      <c r="NL25" s="162" cm="1">
        <f t="array" ref="NL25">NK25-IFERROR(_xlfn.LET(_xlpm.k,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$NK$3:$NK$215),IF(_xlpm.top="対象無し", 0, SUMPRODUCT(_xlpm.amount * _xlpm.hitCount))),0)</f>
        <v>0</v>
      </c>
      <c r="NM25" s="323"/>
      <c r="NN25" s="21">
        <f>LEN(配列情報!$D$100)-LEN(SUBSTITUTE(配列情報!$D$100,$D25,""))</f>
        <v>0</v>
      </c>
      <c r="NO25" s="21">
        <f t="shared" si="94"/>
        <v>0</v>
      </c>
      <c r="NP25" s="162" cm="1">
        <f t="array" ref="NP25">NO25-IFERROR(_xlfn.LET(_xlpm.k,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$NO$3:$NO$215),IF(_xlpm.top="対象無し", 0, SUMPRODUCT(_xlpm.amount * _xlpm.hitCount))),0)</f>
        <v>0</v>
      </c>
      <c r="NQ25" s="323"/>
      <c r="NR25" s="21">
        <f>LEN(配列情報!$D$101)-LEN(SUBSTITUTE(配列情報!$D$101,$D25,""))</f>
        <v>0</v>
      </c>
      <c r="NS25" s="21">
        <f t="shared" si="95"/>
        <v>0</v>
      </c>
      <c r="NT25" s="162" cm="1">
        <f t="array" ref="NT25">NS25-IFERROR(_xlfn.LET(_xlpm.k,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$NS$3:$NS$215),IF(_xlpm.top="対象無し", 0, SUMPRODUCT(_xlpm.amount * _xlpm.hitCount))),0)</f>
        <v>0</v>
      </c>
      <c r="NU25" s="323"/>
      <c r="NV25" s="21">
        <f>LEN(配列情報!$D$102)-LEN(SUBSTITUTE(配列情報!$D$102,$D25,""))</f>
        <v>0</v>
      </c>
      <c r="NW25" s="21">
        <f t="shared" si="96"/>
        <v>0</v>
      </c>
      <c r="NX25" s="162" cm="1">
        <f t="array" ref="NX25">NW25-IFERROR(_xlfn.LET(_xlpm.k, _xlfn.XMATCH(TRUE, EXACT($OB$2:$RL$2, D25),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D25, ""))) / LEN(D25),_xlpm.amount, SUMIF($C$3:$C$215, _xlpm.arrCode, $NW$3:$NW$215),IF(_xlpm.top="対象無し", 0, SUMPRODUCT(_xlpm.amount * _xlpm.hitCount))),0)</f>
        <v>0</v>
      </c>
      <c r="NY25" s="323"/>
    </row>
    <row r="26" spans="1:405">
      <c r="A26" s="173" t="s">
        <v>232</v>
      </c>
      <c r="B26" s="161" t="s">
        <v>37</v>
      </c>
      <c r="C26" s="45">
        <v>24</v>
      </c>
      <c r="D26" s="22" t="str">
        <f>塩基・修飾表記の定義!D40</f>
        <v>u</v>
      </c>
      <c r="E26" s="160">
        <f t="shared" si="3"/>
        <v>1</v>
      </c>
      <c r="F26" s="21">
        <f>LEN(配列情報!$D$7)-LEN(SUBSTITUTE(配列情報!$D$7,$D26,""))</f>
        <v>0</v>
      </c>
      <c r="G26" s="21">
        <f t="shared" si="100"/>
        <v>0</v>
      </c>
      <c r="H26" s="162" cm="1">
        <f t="array" ref="H26">G26-IFERROR(_xlfn.LET(_xlpm.k,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$G$3:$G$215),IF(_xlpm.top="対象無し", 0, SUMPRODUCT(_xlpm.amount * _xlpm.hitCount))),0)</f>
        <v>0</v>
      </c>
      <c r="I26" s="157">
        <f t="shared" si="103"/>
        <v>0</v>
      </c>
      <c r="J26" s="21">
        <f>LEN(配列情報!$D$8)-LEN(SUBSTITUTE(配列情報!$D$8,$D26,""))</f>
        <v>0</v>
      </c>
      <c r="K26" s="21">
        <f t="shared" si="101"/>
        <v>0</v>
      </c>
      <c r="L26" s="162" cm="1">
        <f t="array" ref="L26">K26-IFERROR(_xlfn.LET(_xlpm.k,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$K$3:$K$215),IF(_xlpm.top="対象無し", 0, SUMPRODUCT(_xlpm.amount * _xlpm.hitCount))),0)</f>
        <v>0</v>
      </c>
      <c r="M26" s="157">
        <f t="shared" si="198"/>
        <v>0</v>
      </c>
      <c r="N26" s="21">
        <f>LEN(配列情報!$D$9)-LEN(SUBSTITUTE(配列情報!$D$9,$D26,""))</f>
        <v>0</v>
      </c>
      <c r="O26" s="21">
        <f t="shared" si="4"/>
        <v>0</v>
      </c>
      <c r="P26" s="162" cm="1">
        <f t="array" ref="P26">O26-IFERROR(_xlfn.LET(_xlpm.k,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$O$3:$O$215),IF(_xlpm.top="対象無し", 0, SUMPRODUCT(_xlpm.amount * _xlpm.hitCount))),0)</f>
        <v>0</v>
      </c>
      <c r="Q26" s="157">
        <f t="shared" si="104"/>
        <v>0</v>
      </c>
      <c r="R26" s="21">
        <f>LEN(配列情報!$D$10)-LEN(SUBSTITUTE(配列情報!$D$10,$D26,""))</f>
        <v>0</v>
      </c>
      <c r="S26" s="21">
        <f t="shared" si="5"/>
        <v>0</v>
      </c>
      <c r="T26" s="162" cm="1">
        <f t="array" ref="T26">S26-IFERROR(_xlfn.LET(_xlpm.k,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$S$3:$S$215),IF(_xlpm.top="対象無し", 0, SUMPRODUCT(_xlpm.amount * _xlpm.hitCount))),0)</f>
        <v>0</v>
      </c>
      <c r="U26" s="157">
        <f t="shared" si="105"/>
        <v>0</v>
      </c>
      <c r="V26" s="21">
        <f>LEN(配列情報!$D$11)-LEN(SUBSTITUTE(配列情報!$D$11,$D26,""))</f>
        <v>0</v>
      </c>
      <c r="W26" s="21">
        <f t="shared" si="6"/>
        <v>0</v>
      </c>
      <c r="X26" s="162" cm="1">
        <f t="array" ref="X26">W26-IFERROR(_xlfn.LET(_xlpm.k,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$W$3:$W$215),IF(_xlpm.top="対象無し", 0, SUMPRODUCT(_xlpm.amount * _xlpm.hitCount))),0)</f>
        <v>0</v>
      </c>
      <c r="Y26" s="157">
        <f t="shared" si="106"/>
        <v>0</v>
      </c>
      <c r="Z26" s="21">
        <f>LEN(配列情報!$D$12)-LEN(SUBSTITUTE(配列情報!$D$12,$D26,""))</f>
        <v>0</v>
      </c>
      <c r="AA26" s="21">
        <f t="shared" si="7"/>
        <v>0</v>
      </c>
      <c r="AB26" s="162" cm="1">
        <f t="array" ref="AB26">AA26-IFERROR(_xlfn.LET(_xlpm.k,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$AA$3:$AA$215),IF(_xlpm.top="対象無し", 0, SUMPRODUCT(_xlpm.amount * _xlpm.hitCount))),0)</f>
        <v>0</v>
      </c>
      <c r="AC26" s="157">
        <f t="shared" si="107"/>
        <v>0</v>
      </c>
      <c r="AD26" s="21">
        <f>LEN(配列情報!$D$13)-LEN(SUBSTITUTE(配列情報!$D$13,$D26,""))</f>
        <v>0</v>
      </c>
      <c r="AE26" s="21">
        <f t="shared" si="8"/>
        <v>0</v>
      </c>
      <c r="AF26" s="162" cm="1">
        <f t="array" ref="AF26">AE26-IFERROR(_xlfn.LET(_xlpm.k,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$AE$3:$AE$215),IF(_xlpm.top="対象無し", 0, SUMPRODUCT(_xlpm.amount * _xlpm.hitCount))),0)</f>
        <v>0</v>
      </c>
      <c r="AG26" s="157">
        <f t="shared" si="108"/>
        <v>0</v>
      </c>
      <c r="AH26" s="21">
        <f>LEN(配列情報!$D$14)-LEN(SUBSTITUTE(配列情報!$D$14,$D26,""))</f>
        <v>0</v>
      </c>
      <c r="AI26" s="21">
        <f t="shared" si="9"/>
        <v>0</v>
      </c>
      <c r="AJ26" s="162" cm="1">
        <f t="array" ref="AJ26">AI26-IFERROR(_xlfn.LET(_xlpm.k,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$AI$3:$AI$215),IF(_xlpm.top="対象無し", 0, SUMPRODUCT(_xlpm.amount * _xlpm.hitCount))),0)</f>
        <v>0</v>
      </c>
      <c r="AK26" s="157">
        <f t="shared" si="109"/>
        <v>0</v>
      </c>
      <c r="AL26" s="21">
        <f>LEN(配列情報!$D$15)-LEN(SUBSTITUTE(配列情報!$D$15,$D26,""))</f>
        <v>0</v>
      </c>
      <c r="AM26" s="21">
        <f t="shared" si="10"/>
        <v>0</v>
      </c>
      <c r="AN26" s="162" cm="1">
        <f t="array" ref="AN26">AM26-IFERROR(_xlfn.LET(_xlpm.k,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$AM$3:$AM$215),IF(_xlpm.top="対象無し", 0, SUMPRODUCT(_xlpm.amount * _xlpm.hitCount))),0)</f>
        <v>0</v>
      </c>
      <c r="AO26" s="157">
        <f t="shared" si="110"/>
        <v>0</v>
      </c>
      <c r="AP26" s="21">
        <f>LEN(配列情報!$D$16)-LEN(SUBSTITUTE(配列情報!$D$16,$D26,""))</f>
        <v>0</v>
      </c>
      <c r="AQ26" s="21">
        <f t="shared" si="11"/>
        <v>0</v>
      </c>
      <c r="AR26" s="162" cm="1">
        <f t="array" ref="AR26">AQ26-IFERROR(_xlfn.LET(_xlpm.k,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$AQ$3:$AQ$215),IF(_xlpm.top="対象無し", 0, SUMPRODUCT(_xlpm.amount * _xlpm.hitCount))),0)</f>
        <v>0</v>
      </c>
      <c r="AS26" s="157">
        <f t="shared" si="111"/>
        <v>0</v>
      </c>
      <c r="AT26" s="21">
        <f>LEN(配列情報!$D$17)-LEN(SUBSTITUTE(配列情報!$D$17,$D26,""))</f>
        <v>0</v>
      </c>
      <c r="AU26" s="21">
        <f t="shared" si="12"/>
        <v>0</v>
      </c>
      <c r="AV26" s="162" cm="1">
        <f t="array" ref="AV26">AU26-IFERROR(_xlfn.LET(_xlpm.k,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$AU$3:$AU$215),IF(_xlpm.top="対象無し", 0, SUMPRODUCT(_xlpm.amount * _xlpm.hitCount))),0)</f>
        <v>0</v>
      </c>
      <c r="AW26" s="157">
        <f t="shared" si="112"/>
        <v>0</v>
      </c>
      <c r="AX26" s="21">
        <f>LEN(配列情報!$D$18)-LEN(SUBSTITUTE(配列情報!$D$18,$D26,""))</f>
        <v>0</v>
      </c>
      <c r="AY26" s="21">
        <f t="shared" si="13"/>
        <v>0</v>
      </c>
      <c r="AZ26" s="162" cm="1">
        <f t="array" ref="AZ26">AY26-IFERROR(_xlfn.LET(_xlpm.k,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$AY$3:$AY$215),IF(_xlpm.top="対象無し", 0, SUMPRODUCT(_xlpm.amount * _xlpm.hitCount))),0)</f>
        <v>0</v>
      </c>
      <c r="BA26" s="157">
        <f t="shared" si="113"/>
        <v>0</v>
      </c>
      <c r="BB26" s="21">
        <f>LEN(配列情報!$D$19)-LEN(SUBSTITUTE(配列情報!$D$19,$D26,""))</f>
        <v>0</v>
      </c>
      <c r="BC26" s="21">
        <f t="shared" si="14"/>
        <v>0</v>
      </c>
      <c r="BD26" s="162" cm="1">
        <f t="array" ref="BD26">BC26-IFERROR(_xlfn.LET(_xlpm.k,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$BC$3:$BC$215),IF(_xlpm.top="対象無し", 0, SUMPRODUCT(_xlpm.amount * _xlpm.hitCount))),0)</f>
        <v>0</v>
      </c>
      <c r="BE26" s="157">
        <f t="shared" si="114"/>
        <v>0</v>
      </c>
      <c r="BF26" s="21">
        <f>LEN(配列情報!$D$20)-LEN(SUBSTITUTE(配列情報!$D$20,$D26,""))</f>
        <v>0</v>
      </c>
      <c r="BG26" s="21">
        <f t="shared" si="102"/>
        <v>0</v>
      </c>
      <c r="BH26" s="162" cm="1">
        <f t="array" ref="BH26">BG26-IFERROR(_xlfn.LET(_xlpm.k,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$BG$3:$BG$215),IF(_xlpm.top="対象無し", 0, SUMPRODUCT(_xlpm.amount * _xlpm.hitCount))),0)</f>
        <v>0</v>
      </c>
      <c r="BI26" s="157">
        <f t="shared" si="115"/>
        <v>0</v>
      </c>
      <c r="BJ26" s="21">
        <f>LEN(配列情報!$D$21)-LEN(SUBSTITUTE(配列情報!$D$21,$D26,""))</f>
        <v>0</v>
      </c>
      <c r="BK26" s="21">
        <f t="shared" si="15"/>
        <v>0</v>
      </c>
      <c r="BL26" s="162" cm="1">
        <f t="array" ref="BL26">BK26-IFERROR(_xlfn.LET(_xlpm.k,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$BK$3:$BK$215),IF(_xlpm.top="対象無し", 0, SUMPRODUCT(_xlpm.amount * _xlpm.hitCount))),0)</f>
        <v>0</v>
      </c>
      <c r="BM26" s="157">
        <f t="shared" si="116"/>
        <v>0</v>
      </c>
      <c r="BN26" s="21">
        <f>LEN(配列情報!$D$22)-LEN(SUBSTITUTE(配列情報!$D$22,$D26,""))</f>
        <v>0</v>
      </c>
      <c r="BO26" s="21">
        <f t="shared" si="16"/>
        <v>0</v>
      </c>
      <c r="BP26" s="162" cm="1">
        <f t="array" ref="BP26">BO26-IFERROR(_xlfn.LET(_xlpm.k,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$BO$3:$BO$215),IF(_xlpm.top="対象無し", 0, SUMPRODUCT(_xlpm.amount * _xlpm.hitCount))),0)</f>
        <v>0</v>
      </c>
      <c r="BQ26" s="157">
        <f t="shared" si="117"/>
        <v>0</v>
      </c>
      <c r="BR26" s="21">
        <f>LEN(配列情報!$D$23)-LEN(SUBSTITUTE(配列情報!$D$23,$D26,""))</f>
        <v>0</v>
      </c>
      <c r="BS26" s="21">
        <f t="shared" si="17"/>
        <v>0</v>
      </c>
      <c r="BT26" s="162" cm="1">
        <f t="array" ref="BT26">BS26-IFERROR(_xlfn.LET(_xlpm.k,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$BS$3:$BS$215),IF(_xlpm.top="対象無し", 0, SUMPRODUCT(_xlpm.amount * _xlpm.hitCount))),0)</f>
        <v>0</v>
      </c>
      <c r="BU26" s="157">
        <f t="shared" si="118"/>
        <v>0</v>
      </c>
      <c r="BV26" s="21">
        <f>LEN(配列情報!$D$24)-LEN(SUBSTITUTE(配列情報!$D$24,$D26,""))</f>
        <v>0</v>
      </c>
      <c r="BW26" s="21">
        <f t="shared" si="18"/>
        <v>0</v>
      </c>
      <c r="BX26" s="162" cm="1">
        <f t="array" ref="BX26">BW26-IFERROR(_xlfn.LET(_xlpm.k,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$BW$3:$BW$215),IF(_xlpm.top="対象無し", 0, SUMPRODUCT(_xlpm.amount * _xlpm.hitCount))),0)</f>
        <v>0</v>
      </c>
      <c r="BY26" s="157">
        <f t="shared" si="119"/>
        <v>0</v>
      </c>
      <c r="BZ26" s="21">
        <f>LEN(配列情報!$D$25)-LEN(SUBSTITUTE(配列情報!$D$25,$D26,""))</f>
        <v>0</v>
      </c>
      <c r="CA26" s="21">
        <f t="shared" si="19"/>
        <v>0</v>
      </c>
      <c r="CB26" s="162" cm="1">
        <f t="array" ref="CB26">CA26-IFERROR(_xlfn.LET(_xlpm.k,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$CA$3:$CA$215),IF(_xlpm.top="対象無し", 0, SUMPRODUCT(_xlpm.amount * _xlpm.hitCount))),0)</f>
        <v>0</v>
      </c>
      <c r="CC26" s="157">
        <f t="shared" si="120"/>
        <v>0</v>
      </c>
      <c r="CD26" s="21">
        <f>LEN(配列情報!$D$26)-LEN(SUBSTITUTE(配列情報!$D$26,$D26,""))</f>
        <v>0</v>
      </c>
      <c r="CE26" s="21">
        <f t="shared" si="20"/>
        <v>0</v>
      </c>
      <c r="CF26" s="162" cm="1">
        <f t="array" ref="CF26">CE26-IFERROR(_xlfn.LET(_xlpm.k,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$CE$3:$CE$215),IF(_xlpm.top="対象無し", 0, SUMPRODUCT(_xlpm.amount * _xlpm.hitCount))),0)</f>
        <v>0</v>
      </c>
      <c r="CG26" s="157">
        <f t="shared" si="121"/>
        <v>0</v>
      </c>
      <c r="CH26" s="21">
        <f>LEN(配列情報!$D$27)-LEN(SUBSTITUTE(配列情報!$D$27,$D26,""))</f>
        <v>0</v>
      </c>
      <c r="CI26" s="21">
        <f t="shared" si="21"/>
        <v>0</v>
      </c>
      <c r="CJ26" s="162" cm="1">
        <f t="array" ref="CJ26">CI26-IFERROR(_xlfn.LET(_xlpm.k,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$CI$3:$CI$215),IF(_xlpm.top="対象無し", 0, SUMPRODUCT(_xlpm.amount * _xlpm.hitCount))),0)</f>
        <v>0</v>
      </c>
      <c r="CK26" s="157">
        <f t="shared" si="122"/>
        <v>0</v>
      </c>
      <c r="CL26" s="21">
        <f>LEN(配列情報!$D$28)-LEN(SUBSTITUTE(配列情報!$D$28,$D26,""))</f>
        <v>0</v>
      </c>
      <c r="CM26" s="21">
        <f t="shared" si="22"/>
        <v>0</v>
      </c>
      <c r="CN26" s="162" cm="1">
        <f t="array" ref="CN26">CM26-IFERROR(_xlfn.LET(_xlpm.k,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$CM$3:$CM$215),IF(_xlpm.top="対象無し", 0, SUMPRODUCT(_xlpm.amount * _xlpm.hitCount))),0)</f>
        <v>0</v>
      </c>
      <c r="CO26" s="157">
        <f t="shared" si="123"/>
        <v>0</v>
      </c>
      <c r="CP26" s="21">
        <f>LEN(配列情報!$D$29)-LEN(SUBSTITUTE(配列情報!$D$29,$D26,""))</f>
        <v>0</v>
      </c>
      <c r="CQ26" s="21">
        <f t="shared" si="23"/>
        <v>0</v>
      </c>
      <c r="CR26" s="162" cm="1">
        <f t="array" ref="CR26">CQ26-IFERROR(_xlfn.LET(_xlpm.k,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$CQ$3:$CQ$215),IF(_xlpm.top="対象無し", 0, SUMPRODUCT(_xlpm.amount * _xlpm.hitCount))),0)</f>
        <v>0</v>
      </c>
      <c r="CS26" s="157">
        <f t="shared" si="124"/>
        <v>0</v>
      </c>
      <c r="CT26" s="21">
        <f>LEN(配列情報!$D$30)-LEN(SUBSTITUTE(配列情報!$D$30,$D26,""))</f>
        <v>0</v>
      </c>
      <c r="CU26" s="21">
        <f t="shared" si="24"/>
        <v>0</v>
      </c>
      <c r="CV26" s="162" cm="1">
        <f t="array" ref="CV26">CU26-IFERROR(_xlfn.LET(_xlpm.k,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$CU$3:$CU$215),IF(_xlpm.top="対象無し", 0, SUMPRODUCT(_xlpm.amount * _xlpm.hitCount))),0)</f>
        <v>0</v>
      </c>
      <c r="CW26" s="157">
        <f t="shared" si="125"/>
        <v>0</v>
      </c>
      <c r="CX26" s="21">
        <f>LEN(配列情報!$D$31)-LEN(SUBSTITUTE(配列情報!$D$31,$D26,""))</f>
        <v>0</v>
      </c>
      <c r="CY26" s="21">
        <f t="shared" si="25"/>
        <v>0</v>
      </c>
      <c r="CZ26" s="162" cm="1">
        <f t="array" ref="CZ26">CY26-IFERROR(_xlfn.LET(_xlpm.k,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$CY$3:$CY$215),IF(_xlpm.top="対象無し", 0, SUMPRODUCT(_xlpm.amount * _xlpm.hitCount))),0)</f>
        <v>0</v>
      </c>
      <c r="DA26" s="157">
        <f t="shared" si="126"/>
        <v>0</v>
      </c>
      <c r="DB26" s="21">
        <f>LEN(配列情報!$D$32)-LEN(SUBSTITUTE(配列情報!$D$32,$D26,""))</f>
        <v>0</v>
      </c>
      <c r="DC26" s="21">
        <f t="shared" si="26"/>
        <v>0</v>
      </c>
      <c r="DD26" s="162" cm="1">
        <f t="array" ref="DD26">DC26-IFERROR(_xlfn.LET(_xlpm.k,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$DC$3:$DC$215),IF(_xlpm.top="対象無し", 0, SUMPRODUCT(_xlpm.amount * _xlpm.hitCount))),0)</f>
        <v>0</v>
      </c>
      <c r="DE26" s="157">
        <f t="shared" si="127"/>
        <v>0</v>
      </c>
      <c r="DF26" s="21">
        <f>LEN(配列情報!$D$33)-LEN(SUBSTITUTE(配列情報!$D$33,$D26,""))</f>
        <v>0</v>
      </c>
      <c r="DG26" s="21">
        <f t="shared" si="27"/>
        <v>0</v>
      </c>
      <c r="DH26" s="162" cm="1">
        <f t="array" ref="DH26">DG26-IFERROR(_xlfn.LET(_xlpm.k,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$DG$3:$DG$215),IF(_xlpm.top="対象無し", 0, SUMPRODUCT(_xlpm.amount * _xlpm.hitCount))),0)</f>
        <v>0</v>
      </c>
      <c r="DI26" s="157">
        <f t="shared" si="128"/>
        <v>0</v>
      </c>
      <c r="DJ26" s="21">
        <f>LEN(配列情報!$D$34)-LEN(SUBSTITUTE(配列情報!$D$34,$D26,""))</f>
        <v>0</v>
      </c>
      <c r="DK26" s="21">
        <f t="shared" si="28"/>
        <v>0</v>
      </c>
      <c r="DL26" s="162" cm="1">
        <f t="array" ref="DL26">DK26-IFERROR(_xlfn.LET(_xlpm.k,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$DK$3:$DK$215),IF(_xlpm.top="対象無し", 0, SUMPRODUCT(_xlpm.amount * _xlpm.hitCount))),0)</f>
        <v>0</v>
      </c>
      <c r="DM26" s="157">
        <f t="shared" si="129"/>
        <v>0</v>
      </c>
      <c r="DN26" s="21">
        <f>LEN(配列情報!$D$35)-LEN(SUBSTITUTE(配列情報!$D$35,$D26,""))</f>
        <v>0</v>
      </c>
      <c r="DO26" s="21">
        <f t="shared" si="29"/>
        <v>0</v>
      </c>
      <c r="DP26" s="162" cm="1">
        <f t="array" ref="DP26">DO26-IFERROR(_xlfn.LET(_xlpm.k,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$DO$3:$DO$215),IF(_xlpm.top="対象無し", 0, SUMPRODUCT(_xlpm.amount * _xlpm.hitCount))),0)</f>
        <v>0</v>
      </c>
      <c r="DQ26" s="157">
        <f t="shared" si="130"/>
        <v>0</v>
      </c>
      <c r="DR26" s="21">
        <f>LEN(配列情報!$D$36)-LEN(SUBSTITUTE(配列情報!$D$36,$D26,""))</f>
        <v>0</v>
      </c>
      <c r="DS26" s="21">
        <f t="shared" si="30"/>
        <v>0</v>
      </c>
      <c r="DT26" s="162" cm="1">
        <f t="array" ref="DT26">DS26-IFERROR(_xlfn.LET(_xlpm.k,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$DS$3:$DS$215),IF(_xlpm.top="対象無し", 0, SUMPRODUCT(_xlpm.amount * _xlpm.hitCount))),0)</f>
        <v>0</v>
      </c>
      <c r="DU26" s="157">
        <f t="shared" si="131"/>
        <v>0</v>
      </c>
      <c r="DV26" s="21">
        <f>LEN(配列情報!$D$37)-LEN(SUBSTITUTE(配列情報!$D$37,$D26,""))</f>
        <v>0</v>
      </c>
      <c r="DW26" s="21">
        <f t="shared" si="31"/>
        <v>0</v>
      </c>
      <c r="DX26" s="162" cm="1">
        <f t="array" ref="DX26">DW26-IFERROR(_xlfn.LET(_xlpm.k,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$DW$3:$DW$215),IF(_xlpm.top="対象無し", 0, SUMPRODUCT(_xlpm.amount * _xlpm.hitCount))),0)</f>
        <v>0</v>
      </c>
      <c r="DY26" s="157">
        <f t="shared" si="132"/>
        <v>0</v>
      </c>
      <c r="DZ26" s="21">
        <f>LEN(配列情報!$D$38)-LEN(SUBSTITUTE(配列情報!$D$38,$D26,""))</f>
        <v>0</v>
      </c>
      <c r="EA26" s="21">
        <f t="shared" si="32"/>
        <v>0</v>
      </c>
      <c r="EB26" s="162" cm="1">
        <f t="array" ref="EB26">EA26-IFERROR(_xlfn.LET(_xlpm.k,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$EA$3:$EA$215),IF(_xlpm.top="対象無し", 0, SUMPRODUCT(_xlpm.amount * _xlpm.hitCount))),0)</f>
        <v>0</v>
      </c>
      <c r="EC26" s="157">
        <f t="shared" si="133"/>
        <v>0</v>
      </c>
      <c r="ED26" s="21">
        <f>LEN(配列情報!$D$39)-LEN(SUBSTITUTE(配列情報!$D$39,$D26,""))</f>
        <v>0</v>
      </c>
      <c r="EE26" s="21">
        <f t="shared" si="33"/>
        <v>0</v>
      </c>
      <c r="EF26" s="162" cm="1">
        <f t="array" ref="EF26">EE26-IFERROR(_xlfn.LET(_xlpm.k,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$EE$3:$EE$215),IF(_xlpm.top="対象無し", 0, SUMPRODUCT(_xlpm.amount * _xlpm.hitCount))),0)</f>
        <v>0</v>
      </c>
      <c r="EG26" s="157">
        <f t="shared" si="134"/>
        <v>0</v>
      </c>
      <c r="EH26" s="21">
        <f>LEN(配列情報!$D$40)-LEN(SUBSTITUTE(配列情報!$D$40,$D26,""))</f>
        <v>0</v>
      </c>
      <c r="EI26" s="21">
        <f t="shared" si="34"/>
        <v>0</v>
      </c>
      <c r="EJ26" s="162" cm="1">
        <f t="array" ref="EJ26">EI26-IFERROR(_xlfn.LET(_xlpm.k,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$EI$3:$EI$215),IF(_xlpm.top="対象無し", 0, SUMPRODUCT(_xlpm.amount * _xlpm.hitCount))),0)</f>
        <v>0</v>
      </c>
      <c r="EK26" s="157">
        <f t="shared" si="135"/>
        <v>0</v>
      </c>
      <c r="EL26" s="21">
        <f>LEN(配列情報!$D$41)-LEN(SUBSTITUTE(配列情報!$D$41,$D26,""))</f>
        <v>0</v>
      </c>
      <c r="EM26" s="21">
        <f t="shared" si="35"/>
        <v>0</v>
      </c>
      <c r="EN26" s="162" cm="1">
        <f t="array" ref="EN26">EM26-IFERROR(_xlfn.LET(_xlpm.k,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$EM$3:$EM$215),IF(_xlpm.top="対象無し", 0, SUMPRODUCT(_xlpm.amount * _xlpm.hitCount))),0)</f>
        <v>0</v>
      </c>
      <c r="EO26" s="157">
        <f t="shared" si="136"/>
        <v>0</v>
      </c>
      <c r="EP26" s="21">
        <f>LEN(配列情報!$D$42)-LEN(SUBSTITUTE(配列情報!$D$42,$D26,""))</f>
        <v>0</v>
      </c>
      <c r="EQ26" s="21">
        <f t="shared" si="36"/>
        <v>0</v>
      </c>
      <c r="ER26" s="162" cm="1">
        <f t="array" ref="ER26">EQ26-IFERROR(_xlfn.LET(_xlpm.k,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$EQ$3:$EQ$215),IF(_xlpm.top="対象無し", 0, SUMPRODUCT(_xlpm.amount * _xlpm.hitCount))),0)</f>
        <v>0</v>
      </c>
      <c r="ES26" s="157">
        <f t="shared" si="137"/>
        <v>0</v>
      </c>
      <c r="ET26" s="21">
        <f>LEN(配列情報!$D$43)-LEN(SUBSTITUTE(配列情報!$D$43,$D26,""))</f>
        <v>0</v>
      </c>
      <c r="EU26" s="21">
        <f t="shared" si="37"/>
        <v>0</v>
      </c>
      <c r="EV26" s="162" cm="1">
        <f t="array" ref="EV26">EU26-IFERROR(_xlfn.LET(_xlpm.k,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$EU$3:$EU$215),IF(_xlpm.top="対象無し", 0, SUMPRODUCT(_xlpm.amount * _xlpm.hitCount))),0)</f>
        <v>0</v>
      </c>
      <c r="EW26" s="157">
        <f t="shared" si="138"/>
        <v>0</v>
      </c>
      <c r="EX26" s="21">
        <f>LEN(配列情報!$D$44)-LEN(SUBSTITUTE(配列情報!$D$44,$D26,""))</f>
        <v>0</v>
      </c>
      <c r="EY26" s="21">
        <f t="shared" si="38"/>
        <v>0</v>
      </c>
      <c r="EZ26" s="162" cm="1">
        <f t="array" ref="EZ26">EY26-IFERROR(_xlfn.LET(_xlpm.k,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$EY$3:$EY$215),IF(_xlpm.top="対象無し", 0, SUMPRODUCT(_xlpm.amount * _xlpm.hitCount))),0)</f>
        <v>0</v>
      </c>
      <c r="FA26" s="157">
        <f t="shared" si="139"/>
        <v>0</v>
      </c>
      <c r="FB26" s="21">
        <f>LEN(配列情報!$D$45)-LEN(SUBSTITUTE(配列情報!$D$45,$D26,""))</f>
        <v>0</v>
      </c>
      <c r="FC26" s="21">
        <f t="shared" si="39"/>
        <v>0</v>
      </c>
      <c r="FD26" s="162" cm="1">
        <f t="array" ref="FD26">FC26-IFERROR(_xlfn.LET(_xlpm.k,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$FC$3:$FC$215),IF(_xlpm.top="対象無し", 0, SUMPRODUCT(_xlpm.amount * _xlpm.hitCount))),0)</f>
        <v>0</v>
      </c>
      <c r="FE26" s="157">
        <f t="shared" si="140"/>
        <v>0</v>
      </c>
      <c r="FF26" s="21">
        <f>LEN(配列情報!$D$46)-LEN(SUBSTITUTE(配列情報!$D$46,$D26,""))</f>
        <v>0</v>
      </c>
      <c r="FG26" s="21">
        <f t="shared" si="40"/>
        <v>0</v>
      </c>
      <c r="FH26" s="162" cm="1">
        <f t="array" ref="FH26">FG26-IFERROR(_xlfn.LET(_xlpm.k,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$FG$3:$FG$215),IF(_xlpm.top="対象無し", 0, SUMPRODUCT(_xlpm.amount * _xlpm.hitCount))),0)</f>
        <v>0</v>
      </c>
      <c r="FI26" s="157">
        <f t="shared" si="141"/>
        <v>0</v>
      </c>
      <c r="FJ26" s="21">
        <f>LEN(配列情報!$D$47)-LEN(SUBSTITUTE(配列情報!$D$47,$D26,""))</f>
        <v>0</v>
      </c>
      <c r="FK26" s="21">
        <f t="shared" si="41"/>
        <v>0</v>
      </c>
      <c r="FL26" s="162" cm="1">
        <f t="array" ref="FL26">FK26-IFERROR(_xlfn.LET(_xlpm.k,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$FK$3:$FK$215),IF(_xlpm.top="対象無し", 0, SUMPRODUCT(_xlpm.amount * _xlpm.hitCount))),0)</f>
        <v>0</v>
      </c>
      <c r="FM26" s="157">
        <f t="shared" si="142"/>
        <v>0</v>
      </c>
      <c r="FN26" s="21">
        <f>LEN(配列情報!$D$48)-LEN(SUBSTITUTE(配列情報!$D$48,$D26,""))</f>
        <v>0</v>
      </c>
      <c r="FO26" s="21">
        <f t="shared" si="42"/>
        <v>0</v>
      </c>
      <c r="FP26" s="162" cm="1">
        <f t="array" ref="FP26">FO26-IFERROR(_xlfn.LET(_xlpm.k,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$FO$3:$FO$215),IF(_xlpm.top="対象無し", 0, SUMPRODUCT(_xlpm.amount * _xlpm.hitCount))),0)</f>
        <v>0</v>
      </c>
      <c r="FQ26" s="157">
        <f t="shared" si="143"/>
        <v>0</v>
      </c>
      <c r="FR26" s="21">
        <f>LEN(配列情報!$D$49)-LEN(SUBSTITUTE(配列情報!$D$49,$D26,""))</f>
        <v>0</v>
      </c>
      <c r="FS26" s="21">
        <f t="shared" si="43"/>
        <v>0</v>
      </c>
      <c r="FT26" s="162" cm="1">
        <f t="array" ref="FT26">FS26-IFERROR(_xlfn.LET(_xlpm.k,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$FS$3:$FS$215),IF(_xlpm.top="対象無し", 0, SUMPRODUCT(_xlpm.amount * _xlpm.hitCount))),0)</f>
        <v>0</v>
      </c>
      <c r="FU26" s="157">
        <f t="shared" si="144"/>
        <v>0</v>
      </c>
      <c r="FV26" s="21">
        <f>LEN(配列情報!$D$50)-LEN(SUBSTITUTE(配列情報!$D$50,$D26,""))</f>
        <v>0</v>
      </c>
      <c r="FW26" s="21">
        <f t="shared" si="44"/>
        <v>0</v>
      </c>
      <c r="FX26" s="162" cm="1">
        <f t="array" ref="FX26">FW26-IFERROR(_xlfn.LET(_xlpm.k,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$FW$3:$FW$215),IF(_xlpm.top="対象無し", 0, SUMPRODUCT(_xlpm.amount * _xlpm.hitCount))),0)</f>
        <v>0</v>
      </c>
      <c r="FY26" s="157">
        <f t="shared" si="145"/>
        <v>0</v>
      </c>
      <c r="FZ26" s="21">
        <f>LEN(配列情報!$D$51)-LEN(SUBSTITUTE(配列情報!$D$51,$D26,""))</f>
        <v>0</v>
      </c>
      <c r="GA26" s="21">
        <f t="shared" si="45"/>
        <v>0</v>
      </c>
      <c r="GB26" s="162" cm="1">
        <f t="array" ref="GB26">GA26-IFERROR(_xlfn.LET(_xlpm.k,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$GA$3:$GA$215),IF(_xlpm.top="対象無し", 0, SUMPRODUCT(_xlpm.amount * _xlpm.hitCount))),0)</f>
        <v>0</v>
      </c>
      <c r="GC26" s="157">
        <f t="shared" si="146"/>
        <v>0</v>
      </c>
      <c r="GD26" s="21">
        <f>LEN(配列情報!$D$52)-LEN(SUBSTITUTE(配列情報!$D$52,$D26,""))</f>
        <v>0</v>
      </c>
      <c r="GE26" s="21">
        <f t="shared" si="46"/>
        <v>0</v>
      </c>
      <c r="GF26" s="162" cm="1">
        <f t="array" ref="GF26">GE26-IFERROR(_xlfn.LET(_xlpm.k,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$GE$3:$GE$215),IF(_xlpm.top="対象無し", 0, SUMPRODUCT(_xlpm.amount * _xlpm.hitCount))),0)</f>
        <v>0</v>
      </c>
      <c r="GG26" s="157">
        <f t="shared" si="147"/>
        <v>0</v>
      </c>
      <c r="GH26" s="21">
        <f>LEN(配列情報!$D$53)-LEN(SUBSTITUTE(配列情報!$D$53,$D26,""))</f>
        <v>0</v>
      </c>
      <c r="GI26" s="21">
        <f t="shared" si="47"/>
        <v>0</v>
      </c>
      <c r="GJ26" s="162" cm="1">
        <f t="array" ref="GJ26">GI26-IFERROR(_xlfn.LET(_xlpm.k,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$GI$3:$GI$215),IF(_xlpm.top="対象無し", 0, SUMPRODUCT(_xlpm.amount * _xlpm.hitCount))),0)</f>
        <v>0</v>
      </c>
      <c r="GK26" s="157">
        <f t="shared" si="148"/>
        <v>0</v>
      </c>
      <c r="GL26" s="21">
        <f>LEN(配列情報!$D$54)-LEN(SUBSTITUTE(配列情報!$D$54,$D26,""))</f>
        <v>0</v>
      </c>
      <c r="GM26" s="21">
        <f t="shared" si="48"/>
        <v>0</v>
      </c>
      <c r="GN26" s="162" cm="1">
        <f t="array" ref="GN26">GM26-IFERROR(_xlfn.LET(_xlpm.k,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$GM$3:$GM$215),IF(_xlpm.top="対象無し", 0, SUMPRODUCT(_xlpm.amount * _xlpm.hitCount))),0)</f>
        <v>0</v>
      </c>
      <c r="GO26" s="157">
        <f t="shared" si="149"/>
        <v>0</v>
      </c>
      <c r="GP26" s="21">
        <f>LEN(配列情報!$D$55)-LEN(SUBSTITUTE(配列情報!$D$55,$D26,""))</f>
        <v>0</v>
      </c>
      <c r="GQ26" s="21">
        <f t="shared" si="49"/>
        <v>0</v>
      </c>
      <c r="GR26" s="162" cm="1">
        <f t="array" ref="GR26">GQ26-IFERROR(_xlfn.LET(_xlpm.k,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$GQ$3:$GQ$215),IF(_xlpm.top="対象無し", 0, SUMPRODUCT(_xlpm.amount * _xlpm.hitCount))),0)</f>
        <v>0</v>
      </c>
      <c r="GS26" s="157">
        <f t="shared" si="150"/>
        <v>0</v>
      </c>
      <c r="GT26" s="21">
        <f>LEN(配列情報!$D$56)-LEN(SUBSTITUTE(配列情報!$D$56,$D26,""))</f>
        <v>0</v>
      </c>
      <c r="GU26" s="21">
        <f t="shared" si="50"/>
        <v>0</v>
      </c>
      <c r="GV26" s="162" cm="1">
        <f t="array" ref="GV26">GU26-IFERROR(_xlfn.LET(_xlpm.k,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$GU$3:$GU$215),IF(_xlpm.top="対象無し", 0, SUMPRODUCT(_xlpm.amount * _xlpm.hitCount))),0)</f>
        <v>0</v>
      </c>
      <c r="GW26" s="157">
        <f t="shared" si="151"/>
        <v>0</v>
      </c>
      <c r="GX26" s="21">
        <f>LEN(配列情報!$D$57)-LEN(SUBSTITUTE(配列情報!$D$57,$D26,""))</f>
        <v>0</v>
      </c>
      <c r="GY26" s="21">
        <f t="shared" si="51"/>
        <v>0</v>
      </c>
      <c r="GZ26" s="162" cm="1">
        <f t="array" ref="GZ26">GY26-IFERROR(_xlfn.LET(_xlpm.k,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$GY$3:$GY$215),IF(_xlpm.top="対象無し", 0, SUMPRODUCT(_xlpm.amount * _xlpm.hitCount))),0)</f>
        <v>0</v>
      </c>
      <c r="HA26" s="157">
        <f t="shared" si="152"/>
        <v>0</v>
      </c>
      <c r="HB26" s="21">
        <f>LEN(配列情報!$D$58)-LEN(SUBSTITUTE(配列情報!$D$58,$D26,""))</f>
        <v>0</v>
      </c>
      <c r="HC26" s="21">
        <f t="shared" si="52"/>
        <v>0</v>
      </c>
      <c r="HD26" s="162" cm="1">
        <f t="array" ref="HD26">HC26-IFERROR(_xlfn.LET(_xlpm.k,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$HC$3:$HC$215),IF(_xlpm.top="対象無し", 0, SUMPRODUCT(_xlpm.amount * _xlpm.hitCount))),0)</f>
        <v>0</v>
      </c>
      <c r="HE26" s="157">
        <f t="shared" si="153"/>
        <v>0</v>
      </c>
      <c r="HF26" s="21">
        <f>LEN(配列情報!$D$59)-LEN(SUBSTITUTE(配列情報!$D$59,$D26,""))</f>
        <v>0</v>
      </c>
      <c r="HG26" s="21">
        <f t="shared" si="53"/>
        <v>0</v>
      </c>
      <c r="HH26" s="162" cm="1">
        <f t="array" ref="HH26">HG26-IFERROR(_xlfn.LET(_xlpm.k,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$HG$3:$HG$215),IF(_xlpm.top="対象無し", 0, SUMPRODUCT(_xlpm.amount * _xlpm.hitCount))),0)</f>
        <v>0</v>
      </c>
      <c r="HI26" s="157">
        <f t="shared" si="154"/>
        <v>0</v>
      </c>
      <c r="HJ26" s="21">
        <f>LEN(配列情報!$D$60)-LEN(SUBSTITUTE(配列情報!$D$60,$D26,""))</f>
        <v>0</v>
      </c>
      <c r="HK26" s="21">
        <f t="shared" si="54"/>
        <v>0</v>
      </c>
      <c r="HL26" s="162" cm="1">
        <f t="array" ref="HL26">HK26-IFERROR(_xlfn.LET(_xlpm.k,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$HK$3:$HK$215),IF(_xlpm.top="対象無し", 0, SUMPRODUCT(_xlpm.amount * _xlpm.hitCount))),0)</f>
        <v>0</v>
      </c>
      <c r="HM26" s="157">
        <f t="shared" si="155"/>
        <v>0</v>
      </c>
      <c r="HN26" s="21">
        <f>LEN(配列情報!$D$61)-LEN(SUBSTITUTE(配列情報!$D$61,$D26,""))</f>
        <v>0</v>
      </c>
      <c r="HO26" s="21">
        <f t="shared" si="55"/>
        <v>0</v>
      </c>
      <c r="HP26" s="162" cm="1">
        <f t="array" ref="HP26">HO26-IFERROR(_xlfn.LET(_xlpm.k,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$HO$3:$HO$215),IF(_xlpm.top="対象無し", 0, SUMPRODUCT(_xlpm.amount * _xlpm.hitCount))),0)</f>
        <v>0</v>
      </c>
      <c r="HQ26" s="157">
        <f t="shared" si="156"/>
        <v>0</v>
      </c>
      <c r="HR26" s="21">
        <f>LEN(配列情報!$D$62)-LEN(SUBSTITUTE(配列情報!$D$62,$D26,""))</f>
        <v>0</v>
      </c>
      <c r="HS26" s="21">
        <f t="shared" si="56"/>
        <v>0</v>
      </c>
      <c r="HT26" s="162" cm="1">
        <f t="array" ref="HT26">HS26-IFERROR(_xlfn.LET(_xlpm.k,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$HS$3:$HS$215),IF(_xlpm.top="対象無し", 0, SUMPRODUCT(_xlpm.amount * _xlpm.hitCount))),0)</f>
        <v>0</v>
      </c>
      <c r="HU26" s="157">
        <f t="shared" si="157"/>
        <v>0</v>
      </c>
      <c r="HV26" s="21">
        <f>LEN(配列情報!$D$63)-LEN(SUBSTITUTE(配列情報!$D$63,$D26,""))</f>
        <v>0</v>
      </c>
      <c r="HW26" s="21">
        <f t="shared" si="57"/>
        <v>0</v>
      </c>
      <c r="HX26" s="162" cm="1">
        <f t="array" ref="HX26">HW26-IFERROR(_xlfn.LET(_xlpm.k,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$HW$3:$HW$215),IF(_xlpm.top="対象無し", 0, SUMPRODUCT(_xlpm.amount * _xlpm.hitCount))),0)</f>
        <v>0</v>
      </c>
      <c r="HY26" s="157">
        <f t="shared" si="158"/>
        <v>0</v>
      </c>
      <c r="HZ26" s="21">
        <f>LEN(配列情報!$D$64)-LEN(SUBSTITUTE(配列情報!$D$64,$D26,""))</f>
        <v>0</v>
      </c>
      <c r="IA26" s="21">
        <f t="shared" si="58"/>
        <v>0</v>
      </c>
      <c r="IB26" s="162" cm="1">
        <f t="array" ref="IB26">IA26-IFERROR(_xlfn.LET(_xlpm.k,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$IA$3:$IA$215),IF(_xlpm.top="対象無し", 0, SUMPRODUCT(_xlpm.amount * _xlpm.hitCount))),0)</f>
        <v>0</v>
      </c>
      <c r="IC26" s="157">
        <f t="shared" si="159"/>
        <v>0</v>
      </c>
      <c r="ID26" s="21">
        <f>LEN(配列情報!$D$65)-LEN(SUBSTITUTE(配列情報!$D$65,$D26,""))</f>
        <v>0</v>
      </c>
      <c r="IE26" s="21">
        <f t="shared" si="59"/>
        <v>0</v>
      </c>
      <c r="IF26" s="162" cm="1">
        <f t="array" ref="IF26">IE26-IFERROR(_xlfn.LET(_xlpm.k,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$IE$3:$IE$215),IF(_xlpm.top="対象無し", 0, SUMPRODUCT(_xlpm.amount * _xlpm.hitCount))),0)</f>
        <v>0</v>
      </c>
      <c r="IG26" s="157">
        <f t="shared" si="160"/>
        <v>0</v>
      </c>
      <c r="IH26" s="21">
        <f>LEN(配列情報!$D$66)-LEN(SUBSTITUTE(配列情報!$D$66,$D26,""))</f>
        <v>0</v>
      </c>
      <c r="II26" s="21">
        <f t="shared" si="60"/>
        <v>0</v>
      </c>
      <c r="IJ26" s="162" cm="1">
        <f t="array" ref="IJ26">II26-IFERROR(_xlfn.LET(_xlpm.k,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$II$3:$II$215),IF(_xlpm.top="対象無し", 0, SUMPRODUCT(_xlpm.amount * _xlpm.hitCount))),0)</f>
        <v>0</v>
      </c>
      <c r="IK26" s="157">
        <f t="shared" si="161"/>
        <v>0</v>
      </c>
      <c r="IL26" s="21">
        <f>LEN(配列情報!$D$67)-LEN(SUBSTITUTE(配列情報!$D$67,$D26,""))</f>
        <v>0</v>
      </c>
      <c r="IM26" s="21">
        <f t="shared" si="61"/>
        <v>0</v>
      </c>
      <c r="IN26" s="162" cm="1">
        <f t="array" ref="IN26">IM26-IFERROR(_xlfn.LET(_xlpm.k,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$IM$3:$IM$215),IF(_xlpm.top="対象無し", 0, SUMPRODUCT(_xlpm.amount * _xlpm.hitCount))),0)</f>
        <v>0</v>
      </c>
      <c r="IO26" s="157">
        <f t="shared" si="162"/>
        <v>0</v>
      </c>
      <c r="IP26" s="21">
        <f>LEN(配列情報!$D$68)-LEN(SUBSTITUTE(配列情報!$D$68,$D26,""))</f>
        <v>0</v>
      </c>
      <c r="IQ26" s="21">
        <f t="shared" si="62"/>
        <v>0</v>
      </c>
      <c r="IR26" s="162" cm="1">
        <f t="array" ref="IR26">IQ26-IFERROR(_xlfn.LET(_xlpm.k,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$IQ$3:$IQ$215),IF(_xlpm.top="対象無し", 0, SUMPRODUCT(_xlpm.amount * _xlpm.hitCount))),0)</f>
        <v>0</v>
      </c>
      <c r="IS26" s="157">
        <f t="shared" si="163"/>
        <v>0</v>
      </c>
      <c r="IT26" s="21">
        <f>LEN(配列情報!$D$69)-LEN(SUBSTITUTE(配列情報!$D$69,$D26,""))</f>
        <v>0</v>
      </c>
      <c r="IU26" s="21">
        <f t="shared" si="63"/>
        <v>0</v>
      </c>
      <c r="IV26" s="162" cm="1">
        <f t="array" ref="IV26">IU26-IFERROR(_xlfn.LET(_xlpm.k,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$IU$3:$IU$215),IF(_xlpm.top="対象無し", 0, SUMPRODUCT(_xlpm.amount * _xlpm.hitCount))),0)</f>
        <v>0</v>
      </c>
      <c r="IW26" s="157">
        <f t="shared" si="164"/>
        <v>0</v>
      </c>
      <c r="IX26" s="21">
        <f>LEN(配列情報!$D$70)-LEN(SUBSTITUTE(配列情報!$D$70,$D26,""))</f>
        <v>0</v>
      </c>
      <c r="IY26" s="21">
        <f t="shared" si="64"/>
        <v>0</v>
      </c>
      <c r="IZ26" s="162" cm="1">
        <f t="array" ref="IZ26">IY26-IFERROR(_xlfn.LET(_xlpm.k,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$IY$3:$IY$215),IF(_xlpm.top="対象無し", 0, SUMPRODUCT(_xlpm.amount * _xlpm.hitCount))),0)</f>
        <v>0</v>
      </c>
      <c r="JA26" s="157">
        <f t="shared" si="165"/>
        <v>0</v>
      </c>
      <c r="JB26" s="21">
        <f>LEN(配列情報!$D$71)-LEN(SUBSTITUTE(配列情報!$D$71,$D26,""))</f>
        <v>0</v>
      </c>
      <c r="JC26" s="21">
        <f t="shared" si="65"/>
        <v>0</v>
      </c>
      <c r="JD26" s="162" cm="1">
        <f t="array" ref="JD26">JC26-IFERROR(_xlfn.LET(_xlpm.k,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$JC$3:$JC$215),IF(_xlpm.top="対象無し", 0, SUMPRODUCT(_xlpm.amount * _xlpm.hitCount))),0)</f>
        <v>0</v>
      </c>
      <c r="JE26" s="157">
        <f t="shared" si="166"/>
        <v>0</v>
      </c>
      <c r="JF26" s="21">
        <f>LEN(配列情報!$D$72)-LEN(SUBSTITUTE(配列情報!$D$72,$D26,""))</f>
        <v>0</v>
      </c>
      <c r="JG26" s="21">
        <f t="shared" si="66"/>
        <v>0</v>
      </c>
      <c r="JH26" s="162" cm="1">
        <f t="array" ref="JH26">JG26-IFERROR(_xlfn.LET(_xlpm.k,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$JG$3:$JG$215),IF(_xlpm.top="対象無し", 0, SUMPRODUCT(_xlpm.amount * _xlpm.hitCount))),0)</f>
        <v>0</v>
      </c>
      <c r="JI26" s="157">
        <f t="shared" si="167"/>
        <v>0</v>
      </c>
      <c r="JJ26" s="21">
        <f>LEN(配列情報!$D$73)-LEN(SUBSTITUTE(配列情報!$D$73,$D26,""))</f>
        <v>0</v>
      </c>
      <c r="JK26" s="21">
        <f t="shared" si="67"/>
        <v>0</v>
      </c>
      <c r="JL26" s="162" cm="1">
        <f t="array" ref="JL26">JK26-IFERROR(_xlfn.LET(_xlpm.k,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$JK$3:$JK$215),IF(_xlpm.top="対象無し", 0, SUMPRODUCT(_xlpm.amount * _xlpm.hitCount))),0)</f>
        <v>0</v>
      </c>
      <c r="JM26" s="157">
        <f t="shared" si="168"/>
        <v>0</v>
      </c>
      <c r="JN26" s="21">
        <f>LEN(配列情報!$D$74)-LEN(SUBSTITUTE(配列情報!$D$74,$D26,""))</f>
        <v>0</v>
      </c>
      <c r="JO26" s="21">
        <f t="shared" si="68"/>
        <v>0</v>
      </c>
      <c r="JP26" s="162" cm="1">
        <f t="array" ref="JP26">JO26-IFERROR(_xlfn.LET(_xlpm.k,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$JO$3:$JO$215),IF(_xlpm.top="対象無し", 0, SUMPRODUCT(_xlpm.amount * _xlpm.hitCount))),0)</f>
        <v>0</v>
      </c>
      <c r="JQ26" s="157">
        <f t="shared" si="169"/>
        <v>0</v>
      </c>
      <c r="JR26" s="21">
        <f>LEN(配列情報!$D$75)-LEN(SUBSTITUTE(配列情報!$D$75,$D26,""))</f>
        <v>0</v>
      </c>
      <c r="JS26" s="21">
        <f t="shared" si="69"/>
        <v>0</v>
      </c>
      <c r="JT26" s="162" cm="1">
        <f t="array" ref="JT26">JS26-IFERROR(_xlfn.LET(_xlpm.k,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$JS$3:$JS$215),IF(_xlpm.top="対象無し", 0, SUMPRODUCT(_xlpm.amount * _xlpm.hitCount))),0)</f>
        <v>0</v>
      </c>
      <c r="JU26" s="157">
        <f t="shared" si="170"/>
        <v>0</v>
      </c>
      <c r="JV26" s="21">
        <f>LEN(配列情報!$D$76)-LEN(SUBSTITUTE(配列情報!$D$76,$D26,""))</f>
        <v>0</v>
      </c>
      <c r="JW26" s="21">
        <f t="shared" si="70"/>
        <v>0</v>
      </c>
      <c r="JX26" s="162" cm="1">
        <f t="array" ref="JX26">JW26-IFERROR(_xlfn.LET(_xlpm.k,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$JW$3:$JW$215),IF(_xlpm.top="対象無し", 0, SUMPRODUCT(_xlpm.amount * _xlpm.hitCount))),0)</f>
        <v>0</v>
      </c>
      <c r="JY26" s="157">
        <f t="shared" si="171"/>
        <v>0</v>
      </c>
      <c r="JZ26" s="21">
        <f>LEN(配列情報!$D$77)-LEN(SUBSTITUTE(配列情報!$D$77,$D26,""))</f>
        <v>0</v>
      </c>
      <c r="KA26" s="21">
        <f t="shared" si="71"/>
        <v>0</v>
      </c>
      <c r="KB26" s="162" cm="1">
        <f t="array" ref="KB26">KA26-IFERROR(_xlfn.LET(_xlpm.k,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$KA$3:$KA$215),IF(_xlpm.top="対象無し", 0, SUMPRODUCT(_xlpm.amount * _xlpm.hitCount))),0)</f>
        <v>0</v>
      </c>
      <c r="KC26" s="157">
        <f t="shared" si="172"/>
        <v>0</v>
      </c>
      <c r="KD26" s="21">
        <f>LEN(配列情報!$D$78)-LEN(SUBSTITUTE(配列情報!$D$78,$D26,""))</f>
        <v>0</v>
      </c>
      <c r="KE26" s="21">
        <f t="shared" si="72"/>
        <v>0</v>
      </c>
      <c r="KF26" s="162" cm="1">
        <f t="array" ref="KF26">KE26-IFERROR(_xlfn.LET(_xlpm.k,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$KE$3:$KE$215),IF(_xlpm.top="対象無し", 0, SUMPRODUCT(_xlpm.amount * _xlpm.hitCount))),0)</f>
        <v>0</v>
      </c>
      <c r="KG26" s="157">
        <f t="shared" si="173"/>
        <v>0</v>
      </c>
      <c r="KH26" s="21">
        <f>LEN(配列情報!$D$79)-LEN(SUBSTITUTE(配列情報!$D$79,$D26,""))</f>
        <v>0</v>
      </c>
      <c r="KI26" s="21">
        <f t="shared" si="73"/>
        <v>0</v>
      </c>
      <c r="KJ26" s="162" cm="1">
        <f t="array" ref="KJ26">KI26-IFERROR(_xlfn.LET(_xlpm.k,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$KI$3:$KI$215),IF(_xlpm.top="対象無し", 0, SUMPRODUCT(_xlpm.amount * _xlpm.hitCount))),0)</f>
        <v>0</v>
      </c>
      <c r="KK26" s="157">
        <f t="shared" si="174"/>
        <v>0</v>
      </c>
      <c r="KL26" s="21">
        <f>LEN(配列情報!$D$80)-LEN(SUBSTITUTE(配列情報!$D$80,$D26,""))</f>
        <v>0</v>
      </c>
      <c r="KM26" s="21">
        <f t="shared" si="74"/>
        <v>0</v>
      </c>
      <c r="KN26" s="162" cm="1">
        <f t="array" ref="KN26">KM26-IFERROR(_xlfn.LET(_xlpm.k,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$KM$3:$KM$215),IF(_xlpm.top="対象無し", 0, SUMPRODUCT(_xlpm.amount * _xlpm.hitCount))),0)</f>
        <v>0</v>
      </c>
      <c r="KO26" s="157">
        <f t="shared" si="175"/>
        <v>0</v>
      </c>
      <c r="KP26" s="21">
        <f>LEN(配列情報!$D$81)-LEN(SUBSTITUTE(配列情報!$D$81,$D26,""))</f>
        <v>0</v>
      </c>
      <c r="KQ26" s="21">
        <f t="shared" si="75"/>
        <v>0</v>
      </c>
      <c r="KR26" s="162" cm="1">
        <f t="array" ref="KR26">KQ26-IFERROR(_xlfn.LET(_xlpm.k,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$KQ$3:$KQ$215),IF(_xlpm.top="対象無し", 0, SUMPRODUCT(_xlpm.amount * _xlpm.hitCount))),0)</f>
        <v>0</v>
      </c>
      <c r="KS26" s="157">
        <f t="shared" si="176"/>
        <v>0</v>
      </c>
      <c r="KT26" s="21">
        <f>LEN(配列情報!$D$82)-LEN(SUBSTITUTE(配列情報!$D$82,$D26,""))</f>
        <v>0</v>
      </c>
      <c r="KU26" s="21">
        <f t="shared" si="76"/>
        <v>0</v>
      </c>
      <c r="KV26" s="162" cm="1">
        <f t="array" ref="KV26">KU26-IFERROR(_xlfn.LET(_xlpm.k,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$KU$3:$KU$215),IF(_xlpm.top="対象無し", 0, SUMPRODUCT(_xlpm.amount * _xlpm.hitCount))),0)</f>
        <v>0</v>
      </c>
      <c r="KW26" s="157">
        <f t="shared" si="177"/>
        <v>0</v>
      </c>
      <c r="KX26" s="21">
        <f>LEN(配列情報!$D$83)-LEN(SUBSTITUTE(配列情報!$D$83,$D26,""))</f>
        <v>0</v>
      </c>
      <c r="KY26" s="21">
        <f t="shared" si="77"/>
        <v>0</v>
      </c>
      <c r="KZ26" s="162" cm="1">
        <f t="array" ref="KZ26">KY26-IFERROR(_xlfn.LET(_xlpm.k,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$KY$3:$KY$215),IF(_xlpm.top="対象無し", 0, SUMPRODUCT(_xlpm.amount * _xlpm.hitCount))),0)</f>
        <v>0</v>
      </c>
      <c r="LA26" s="157">
        <f t="shared" si="178"/>
        <v>0</v>
      </c>
      <c r="LB26" s="21">
        <f>LEN(配列情報!$D$84)-LEN(SUBSTITUTE(配列情報!$D$84,$D26,""))</f>
        <v>0</v>
      </c>
      <c r="LC26" s="21">
        <f t="shared" si="78"/>
        <v>0</v>
      </c>
      <c r="LD26" s="162" cm="1">
        <f t="array" ref="LD26">LC26-IFERROR(_xlfn.LET(_xlpm.k,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$LC$3:$LC$215),IF(_xlpm.top="対象無し", 0, SUMPRODUCT(_xlpm.amount * _xlpm.hitCount))),0)</f>
        <v>0</v>
      </c>
      <c r="LE26" s="157">
        <f t="shared" si="179"/>
        <v>0</v>
      </c>
      <c r="LF26" s="21">
        <f>LEN(配列情報!$D$85)-LEN(SUBSTITUTE(配列情報!$D$85,$D26,""))</f>
        <v>0</v>
      </c>
      <c r="LG26" s="21">
        <f t="shared" si="79"/>
        <v>0</v>
      </c>
      <c r="LH26" s="162" cm="1">
        <f t="array" ref="LH26">LG26-IFERROR(_xlfn.LET(_xlpm.k,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$LG$3:$LG$215),IF(_xlpm.top="対象無し", 0, SUMPRODUCT(_xlpm.amount * _xlpm.hitCount))),0)</f>
        <v>0</v>
      </c>
      <c r="LI26" s="157">
        <f t="shared" si="180"/>
        <v>0</v>
      </c>
      <c r="LJ26" s="21">
        <f>LEN(配列情報!$D$86)-LEN(SUBSTITUTE(配列情報!$D$86,$D26,""))</f>
        <v>0</v>
      </c>
      <c r="LK26" s="21">
        <f t="shared" si="80"/>
        <v>0</v>
      </c>
      <c r="LL26" s="162" cm="1">
        <f t="array" ref="LL26">LK26-IFERROR(_xlfn.LET(_xlpm.k,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$LK$3:$LK$215),IF(_xlpm.top="対象無し", 0, SUMPRODUCT(_xlpm.amount * _xlpm.hitCount))),0)</f>
        <v>0</v>
      </c>
      <c r="LM26" s="157">
        <f t="shared" si="181"/>
        <v>0</v>
      </c>
      <c r="LN26" s="21">
        <f>LEN(配列情報!$D$87)-LEN(SUBSTITUTE(配列情報!$D$87,$D26,""))</f>
        <v>0</v>
      </c>
      <c r="LO26" s="21">
        <f t="shared" si="81"/>
        <v>0</v>
      </c>
      <c r="LP26" s="162" cm="1">
        <f t="array" ref="LP26">LO26-IFERROR(_xlfn.LET(_xlpm.k,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$LO$3:$LO$215),IF(_xlpm.top="対象無し", 0, SUMPRODUCT(_xlpm.amount * _xlpm.hitCount))),0)</f>
        <v>0</v>
      </c>
      <c r="LQ26" s="157">
        <f t="shared" si="182"/>
        <v>0</v>
      </c>
      <c r="LR26" s="21">
        <f>LEN(配列情報!$D$88)-LEN(SUBSTITUTE(配列情報!$D$88,$D26,""))</f>
        <v>0</v>
      </c>
      <c r="LS26" s="21">
        <f t="shared" si="82"/>
        <v>0</v>
      </c>
      <c r="LT26" s="162" cm="1">
        <f t="array" ref="LT26">LS26-IFERROR(_xlfn.LET(_xlpm.k,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$LS$3:$LS$215),IF(_xlpm.top="対象無し", 0, SUMPRODUCT(_xlpm.amount * _xlpm.hitCount))),0)</f>
        <v>0</v>
      </c>
      <c r="LU26" s="157">
        <f t="shared" si="183"/>
        <v>0</v>
      </c>
      <c r="LV26" s="21">
        <f>LEN(配列情報!$D$89)-LEN(SUBSTITUTE(配列情報!$D$89,$D26,""))</f>
        <v>0</v>
      </c>
      <c r="LW26" s="21">
        <f t="shared" si="83"/>
        <v>0</v>
      </c>
      <c r="LX26" s="162" cm="1">
        <f t="array" ref="LX26">LW26-IFERROR(_xlfn.LET(_xlpm.k,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$LW$3:$LW$215),IF(_xlpm.top="対象無し", 0, SUMPRODUCT(_xlpm.amount * _xlpm.hitCount))),0)</f>
        <v>0</v>
      </c>
      <c r="LY26" s="157">
        <f t="shared" si="184"/>
        <v>0</v>
      </c>
      <c r="LZ26" s="21">
        <f>LEN(配列情報!$D$90)-LEN(SUBSTITUTE(配列情報!$D$90,$D26,""))</f>
        <v>0</v>
      </c>
      <c r="MA26" s="21">
        <f t="shared" si="84"/>
        <v>0</v>
      </c>
      <c r="MB26" s="162" cm="1">
        <f t="array" ref="MB26">MA26-IFERROR(_xlfn.LET(_xlpm.k,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$MA$3:$MA$215),IF(_xlpm.top="対象無し", 0, SUMPRODUCT(_xlpm.amount * _xlpm.hitCount))),0)</f>
        <v>0</v>
      </c>
      <c r="MC26" s="157">
        <f t="shared" si="185"/>
        <v>0</v>
      </c>
      <c r="MD26" s="21">
        <f>LEN(配列情報!$D$91)-LEN(SUBSTITUTE(配列情報!$D$91,$D26,""))</f>
        <v>0</v>
      </c>
      <c r="ME26" s="21">
        <f t="shared" si="85"/>
        <v>0</v>
      </c>
      <c r="MF26" s="162" cm="1">
        <f t="array" ref="MF26">ME26-IFERROR(_xlfn.LET(_xlpm.k,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$ME$3:$ME$215),IF(_xlpm.top="対象無し", 0, SUMPRODUCT(_xlpm.amount * _xlpm.hitCount))),0)</f>
        <v>0</v>
      </c>
      <c r="MG26" s="157">
        <f t="shared" si="186"/>
        <v>0</v>
      </c>
      <c r="MH26" s="21">
        <f>LEN(配列情報!$D$92)-LEN(SUBSTITUTE(配列情報!$D$92,$D26,""))</f>
        <v>0</v>
      </c>
      <c r="MI26" s="21">
        <f t="shared" si="86"/>
        <v>0</v>
      </c>
      <c r="MJ26" s="162" cm="1">
        <f t="array" ref="MJ26">MI26-IFERROR(_xlfn.LET(_xlpm.k,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$MI$3:$MI$215),IF(_xlpm.top="対象無し", 0, SUMPRODUCT(_xlpm.amount * _xlpm.hitCount))),0)</f>
        <v>0</v>
      </c>
      <c r="MK26" s="157">
        <f t="shared" si="187"/>
        <v>0</v>
      </c>
      <c r="ML26" s="21">
        <f>LEN(配列情報!$D$93)-LEN(SUBSTITUTE(配列情報!$D$93,$D26,""))</f>
        <v>0</v>
      </c>
      <c r="MM26" s="21">
        <f t="shared" si="87"/>
        <v>0</v>
      </c>
      <c r="MN26" s="162" cm="1">
        <f t="array" ref="MN26">MM26-IFERROR(_xlfn.LET(_xlpm.k,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$MM$3:$MM$215),IF(_xlpm.top="対象無し", 0, SUMPRODUCT(_xlpm.amount * _xlpm.hitCount))),0)</f>
        <v>0</v>
      </c>
      <c r="MO26" s="157">
        <f t="shared" si="188"/>
        <v>0</v>
      </c>
      <c r="MP26" s="21">
        <f>LEN(配列情報!$D$94)-LEN(SUBSTITUTE(配列情報!$D$94,$D26,""))</f>
        <v>0</v>
      </c>
      <c r="MQ26" s="21">
        <f t="shared" si="88"/>
        <v>0</v>
      </c>
      <c r="MR26" s="162" cm="1">
        <f t="array" ref="MR26">MQ26-IFERROR(_xlfn.LET(_xlpm.k,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$MQ$3:$MQ$215),IF(_xlpm.top="対象無し", 0, SUMPRODUCT(_xlpm.amount * _xlpm.hitCount))),0)</f>
        <v>0</v>
      </c>
      <c r="MS26" s="157">
        <f t="shared" si="189"/>
        <v>0</v>
      </c>
      <c r="MT26" s="21">
        <f>LEN(配列情報!$D$95)-LEN(SUBSTITUTE(配列情報!$D$95,$D26,""))</f>
        <v>0</v>
      </c>
      <c r="MU26" s="21">
        <f t="shared" si="89"/>
        <v>0</v>
      </c>
      <c r="MV26" s="162" cm="1">
        <f t="array" ref="MV26">MU26-IFERROR(_xlfn.LET(_xlpm.k,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$MU$3:$MU$215),IF(_xlpm.top="対象無し", 0, SUMPRODUCT(_xlpm.amount * _xlpm.hitCount))),0)</f>
        <v>0</v>
      </c>
      <c r="MW26" s="157">
        <f t="shared" si="190"/>
        <v>0</v>
      </c>
      <c r="MX26" s="21">
        <f>LEN(配列情報!$D$96)-LEN(SUBSTITUTE(配列情報!$D$96,$D26,""))</f>
        <v>0</v>
      </c>
      <c r="MY26" s="21">
        <f t="shared" si="90"/>
        <v>0</v>
      </c>
      <c r="MZ26" s="162" cm="1">
        <f t="array" ref="MZ26">MY26-IFERROR(_xlfn.LET(_xlpm.k,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$MY$3:$MY$215),IF(_xlpm.top="対象無し", 0, SUMPRODUCT(_xlpm.amount * _xlpm.hitCount))),0)</f>
        <v>0</v>
      </c>
      <c r="NA26" s="157">
        <f t="shared" si="191"/>
        <v>0</v>
      </c>
      <c r="NB26" s="21">
        <f>LEN(配列情報!$D$97)-LEN(SUBSTITUTE(配列情報!$D$97,$D26,""))</f>
        <v>0</v>
      </c>
      <c r="NC26" s="21">
        <f t="shared" si="91"/>
        <v>0</v>
      </c>
      <c r="ND26" s="162" cm="1">
        <f t="array" ref="ND26">NC26-IFERROR(_xlfn.LET(_xlpm.k,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$NC$3:$NC$215),IF(_xlpm.top="対象無し", 0, SUMPRODUCT(_xlpm.amount * _xlpm.hitCount))),0)</f>
        <v>0</v>
      </c>
      <c r="NE26" s="157">
        <f t="shared" si="192"/>
        <v>0</v>
      </c>
      <c r="NF26" s="21">
        <f>LEN(配列情報!$D$98)-LEN(SUBSTITUTE(配列情報!$D$98,$D26,""))</f>
        <v>0</v>
      </c>
      <c r="NG26" s="21">
        <f t="shared" si="92"/>
        <v>0</v>
      </c>
      <c r="NH26" s="162" cm="1">
        <f t="array" ref="NH26">NG26-IFERROR(_xlfn.LET(_xlpm.k,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$NG$3:$NG$215),IF(_xlpm.top="対象無し", 0, SUMPRODUCT(_xlpm.amount * _xlpm.hitCount))),0)</f>
        <v>0</v>
      </c>
      <c r="NI26" s="157">
        <f t="shared" si="193"/>
        <v>0</v>
      </c>
      <c r="NJ26" s="21">
        <f>LEN(配列情報!$D$99)-LEN(SUBSTITUTE(配列情報!$D$99,$D26,""))</f>
        <v>0</v>
      </c>
      <c r="NK26" s="21">
        <f t="shared" si="93"/>
        <v>0</v>
      </c>
      <c r="NL26" s="162" cm="1">
        <f t="array" ref="NL26">NK26-IFERROR(_xlfn.LET(_xlpm.k,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$NK$3:$NK$215),IF(_xlpm.top="対象無し", 0, SUMPRODUCT(_xlpm.amount * _xlpm.hitCount))),0)</f>
        <v>0</v>
      </c>
      <c r="NM26" s="157">
        <f t="shared" si="194"/>
        <v>0</v>
      </c>
      <c r="NN26" s="21">
        <f>LEN(配列情報!$D$100)-LEN(SUBSTITUTE(配列情報!$D$100,$D26,""))</f>
        <v>0</v>
      </c>
      <c r="NO26" s="21">
        <f t="shared" si="94"/>
        <v>0</v>
      </c>
      <c r="NP26" s="162" cm="1">
        <f t="array" ref="NP26">NO26-IFERROR(_xlfn.LET(_xlpm.k,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$NO$3:$NO$215),IF(_xlpm.top="対象無し", 0, SUMPRODUCT(_xlpm.amount * _xlpm.hitCount))),0)</f>
        <v>0</v>
      </c>
      <c r="NQ26" s="157">
        <f t="shared" si="195"/>
        <v>0</v>
      </c>
      <c r="NR26" s="21">
        <f>LEN(配列情報!$D$101)-LEN(SUBSTITUTE(配列情報!$D$101,$D26,""))</f>
        <v>0</v>
      </c>
      <c r="NS26" s="21">
        <f t="shared" si="95"/>
        <v>0</v>
      </c>
      <c r="NT26" s="162" cm="1">
        <f t="array" ref="NT26">NS26-IFERROR(_xlfn.LET(_xlpm.k,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$NS$3:$NS$215),IF(_xlpm.top="対象無し", 0, SUMPRODUCT(_xlpm.amount * _xlpm.hitCount))),0)</f>
        <v>0</v>
      </c>
      <c r="NU26" s="157">
        <f t="shared" si="196"/>
        <v>0</v>
      </c>
      <c r="NV26" s="21">
        <f>LEN(配列情報!$D$102)-LEN(SUBSTITUTE(配列情報!$D$102,$D26,""))</f>
        <v>0</v>
      </c>
      <c r="NW26" s="21">
        <f t="shared" si="96"/>
        <v>0</v>
      </c>
      <c r="NX26" s="162" cm="1">
        <f t="array" ref="NX26">NW26-IFERROR(_xlfn.LET(_xlpm.k, _xlfn.XMATCH(TRUE, EXACT($OB$2:$RL$2, D26),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D26, ""))) / LEN(D26),_xlpm.amount, SUMIF($C$3:$C$215, _xlpm.arrCode, $NW$3:$NW$215),IF(_xlpm.top="対象無し", 0, SUMPRODUCT(_xlpm.amount * _xlpm.hitCount))),0)</f>
        <v>0</v>
      </c>
      <c r="NY26" s="157">
        <f t="shared" si="197"/>
        <v>0</v>
      </c>
    </row>
    <row r="27" spans="1:405">
      <c r="A27" s="173" t="s">
        <v>231</v>
      </c>
      <c r="B27" s="161" t="s">
        <v>39</v>
      </c>
      <c r="C27" s="45">
        <v>25</v>
      </c>
      <c r="D27" s="22" t="str">
        <f>塩基・修飾表記の定義!D41</f>
        <v>i</v>
      </c>
      <c r="E27" s="160">
        <f t="shared" si="3"/>
        <v>1</v>
      </c>
      <c r="F27" s="21">
        <f>LEN(配列情報!$D$7)-LEN(SUBSTITUTE(配列情報!$D$7,$D27,""))</f>
        <v>0</v>
      </c>
      <c r="G27" s="21">
        <f t="shared" si="100"/>
        <v>0</v>
      </c>
      <c r="H27" s="162" cm="1">
        <f t="array" ref="H27">G27-IFERROR(_xlfn.LET(_xlpm.k,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$G$3:$G$215),IF(_xlpm.top="対象無し", 0, SUMPRODUCT(_xlpm.amount * _xlpm.hitCount))),0)</f>
        <v>0</v>
      </c>
      <c r="I27" s="157">
        <f>H27</f>
        <v>0</v>
      </c>
      <c r="J27" s="21">
        <f>LEN(配列情報!$D$8)-LEN(SUBSTITUTE(配列情報!$D$8,$D27,""))</f>
        <v>0</v>
      </c>
      <c r="K27" s="21">
        <f t="shared" si="101"/>
        <v>0</v>
      </c>
      <c r="L27" s="162" cm="1">
        <f t="array" ref="L27">K27-IFERROR(_xlfn.LET(_xlpm.k,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$K$3:$K$215),IF(_xlpm.top="対象無し", 0, SUMPRODUCT(_xlpm.amount * _xlpm.hitCount))),0)</f>
        <v>0</v>
      </c>
      <c r="M27" s="157">
        <f>L27</f>
        <v>0</v>
      </c>
      <c r="N27" s="21">
        <f>LEN(配列情報!$D$9)-LEN(SUBSTITUTE(配列情報!$D$9,$D27,""))</f>
        <v>0</v>
      </c>
      <c r="O27" s="21">
        <f t="shared" si="4"/>
        <v>0</v>
      </c>
      <c r="P27" s="162" cm="1">
        <f t="array" ref="P27">O27-IFERROR(_xlfn.LET(_xlpm.k,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$O$3:$O$215),IF(_xlpm.top="対象無し", 0, SUMPRODUCT(_xlpm.amount * _xlpm.hitCount))),0)</f>
        <v>0</v>
      </c>
      <c r="Q27" s="157">
        <f>P27</f>
        <v>0</v>
      </c>
      <c r="R27" s="21">
        <f>LEN(配列情報!$D$10)-LEN(SUBSTITUTE(配列情報!$D$10,$D27,""))</f>
        <v>0</v>
      </c>
      <c r="S27" s="21">
        <f t="shared" si="5"/>
        <v>0</v>
      </c>
      <c r="T27" s="162" cm="1">
        <f t="array" ref="T27">S27-IFERROR(_xlfn.LET(_xlpm.k,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$S$3:$S$215),IF(_xlpm.top="対象無し", 0, SUMPRODUCT(_xlpm.amount * _xlpm.hitCount))),0)</f>
        <v>0</v>
      </c>
      <c r="U27" s="157">
        <f>T27</f>
        <v>0</v>
      </c>
      <c r="V27" s="21">
        <f>LEN(配列情報!$D$11)-LEN(SUBSTITUTE(配列情報!$D$11,$D27,""))</f>
        <v>0</v>
      </c>
      <c r="W27" s="21">
        <f t="shared" si="6"/>
        <v>0</v>
      </c>
      <c r="X27" s="162" cm="1">
        <f t="array" ref="X27">W27-IFERROR(_xlfn.LET(_xlpm.k,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$W$3:$W$215),IF(_xlpm.top="対象無し", 0, SUMPRODUCT(_xlpm.amount * _xlpm.hitCount))),0)</f>
        <v>0</v>
      </c>
      <c r="Y27" s="157">
        <f>X27</f>
        <v>0</v>
      </c>
      <c r="Z27" s="21">
        <f>LEN(配列情報!$D$12)-LEN(SUBSTITUTE(配列情報!$D$12,$D27,""))</f>
        <v>0</v>
      </c>
      <c r="AA27" s="21">
        <f t="shared" si="7"/>
        <v>0</v>
      </c>
      <c r="AB27" s="162" cm="1">
        <f t="array" ref="AB27">AA27-IFERROR(_xlfn.LET(_xlpm.k,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$AA$3:$AA$215),IF(_xlpm.top="対象無し", 0, SUMPRODUCT(_xlpm.amount * _xlpm.hitCount))),0)</f>
        <v>0</v>
      </c>
      <c r="AC27" s="157">
        <f>AB27</f>
        <v>0</v>
      </c>
      <c r="AD27" s="21">
        <f>LEN(配列情報!$D$13)-LEN(SUBSTITUTE(配列情報!$D$13,$D27,""))</f>
        <v>0</v>
      </c>
      <c r="AE27" s="21">
        <f t="shared" si="8"/>
        <v>0</v>
      </c>
      <c r="AF27" s="162" cm="1">
        <f t="array" ref="AF27">AE27-IFERROR(_xlfn.LET(_xlpm.k,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$AE$3:$AE$215),IF(_xlpm.top="対象無し", 0, SUMPRODUCT(_xlpm.amount * _xlpm.hitCount))),0)</f>
        <v>0</v>
      </c>
      <c r="AG27" s="157">
        <f>AF27</f>
        <v>0</v>
      </c>
      <c r="AH27" s="21">
        <f>LEN(配列情報!$D$14)-LEN(SUBSTITUTE(配列情報!$D$14,$D27,""))</f>
        <v>0</v>
      </c>
      <c r="AI27" s="21">
        <f t="shared" si="9"/>
        <v>0</v>
      </c>
      <c r="AJ27" s="162" cm="1">
        <f t="array" ref="AJ27">AI27-IFERROR(_xlfn.LET(_xlpm.k,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$AI$3:$AI$215),IF(_xlpm.top="対象無し", 0, SUMPRODUCT(_xlpm.amount * _xlpm.hitCount))),0)</f>
        <v>0</v>
      </c>
      <c r="AK27" s="157">
        <f>AJ27</f>
        <v>0</v>
      </c>
      <c r="AL27" s="21">
        <f>LEN(配列情報!$D$15)-LEN(SUBSTITUTE(配列情報!$D$15,$D27,""))</f>
        <v>0</v>
      </c>
      <c r="AM27" s="21">
        <f t="shared" si="10"/>
        <v>0</v>
      </c>
      <c r="AN27" s="162" cm="1">
        <f t="array" ref="AN27">AM27-IFERROR(_xlfn.LET(_xlpm.k,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$AM$3:$AM$215),IF(_xlpm.top="対象無し", 0, SUMPRODUCT(_xlpm.amount * _xlpm.hitCount))),0)</f>
        <v>0</v>
      </c>
      <c r="AO27" s="157">
        <f>AN27</f>
        <v>0</v>
      </c>
      <c r="AP27" s="21">
        <f>LEN(配列情報!$D$16)-LEN(SUBSTITUTE(配列情報!$D$16,$D27,""))</f>
        <v>0</v>
      </c>
      <c r="AQ27" s="21">
        <f t="shared" si="11"/>
        <v>0</v>
      </c>
      <c r="AR27" s="162" cm="1">
        <f t="array" ref="AR27">AQ27-IFERROR(_xlfn.LET(_xlpm.k,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$AQ$3:$AQ$215),IF(_xlpm.top="対象無し", 0, SUMPRODUCT(_xlpm.amount * _xlpm.hitCount))),0)</f>
        <v>0</v>
      </c>
      <c r="AS27" s="157">
        <f>AR27</f>
        <v>0</v>
      </c>
      <c r="AT27" s="21">
        <f>LEN(配列情報!$D$17)-LEN(SUBSTITUTE(配列情報!$D$17,$D27,""))</f>
        <v>0</v>
      </c>
      <c r="AU27" s="21">
        <f t="shared" si="12"/>
        <v>0</v>
      </c>
      <c r="AV27" s="162" cm="1">
        <f t="array" ref="AV27">AU27-IFERROR(_xlfn.LET(_xlpm.k,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$AU$3:$AU$215),IF(_xlpm.top="対象無し", 0, SUMPRODUCT(_xlpm.amount * _xlpm.hitCount))),0)</f>
        <v>0</v>
      </c>
      <c r="AW27" s="157">
        <f>AV27</f>
        <v>0</v>
      </c>
      <c r="AX27" s="21">
        <f>LEN(配列情報!$D$18)-LEN(SUBSTITUTE(配列情報!$D$18,$D27,""))</f>
        <v>0</v>
      </c>
      <c r="AY27" s="21">
        <f t="shared" si="13"/>
        <v>0</v>
      </c>
      <c r="AZ27" s="162" cm="1">
        <f t="array" ref="AZ27">AY27-IFERROR(_xlfn.LET(_xlpm.k,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$AY$3:$AY$215),IF(_xlpm.top="対象無し", 0, SUMPRODUCT(_xlpm.amount * _xlpm.hitCount))),0)</f>
        <v>0</v>
      </c>
      <c r="BA27" s="157">
        <f>AZ27</f>
        <v>0</v>
      </c>
      <c r="BB27" s="21">
        <f>LEN(配列情報!$D$19)-LEN(SUBSTITUTE(配列情報!$D$19,$D27,""))</f>
        <v>0</v>
      </c>
      <c r="BC27" s="21">
        <f t="shared" si="14"/>
        <v>0</v>
      </c>
      <c r="BD27" s="162" cm="1">
        <f t="array" ref="BD27">BC27-IFERROR(_xlfn.LET(_xlpm.k,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$BC$3:$BC$215),IF(_xlpm.top="対象無し", 0, SUMPRODUCT(_xlpm.amount * _xlpm.hitCount))),0)</f>
        <v>0</v>
      </c>
      <c r="BE27" s="157">
        <f>BD27</f>
        <v>0</v>
      </c>
      <c r="BF27" s="21">
        <f>LEN(配列情報!$D$20)-LEN(SUBSTITUTE(配列情報!$D$20,$D27,""))</f>
        <v>0</v>
      </c>
      <c r="BG27" s="21">
        <f t="shared" si="102"/>
        <v>0</v>
      </c>
      <c r="BH27" s="162" cm="1">
        <f t="array" ref="BH27">BG27-IFERROR(_xlfn.LET(_xlpm.k,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$BG$3:$BG$215),IF(_xlpm.top="対象無し", 0, SUMPRODUCT(_xlpm.amount * _xlpm.hitCount))),0)</f>
        <v>0</v>
      </c>
      <c r="BI27" s="157">
        <f>BH27</f>
        <v>0</v>
      </c>
      <c r="BJ27" s="21">
        <f>LEN(配列情報!$D$21)-LEN(SUBSTITUTE(配列情報!$D$21,$D27,""))</f>
        <v>0</v>
      </c>
      <c r="BK27" s="21">
        <f t="shared" si="15"/>
        <v>0</v>
      </c>
      <c r="BL27" s="162" cm="1">
        <f t="array" ref="BL27">BK27-IFERROR(_xlfn.LET(_xlpm.k,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$BK$3:$BK$215),IF(_xlpm.top="対象無し", 0, SUMPRODUCT(_xlpm.amount * _xlpm.hitCount))),0)</f>
        <v>0</v>
      </c>
      <c r="BM27" s="157">
        <f>BL27</f>
        <v>0</v>
      </c>
      <c r="BN27" s="21">
        <f>LEN(配列情報!$D$22)-LEN(SUBSTITUTE(配列情報!$D$22,$D27,""))</f>
        <v>0</v>
      </c>
      <c r="BO27" s="21">
        <f t="shared" si="16"/>
        <v>0</v>
      </c>
      <c r="BP27" s="162" cm="1">
        <f t="array" ref="BP27">BO27-IFERROR(_xlfn.LET(_xlpm.k,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$BO$3:$BO$215),IF(_xlpm.top="対象無し", 0, SUMPRODUCT(_xlpm.amount * _xlpm.hitCount))),0)</f>
        <v>0</v>
      </c>
      <c r="BQ27" s="157">
        <f>BP27</f>
        <v>0</v>
      </c>
      <c r="BR27" s="21">
        <f>LEN(配列情報!$D$23)-LEN(SUBSTITUTE(配列情報!$D$23,$D27,""))</f>
        <v>0</v>
      </c>
      <c r="BS27" s="21">
        <f t="shared" si="17"/>
        <v>0</v>
      </c>
      <c r="BT27" s="162" cm="1">
        <f t="array" ref="BT27">BS27-IFERROR(_xlfn.LET(_xlpm.k,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$BS$3:$BS$215),IF(_xlpm.top="対象無し", 0, SUMPRODUCT(_xlpm.amount * _xlpm.hitCount))),0)</f>
        <v>0</v>
      </c>
      <c r="BU27" s="157">
        <f>BT27</f>
        <v>0</v>
      </c>
      <c r="BV27" s="21">
        <f>LEN(配列情報!$D$24)-LEN(SUBSTITUTE(配列情報!$D$24,$D27,""))</f>
        <v>0</v>
      </c>
      <c r="BW27" s="21">
        <f t="shared" si="18"/>
        <v>0</v>
      </c>
      <c r="BX27" s="162" cm="1">
        <f t="array" ref="BX27">BW27-IFERROR(_xlfn.LET(_xlpm.k,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$BW$3:$BW$215),IF(_xlpm.top="対象無し", 0, SUMPRODUCT(_xlpm.amount * _xlpm.hitCount))),0)</f>
        <v>0</v>
      </c>
      <c r="BY27" s="157">
        <f>BX27</f>
        <v>0</v>
      </c>
      <c r="BZ27" s="21">
        <f>LEN(配列情報!$D$25)-LEN(SUBSTITUTE(配列情報!$D$25,$D27,""))</f>
        <v>0</v>
      </c>
      <c r="CA27" s="21">
        <f t="shared" si="19"/>
        <v>0</v>
      </c>
      <c r="CB27" s="162" cm="1">
        <f t="array" ref="CB27">CA27-IFERROR(_xlfn.LET(_xlpm.k,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$CA$3:$CA$215),IF(_xlpm.top="対象無し", 0, SUMPRODUCT(_xlpm.amount * _xlpm.hitCount))),0)</f>
        <v>0</v>
      </c>
      <c r="CC27" s="157">
        <f>CB27</f>
        <v>0</v>
      </c>
      <c r="CD27" s="21">
        <f>LEN(配列情報!$D$26)-LEN(SUBSTITUTE(配列情報!$D$26,$D27,""))</f>
        <v>0</v>
      </c>
      <c r="CE27" s="21">
        <f t="shared" si="20"/>
        <v>0</v>
      </c>
      <c r="CF27" s="162" cm="1">
        <f t="array" ref="CF27">CE27-IFERROR(_xlfn.LET(_xlpm.k,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$CE$3:$CE$215),IF(_xlpm.top="対象無し", 0, SUMPRODUCT(_xlpm.amount * _xlpm.hitCount))),0)</f>
        <v>0</v>
      </c>
      <c r="CG27" s="157">
        <f>CF27</f>
        <v>0</v>
      </c>
      <c r="CH27" s="21">
        <f>LEN(配列情報!$D$27)-LEN(SUBSTITUTE(配列情報!$D$27,$D27,""))</f>
        <v>0</v>
      </c>
      <c r="CI27" s="21">
        <f t="shared" si="21"/>
        <v>0</v>
      </c>
      <c r="CJ27" s="162" cm="1">
        <f t="array" ref="CJ27">CI27-IFERROR(_xlfn.LET(_xlpm.k,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$CI$3:$CI$215),IF(_xlpm.top="対象無し", 0, SUMPRODUCT(_xlpm.amount * _xlpm.hitCount))),0)</f>
        <v>0</v>
      </c>
      <c r="CK27" s="157">
        <f>CJ27</f>
        <v>0</v>
      </c>
      <c r="CL27" s="21">
        <f>LEN(配列情報!$D$28)-LEN(SUBSTITUTE(配列情報!$D$28,$D27,""))</f>
        <v>0</v>
      </c>
      <c r="CM27" s="21">
        <f t="shared" si="22"/>
        <v>0</v>
      </c>
      <c r="CN27" s="162" cm="1">
        <f t="array" ref="CN27">CM27-IFERROR(_xlfn.LET(_xlpm.k,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$CM$3:$CM$215),IF(_xlpm.top="対象無し", 0, SUMPRODUCT(_xlpm.amount * _xlpm.hitCount))),0)</f>
        <v>0</v>
      </c>
      <c r="CO27" s="157">
        <f>CN27</f>
        <v>0</v>
      </c>
      <c r="CP27" s="21">
        <f>LEN(配列情報!$D$29)-LEN(SUBSTITUTE(配列情報!$D$29,$D27,""))</f>
        <v>0</v>
      </c>
      <c r="CQ27" s="21">
        <f t="shared" si="23"/>
        <v>0</v>
      </c>
      <c r="CR27" s="162" cm="1">
        <f t="array" ref="CR27">CQ27-IFERROR(_xlfn.LET(_xlpm.k,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$CQ$3:$CQ$215),IF(_xlpm.top="対象無し", 0, SUMPRODUCT(_xlpm.amount * _xlpm.hitCount))),0)</f>
        <v>0</v>
      </c>
      <c r="CS27" s="157">
        <f>CR27</f>
        <v>0</v>
      </c>
      <c r="CT27" s="21">
        <f>LEN(配列情報!$D$30)-LEN(SUBSTITUTE(配列情報!$D$30,$D27,""))</f>
        <v>0</v>
      </c>
      <c r="CU27" s="21">
        <f t="shared" si="24"/>
        <v>0</v>
      </c>
      <c r="CV27" s="162" cm="1">
        <f t="array" ref="CV27">CU27-IFERROR(_xlfn.LET(_xlpm.k,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$CU$3:$CU$215),IF(_xlpm.top="対象無し", 0, SUMPRODUCT(_xlpm.amount * _xlpm.hitCount))),0)</f>
        <v>0</v>
      </c>
      <c r="CW27" s="157">
        <f>CV27</f>
        <v>0</v>
      </c>
      <c r="CX27" s="21">
        <f>LEN(配列情報!$D$31)-LEN(SUBSTITUTE(配列情報!$D$31,$D27,""))</f>
        <v>0</v>
      </c>
      <c r="CY27" s="21">
        <f t="shared" si="25"/>
        <v>0</v>
      </c>
      <c r="CZ27" s="162" cm="1">
        <f t="array" ref="CZ27">CY27-IFERROR(_xlfn.LET(_xlpm.k,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$CY$3:$CY$215),IF(_xlpm.top="対象無し", 0, SUMPRODUCT(_xlpm.amount * _xlpm.hitCount))),0)</f>
        <v>0</v>
      </c>
      <c r="DA27" s="157">
        <f>CZ27</f>
        <v>0</v>
      </c>
      <c r="DB27" s="21">
        <f>LEN(配列情報!$D$32)-LEN(SUBSTITUTE(配列情報!$D$32,$D27,""))</f>
        <v>0</v>
      </c>
      <c r="DC27" s="21">
        <f t="shared" si="26"/>
        <v>0</v>
      </c>
      <c r="DD27" s="162" cm="1">
        <f t="array" ref="DD27">DC27-IFERROR(_xlfn.LET(_xlpm.k,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$DC$3:$DC$215),IF(_xlpm.top="対象無し", 0, SUMPRODUCT(_xlpm.amount * _xlpm.hitCount))),0)</f>
        <v>0</v>
      </c>
      <c r="DE27" s="157">
        <f>DD27</f>
        <v>0</v>
      </c>
      <c r="DF27" s="21">
        <f>LEN(配列情報!$D$33)-LEN(SUBSTITUTE(配列情報!$D$33,$D27,""))</f>
        <v>0</v>
      </c>
      <c r="DG27" s="21">
        <f t="shared" si="27"/>
        <v>0</v>
      </c>
      <c r="DH27" s="162" cm="1">
        <f t="array" ref="DH27">DG27-IFERROR(_xlfn.LET(_xlpm.k,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$DG$3:$DG$215),IF(_xlpm.top="対象無し", 0, SUMPRODUCT(_xlpm.amount * _xlpm.hitCount))),0)</f>
        <v>0</v>
      </c>
      <c r="DI27" s="157">
        <f>DH27</f>
        <v>0</v>
      </c>
      <c r="DJ27" s="21">
        <f>LEN(配列情報!$D$34)-LEN(SUBSTITUTE(配列情報!$D$34,$D27,""))</f>
        <v>0</v>
      </c>
      <c r="DK27" s="21">
        <f t="shared" si="28"/>
        <v>0</v>
      </c>
      <c r="DL27" s="162" cm="1">
        <f t="array" ref="DL27">DK27-IFERROR(_xlfn.LET(_xlpm.k,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$DK$3:$DK$215),IF(_xlpm.top="対象無し", 0, SUMPRODUCT(_xlpm.amount * _xlpm.hitCount))),0)</f>
        <v>0</v>
      </c>
      <c r="DM27" s="157">
        <f>DL27</f>
        <v>0</v>
      </c>
      <c r="DN27" s="21">
        <f>LEN(配列情報!$D$35)-LEN(SUBSTITUTE(配列情報!$D$35,$D27,""))</f>
        <v>0</v>
      </c>
      <c r="DO27" s="21">
        <f t="shared" si="29"/>
        <v>0</v>
      </c>
      <c r="DP27" s="162" cm="1">
        <f t="array" ref="DP27">DO27-IFERROR(_xlfn.LET(_xlpm.k,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$DO$3:$DO$215),IF(_xlpm.top="対象無し", 0, SUMPRODUCT(_xlpm.amount * _xlpm.hitCount))),0)</f>
        <v>0</v>
      </c>
      <c r="DQ27" s="157">
        <f>DP27</f>
        <v>0</v>
      </c>
      <c r="DR27" s="21">
        <f>LEN(配列情報!$D$36)-LEN(SUBSTITUTE(配列情報!$D$36,$D27,""))</f>
        <v>0</v>
      </c>
      <c r="DS27" s="21">
        <f t="shared" si="30"/>
        <v>0</v>
      </c>
      <c r="DT27" s="162" cm="1">
        <f t="array" ref="DT27">DS27-IFERROR(_xlfn.LET(_xlpm.k,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$DS$3:$DS$215),IF(_xlpm.top="対象無し", 0, SUMPRODUCT(_xlpm.amount * _xlpm.hitCount))),0)</f>
        <v>0</v>
      </c>
      <c r="DU27" s="157">
        <f>DT27</f>
        <v>0</v>
      </c>
      <c r="DV27" s="21">
        <f>LEN(配列情報!$D$37)-LEN(SUBSTITUTE(配列情報!$D$37,$D27,""))</f>
        <v>0</v>
      </c>
      <c r="DW27" s="21">
        <f t="shared" si="31"/>
        <v>0</v>
      </c>
      <c r="DX27" s="162" cm="1">
        <f t="array" ref="DX27">DW27-IFERROR(_xlfn.LET(_xlpm.k,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$DW$3:$DW$215),IF(_xlpm.top="対象無し", 0, SUMPRODUCT(_xlpm.amount * _xlpm.hitCount))),0)</f>
        <v>0</v>
      </c>
      <c r="DY27" s="157">
        <f>DX27</f>
        <v>0</v>
      </c>
      <c r="DZ27" s="21">
        <f>LEN(配列情報!$D$38)-LEN(SUBSTITUTE(配列情報!$D$38,$D27,""))</f>
        <v>0</v>
      </c>
      <c r="EA27" s="21">
        <f t="shared" si="32"/>
        <v>0</v>
      </c>
      <c r="EB27" s="162" cm="1">
        <f t="array" ref="EB27">EA27-IFERROR(_xlfn.LET(_xlpm.k,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$EA$3:$EA$215),IF(_xlpm.top="対象無し", 0, SUMPRODUCT(_xlpm.amount * _xlpm.hitCount))),0)</f>
        <v>0</v>
      </c>
      <c r="EC27" s="157">
        <f>EB27</f>
        <v>0</v>
      </c>
      <c r="ED27" s="21">
        <f>LEN(配列情報!$D$39)-LEN(SUBSTITUTE(配列情報!$D$39,$D27,""))</f>
        <v>0</v>
      </c>
      <c r="EE27" s="21">
        <f t="shared" si="33"/>
        <v>0</v>
      </c>
      <c r="EF27" s="162" cm="1">
        <f t="array" ref="EF27">EE27-IFERROR(_xlfn.LET(_xlpm.k,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$EE$3:$EE$215),IF(_xlpm.top="対象無し", 0, SUMPRODUCT(_xlpm.amount * _xlpm.hitCount))),0)</f>
        <v>0</v>
      </c>
      <c r="EG27" s="157">
        <f>EF27</f>
        <v>0</v>
      </c>
      <c r="EH27" s="21">
        <f>LEN(配列情報!$D$40)-LEN(SUBSTITUTE(配列情報!$D$40,$D27,""))</f>
        <v>0</v>
      </c>
      <c r="EI27" s="21">
        <f t="shared" si="34"/>
        <v>0</v>
      </c>
      <c r="EJ27" s="162" cm="1">
        <f t="array" ref="EJ27">EI27-IFERROR(_xlfn.LET(_xlpm.k,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$EI$3:$EI$215),IF(_xlpm.top="対象無し", 0, SUMPRODUCT(_xlpm.amount * _xlpm.hitCount))),0)</f>
        <v>0</v>
      </c>
      <c r="EK27" s="157">
        <f>EJ27</f>
        <v>0</v>
      </c>
      <c r="EL27" s="21">
        <f>LEN(配列情報!$D$41)-LEN(SUBSTITUTE(配列情報!$D$41,$D27,""))</f>
        <v>0</v>
      </c>
      <c r="EM27" s="21">
        <f t="shared" si="35"/>
        <v>0</v>
      </c>
      <c r="EN27" s="162" cm="1">
        <f t="array" ref="EN27">EM27-IFERROR(_xlfn.LET(_xlpm.k,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$EM$3:$EM$215),IF(_xlpm.top="対象無し", 0, SUMPRODUCT(_xlpm.amount * _xlpm.hitCount))),0)</f>
        <v>0</v>
      </c>
      <c r="EO27" s="157">
        <f>EN27</f>
        <v>0</v>
      </c>
      <c r="EP27" s="21">
        <f>LEN(配列情報!$D$42)-LEN(SUBSTITUTE(配列情報!$D$42,$D27,""))</f>
        <v>0</v>
      </c>
      <c r="EQ27" s="21">
        <f t="shared" si="36"/>
        <v>0</v>
      </c>
      <c r="ER27" s="162" cm="1">
        <f t="array" ref="ER27">EQ27-IFERROR(_xlfn.LET(_xlpm.k,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$EQ$3:$EQ$215),IF(_xlpm.top="対象無し", 0, SUMPRODUCT(_xlpm.amount * _xlpm.hitCount))),0)</f>
        <v>0</v>
      </c>
      <c r="ES27" s="157">
        <f>ER27</f>
        <v>0</v>
      </c>
      <c r="ET27" s="21">
        <f>LEN(配列情報!$D$43)-LEN(SUBSTITUTE(配列情報!$D$43,$D27,""))</f>
        <v>0</v>
      </c>
      <c r="EU27" s="21">
        <f t="shared" si="37"/>
        <v>0</v>
      </c>
      <c r="EV27" s="162" cm="1">
        <f t="array" ref="EV27">EU27-IFERROR(_xlfn.LET(_xlpm.k,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$EU$3:$EU$215),IF(_xlpm.top="対象無し", 0, SUMPRODUCT(_xlpm.amount * _xlpm.hitCount))),0)</f>
        <v>0</v>
      </c>
      <c r="EW27" s="157">
        <f>EV27</f>
        <v>0</v>
      </c>
      <c r="EX27" s="21">
        <f>LEN(配列情報!$D$44)-LEN(SUBSTITUTE(配列情報!$D$44,$D27,""))</f>
        <v>0</v>
      </c>
      <c r="EY27" s="21">
        <f t="shared" si="38"/>
        <v>0</v>
      </c>
      <c r="EZ27" s="162" cm="1">
        <f t="array" ref="EZ27">EY27-IFERROR(_xlfn.LET(_xlpm.k,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$EY$3:$EY$215),IF(_xlpm.top="対象無し", 0, SUMPRODUCT(_xlpm.amount * _xlpm.hitCount))),0)</f>
        <v>0</v>
      </c>
      <c r="FA27" s="157">
        <f>EZ27</f>
        <v>0</v>
      </c>
      <c r="FB27" s="21">
        <f>LEN(配列情報!$D$45)-LEN(SUBSTITUTE(配列情報!$D$45,$D27,""))</f>
        <v>0</v>
      </c>
      <c r="FC27" s="21">
        <f t="shared" si="39"/>
        <v>0</v>
      </c>
      <c r="FD27" s="162" cm="1">
        <f t="array" ref="FD27">FC27-IFERROR(_xlfn.LET(_xlpm.k,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$FC$3:$FC$215),IF(_xlpm.top="対象無し", 0, SUMPRODUCT(_xlpm.amount * _xlpm.hitCount))),0)</f>
        <v>0</v>
      </c>
      <c r="FE27" s="157">
        <f>FD27</f>
        <v>0</v>
      </c>
      <c r="FF27" s="21">
        <f>LEN(配列情報!$D$46)-LEN(SUBSTITUTE(配列情報!$D$46,$D27,""))</f>
        <v>0</v>
      </c>
      <c r="FG27" s="21">
        <f t="shared" si="40"/>
        <v>0</v>
      </c>
      <c r="FH27" s="162" cm="1">
        <f t="array" ref="FH27">FG27-IFERROR(_xlfn.LET(_xlpm.k,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$FG$3:$FG$215),IF(_xlpm.top="対象無し", 0, SUMPRODUCT(_xlpm.amount * _xlpm.hitCount))),0)</f>
        <v>0</v>
      </c>
      <c r="FI27" s="157">
        <f>FH27</f>
        <v>0</v>
      </c>
      <c r="FJ27" s="21">
        <f>LEN(配列情報!$D$47)-LEN(SUBSTITUTE(配列情報!$D$47,$D27,""))</f>
        <v>0</v>
      </c>
      <c r="FK27" s="21">
        <f t="shared" si="41"/>
        <v>0</v>
      </c>
      <c r="FL27" s="162" cm="1">
        <f t="array" ref="FL27">FK27-IFERROR(_xlfn.LET(_xlpm.k,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$FK$3:$FK$215),IF(_xlpm.top="対象無し", 0, SUMPRODUCT(_xlpm.amount * _xlpm.hitCount))),0)</f>
        <v>0</v>
      </c>
      <c r="FM27" s="157">
        <f>FL27</f>
        <v>0</v>
      </c>
      <c r="FN27" s="21">
        <f>LEN(配列情報!$D$48)-LEN(SUBSTITUTE(配列情報!$D$48,$D27,""))</f>
        <v>0</v>
      </c>
      <c r="FO27" s="21">
        <f t="shared" si="42"/>
        <v>0</v>
      </c>
      <c r="FP27" s="162" cm="1">
        <f t="array" ref="FP27">FO27-IFERROR(_xlfn.LET(_xlpm.k,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$FO$3:$FO$215),IF(_xlpm.top="対象無し", 0, SUMPRODUCT(_xlpm.amount * _xlpm.hitCount))),0)</f>
        <v>0</v>
      </c>
      <c r="FQ27" s="157">
        <f>FP27</f>
        <v>0</v>
      </c>
      <c r="FR27" s="21">
        <f>LEN(配列情報!$D$49)-LEN(SUBSTITUTE(配列情報!$D$49,$D27,""))</f>
        <v>0</v>
      </c>
      <c r="FS27" s="21">
        <f t="shared" si="43"/>
        <v>0</v>
      </c>
      <c r="FT27" s="162" cm="1">
        <f t="array" ref="FT27">FS27-IFERROR(_xlfn.LET(_xlpm.k,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$FS$3:$FS$215),IF(_xlpm.top="対象無し", 0, SUMPRODUCT(_xlpm.amount * _xlpm.hitCount))),0)</f>
        <v>0</v>
      </c>
      <c r="FU27" s="157">
        <f>FT27</f>
        <v>0</v>
      </c>
      <c r="FV27" s="21">
        <f>LEN(配列情報!$D$50)-LEN(SUBSTITUTE(配列情報!$D$50,$D27,""))</f>
        <v>0</v>
      </c>
      <c r="FW27" s="21">
        <f t="shared" si="44"/>
        <v>0</v>
      </c>
      <c r="FX27" s="162" cm="1">
        <f t="array" ref="FX27">FW27-IFERROR(_xlfn.LET(_xlpm.k,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$FW$3:$FW$215),IF(_xlpm.top="対象無し", 0, SUMPRODUCT(_xlpm.amount * _xlpm.hitCount))),0)</f>
        <v>0</v>
      </c>
      <c r="FY27" s="157">
        <f>FX27</f>
        <v>0</v>
      </c>
      <c r="FZ27" s="21">
        <f>LEN(配列情報!$D$51)-LEN(SUBSTITUTE(配列情報!$D$51,$D27,""))</f>
        <v>0</v>
      </c>
      <c r="GA27" s="21">
        <f t="shared" si="45"/>
        <v>0</v>
      </c>
      <c r="GB27" s="162" cm="1">
        <f t="array" ref="GB27">GA27-IFERROR(_xlfn.LET(_xlpm.k,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$GA$3:$GA$215),IF(_xlpm.top="対象無し", 0, SUMPRODUCT(_xlpm.amount * _xlpm.hitCount))),0)</f>
        <v>0</v>
      </c>
      <c r="GC27" s="157">
        <f>GB27</f>
        <v>0</v>
      </c>
      <c r="GD27" s="21">
        <f>LEN(配列情報!$D$52)-LEN(SUBSTITUTE(配列情報!$D$52,$D27,""))</f>
        <v>0</v>
      </c>
      <c r="GE27" s="21">
        <f t="shared" si="46"/>
        <v>0</v>
      </c>
      <c r="GF27" s="162" cm="1">
        <f t="array" ref="GF27">GE27-IFERROR(_xlfn.LET(_xlpm.k,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$GE$3:$GE$215),IF(_xlpm.top="対象無し", 0, SUMPRODUCT(_xlpm.amount * _xlpm.hitCount))),0)</f>
        <v>0</v>
      </c>
      <c r="GG27" s="157">
        <f>GF27</f>
        <v>0</v>
      </c>
      <c r="GH27" s="21">
        <f>LEN(配列情報!$D$53)-LEN(SUBSTITUTE(配列情報!$D$53,$D27,""))</f>
        <v>0</v>
      </c>
      <c r="GI27" s="21">
        <f t="shared" si="47"/>
        <v>0</v>
      </c>
      <c r="GJ27" s="162" cm="1">
        <f t="array" ref="GJ27">GI27-IFERROR(_xlfn.LET(_xlpm.k,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$GI$3:$GI$215),IF(_xlpm.top="対象無し", 0, SUMPRODUCT(_xlpm.amount * _xlpm.hitCount))),0)</f>
        <v>0</v>
      </c>
      <c r="GK27" s="157">
        <f>GJ27</f>
        <v>0</v>
      </c>
      <c r="GL27" s="21">
        <f>LEN(配列情報!$D$54)-LEN(SUBSTITUTE(配列情報!$D$54,$D27,""))</f>
        <v>0</v>
      </c>
      <c r="GM27" s="21">
        <f t="shared" si="48"/>
        <v>0</v>
      </c>
      <c r="GN27" s="162" cm="1">
        <f t="array" ref="GN27">GM27-IFERROR(_xlfn.LET(_xlpm.k,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$GM$3:$GM$215),IF(_xlpm.top="対象無し", 0, SUMPRODUCT(_xlpm.amount * _xlpm.hitCount))),0)</f>
        <v>0</v>
      </c>
      <c r="GO27" s="157">
        <f>GN27</f>
        <v>0</v>
      </c>
      <c r="GP27" s="21">
        <f>LEN(配列情報!$D$55)-LEN(SUBSTITUTE(配列情報!$D$55,$D27,""))</f>
        <v>0</v>
      </c>
      <c r="GQ27" s="21">
        <f t="shared" si="49"/>
        <v>0</v>
      </c>
      <c r="GR27" s="162" cm="1">
        <f t="array" ref="GR27">GQ27-IFERROR(_xlfn.LET(_xlpm.k,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$GQ$3:$GQ$215),IF(_xlpm.top="対象無し", 0, SUMPRODUCT(_xlpm.amount * _xlpm.hitCount))),0)</f>
        <v>0</v>
      </c>
      <c r="GS27" s="157">
        <f>GR27</f>
        <v>0</v>
      </c>
      <c r="GT27" s="21">
        <f>LEN(配列情報!$D$56)-LEN(SUBSTITUTE(配列情報!$D$56,$D27,""))</f>
        <v>0</v>
      </c>
      <c r="GU27" s="21">
        <f t="shared" si="50"/>
        <v>0</v>
      </c>
      <c r="GV27" s="162" cm="1">
        <f t="array" ref="GV27">GU27-IFERROR(_xlfn.LET(_xlpm.k,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$GU$3:$GU$215),IF(_xlpm.top="対象無し", 0, SUMPRODUCT(_xlpm.amount * _xlpm.hitCount))),0)</f>
        <v>0</v>
      </c>
      <c r="GW27" s="157">
        <f>GV27</f>
        <v>0</v>
      </c>
      <c r="GX27" s="21">
        <f>LEN(配列情報!$D$57)-LEN(SUBSTITUTE(配列情報!$D$57,$D27,""))</f>
        <v>0</v>
      </c>
      <c r="GY27" s="21">
        <f t="shared" si="51"/>
        <v>0</v>
      </c>
      <c r="GZ27" s="162" cm="1">
        <f t="array" ref="GZ27">GY27-IFERROR(_xlfn.LET(_xlpm.k,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$GY$3:$GY$215),IF(_xlpm.top="対象無し", 0, SUMPRODUCT(_xlpm.amount * _xlpm.hitCount))),0)</f>
        <v>0</v>
      </c>
      <c r="HA27" s="157">
        <f>GZ27</f>
        <v>0</v>
      </c>
      <c r="HB27" s="21">
        <f>LEN(配列情報!$D$58)-LEN(SUBSTITUTE(配列情報!$D$58,$D27,""))</f>
        <v>0</v>
      </c>
      <c r="HC27" s="21">
        <f t="shared" si="52"/>
        <v>0</v>
      </c>
      <c r="HD27" s="162" cm="1">
        <f t="array" ref="HD27">HC27-IFERROR(_xlfn.LET(_xlpm.k,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$HC$3:$HC$215),IF(_xlpm.top="対象無し", 0, SUMPRODUCT(_xlpm.amount * _xlpm.hitCount))),0)</f>
        <v>0</v>
      </c>
      <c r="HE27" s="157">
        <f>HD27</f>
        <v>0</v>
      </c>
      <c r="HF27" s="21">
        <f>LEN(配列情報!$D$59)-LEN(SUBSTITUTE(配列情報!$D$59,$D27,""))</f>
        <v>0</v>
      </c>
      <c r="HG27" s="21">
        <f t="shared" si="53"/>
        <v>0</v>
      </c>
      <c r="HH27" s="162" cm="1">
        <f t="array" ref="HH27">HG27-IFERROR(_xlfn.LET(_xlpm.k,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$HG$3:$HG$215),IF(_xlpm.top="対象無し", 0, SUMPRODUCT(_xlpm.amount * _xlpm.hitCount))),0)</f>
        <v>0</v>
      </c>
      <c r="HI27" s="157">
        <f>HH27</f>
        <v>0</v>
      </c>
      <c r="HJ27" s="21">
        <f>LEN(配列情報!$D$60)-LEN(SUBSTITUTE(配列情報!$D$60,$D27,""))</f>
        <v>0</v>
      </c>
      <c r="HK27" s="21">
        <f t="shared" si="54"/>
        <v>0</v>
      </c>
      <c r="HL27" s="162" cm="1">
        <f t="array" ref="HL27">HK27-IFERROR(_xlfn.LET(_xlpm.k,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$HK$3:$HK$215),IF(_xlpm.top="対象無し", 0, SUMPRODUCT(_xlpm.amount * _xlpm.hitCount))),0)</f>
        <v>0</v>
      </c>
      <c r="HM27" s="157">
        <f>HL27</f>
        <v>0</v>
      </c>
      <c r="HN27" s="21">
        <f>LEN(配列情報!$D$61)-LEN(SUBSTITUTE(配列情報!$D$61,$D27,""))</f>
        <v>0</v>
      </c>
      <c r="HO27" s="21">
        <f t="shared" si="55"/>
        <v>0</v>
      </c>
      <c r="HP27" s="162" cm="1">
        <f t="array" ref="HP27">HO27-IFERROR(_xlfn.LET(_xlpm.k,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$HO$3:$HO$215),IF(_xlpm.top="対象無し", 0, SUMPRODUCT(_xlpm.amount * _xlpm.hitCount))),0)</f>
        <v>0</v>
      </c>
      <c r="HQ27" s="157">
        <f>HP27</f>
        <v>0</v>
      </c>
      <c r="HR27" s="21">
        <f>LEN(配列情報!$D$62)-LEN(SUBSTITUTE(配列情報!$D$62,$D27,""))</f>
        <v>0</v>
      </c>
      <c r="HS27" s="21">
        <f t="shared" si="56"/>
        <v>0</v>
      </c>
      <c r="HT27" s="162" cm="1">
        <f t="array" ref="HT27">HS27-IFERROR(_xlfn.LET(_xlpm.k,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$HS$3:$HS$215),IF(_xlpm.top="対象無し", 0, SUMPRODUCT(_xlpm.amount * _xlpm.hitCount))),0)</f>
        <v>0</v>
      </c>
      <c r="HU27" s="157">
        <f>HT27</f>
        <v>0</v>
      </c>
      <c r="HV27" s="21">
        <f>LEN(配列情報!$D$63)-LEN(SUBSTITUTE(配列情報!$D$63,$D27,""))</f>
        <v>0</v>
      </c>
      <c r="HW27" s="21">
        <f t="shared" si="57"/>
        <v>0</v>
      </c>
      <c r="HX27" s="162" cm="1">
        <f t="array" ref="HX27">HW27-IFERROR(_xlfn.LET(_xlpm.k,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$HW$3:$HW$215),IF(_xlpm.top="対象無し", 0, SUMPRODUCT(_xlpm.amount * _xlpm.hitCount))),0)</f>
        <v>0</v>
      </c>
      <c r="HY27" s="157">
        <f>HX27</f>
        <v>0</v>
      </c>
      <c r="HZ27" s="21">
        <f>LEN(配列情報!$D$64)-LEN(SUBSTITUTE(配列情報!$D$64,$D27,""))</f>
        <v>0</v>
      </c>
      <c r="IA27" s="21">
        <f t="shared" si="58"/>
        <v>0</v>
      </c>
      <c r="IB27" s="162" cm="1">
        <f t="array" ref="IB27">IA27-IFERROR(_xlfn.LET(_xlpm.k,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$IA$3:$IA$215),IF(_xlpm.top="対象無し", 0, SUMPRODUCT(_xlpm.amount * _xlpm.hitCount))),0)</f>
        <v>0</v>
      </c>
      <c r="IC27" s="157">
        <f>IB27</f>
        <v>0</v>
      </c>
      <c r="ID27" s="21">
        <f>LEN(配列情報!$D$65)-LEN(SUBSTITUTE(配列情報!$D$65,$D27,""))</f>
        <v>0</v>
      </c>
      <c r="IE27" s="21">
        <f t="shared" si="59"/>
        <v>0</v>
      </c>
      <c r="IF27" s="162" cm="1">
        <f t="array" ref="IF27">IE27-IFERROR(_xlfn.LET(_xlpm.k,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$IE$3:$IE$215),IF(_xlpm.top="対象無し", 0, SUMPRODUCT(_xlpm.amount * _xlpm.hitCount))),0)</f>
        <v>0</v>
      </c>
      <c r="IG27" s="157">
        <f>IF27</f>
        <v>0</v>
      </c>
      <c r="IH27" s="21">
        <f>LEN(配列情報!$D$66)-LEN(SUBSTITUTE(配列情報!$D$66,$D27,""))</f>
        <v>0</v>
      </c>
      <c r="II27" s="21">
        <f t="shared" si="60"/>
        <v>0</v>
      </c>
      <c r="IJ27" s="162" cm="1">
        <f t="array" ref="IJ27">II27-IFERROR(_xlfn.LET(_xlpm.k,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$II$3:$II$215),IF(_xlpm.top="対象無し", 0, SUMPRODUCT(_xlpm.amount * _xlpm.hitCount))),0)</f>
        <v>0</v>
      </c>
      <c r="IK27" s="157">
        <f>IJ27</f>
        <v>0</v>
      </c>
      <c r="IL27" s="21">
        <f>LEN(配列情報!$D$67)-LEN(SUBSTITUTE(配列情報!$D$67,$D27,""))</f>
        <v>0</v>
      </c>
      <c r="IM27" s="21">
        <f t="shared" si="61"/>
        <v>0</v>
      </c>
      <c r="IN27" s="162" cm="1">
        <f t="array" ref="IN27">IM27-IFERROR(_xlfn.LET(_xlpm.k,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$IM$3:$IM$215),IF(_xlpm.top="対象無し", 0, SUMPRODUCT(_xlpm.amount * _xlpm.hitCount))),0)</f>
        <v>0</v>
      </c>
      <c r="IO27" s="157">
        <f>IN27</f>
        <v>0</v>
      </c>
      <c r="IP27" s="21">
        <f>LEN(配列情報!$D$68)-LEN(SUBSTITUTE(配列情報!$D$68,$D27,""))</f>
        <v>0</v>
      </c>
      <c r="IQ27" s="21">
        <f t="shared" si="62"/>
        <v>0</v>
      </c>
      <c r="IR27" s="162" cm="1">
        <f t="array" ref="IR27">IQ27-IFERROR(_xlfn.LET(_xlpm.k,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$IQ$3:$IQ$215),IF(_xlpm.top="対象無し", 0, SUMPRODUCT(_xlpm.amount * _xlpm.hitCount))),0)</f>
        <v>0</v>
      </c>
      <c r="IS27" s="157">
        <f>IR27</f>
        <v>0</v>
      </c>
      <c r="IT27" s="21">
        <f>LEN(配列情報!$D$69)-LEN(SUBSTITUTE(配列情報!$D$69,$D27,""))</f>
        <v>0</v>
      </c>
      <c r="IU27" s="21">
        <f t="shared" si="63"/>
        <v>0</v>
      </c>
      <c r="IV27" s="162" cm="1">
        <f t="array" ref="IV27">IU27-IFERROR(_xlfn.LET(_xlpm.k,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$IU$3:$IU$215),IF(_xlpm.top="対象無し", 0, SUMPRODUCT(_xlpm.amount * _xlpm.hitCount))),0)</f>
        <v>0</v>
      </c>
      <c r="IW27" s="157">
        <f>IV27</f>
        <v>0</v>
      </c>
      <c r="IX27" s="21">
        <f>LEN(配列情報!$D$70)-LEN(SUBSTITUTE(配列情報!$D$70,$D27,""))</f>
        <v>0</v>
      </c>
      <c r="IY27" s="21">
        <f t="shared" si="64"/>
        <v>0</v>
      </c>
      <c r="IZ27" s="162" cm="1">
        <f t="array" ref="IZ27">IY27-IFERROR(_xlfn.LET(_xlpm.k,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$IY$3:$IY$215),IF(_xlpm.top="対象無し", 0, SUMPRODUCT(_xlpm.amount * _xlpm.hitCount))),0)</f>
        <v>0</v>
      </c>
      <c r="JA27" s="157">
        <f>IZ27</f>
        <v>0</v>
      </c>
      <c r="JB27" s="21">
        <f>LEN(配列情報!$D$71)-LEN(SUBSTITUTE(配列情報!$D$71,$D27,""))</f>
        <v>0</v>
      </c>
      <c r="JC27" s="21">
        <f t="shared" si="65"/>
        <v>0</v>
      </c>
      <c r="JD27" s="162" cm="1">
        <f t="array" ref="JD27">JC27-IFERROR(_xlfn.LET(_xlpm.k,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$JC$3:$JC$215),IF(_xlpm.top="対象無し", 0, SUMPRODUCT(_xlpm.amount * _xlpm.hitCount))),0)</f>
        <v>0</v>
      </c>
      <c r="JE27" s="157">
        <f>JD27</f>
        <v>0</v>
      </c>
      <c r="JF27" s="21">
        <f>LEN(配列情報!$D$72)-LEN(SUBSTITUTE(配列情報!$D$72,$D27,""))</f>
        <v>0</v>
      </c>
      <c r="JG27" s="21">
        <f t="shared" si="66"/>
        <v>0</v>
      </c>
      <c r="JH27" s="162" cm="1">
        <f t="array" ref="JH27">JG27-IFERROR(_xlfn.LET(_xlpm.k,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$JG$3:$JG$215),IF(_xlpm.top="対象無し", 0, SUMPRODUCT(_xlpm.amount * _xlpm.hitCount))),0)</f>
        <v>0</v>
      </c>
      <c r="JI27" s="157">
        <f>JH27</f>
        <v>0</v>
      </c>
      <c r="JJ27" s="21">
        <f>LEN(配列情報!$D$73)-LEN(SUBSTITUTE(配列情報!$D$73,$D27,""))</f>
        <v>0</v>
      </c>
      <c r="JK27" s="21">
        <f t="shared" si="67"/>
        <v>0</v>
      </c>
      <c r="JL27" s="162" cm="1">
        <f t="array" ref="JL27">JK27-IFERROR(_xlfn.LET(_xlpm.k,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$JK$3:$JK$215),IF(_xlpm.top="対象無し", 0, SUMPRODUCT(_xlpm.amount * _xlpm.hitCount))),0)</f>
        <v>0</v>
      </c>
      <c r="JM27" s="157">
        <f>JL27</f>
        <v>0</v>
      </c>
      <c r="JN27" s="21">
        <f>LEN(配列情報!$D$74)-LEN(SUBSTITUTE(配列情報!$D$74,$D27,""))</f>
        <v>0</v>
      </c>
      <c r="JO27" s="21">
        <f t="shared" si="68"/>
        <v>0</v>
      </c>
      <c r="JP27" s="162" cm="1">
        <f t="array" ref="JP27">JO27-IFERROR(_xlfn.LET(_xlpm.k,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$JO$3:$JO$215),IF(_xlpm.top="対象無し", 0, SUMPRODUCT(_xlpm.amount * _xlpm.hitCount))),0)</f>
        <v>0</v>
      </c>
      <c r="JQ27" s="157">
        <f>JP27</f>
        <v>0</v>
      </c>
      <c r="JR27" s="21">
        <f>LEN(配列情報!$D$75)-LEN(SUBSTITUTE(配列情報!$D$75,$D27,""))</f>
        <v>0</v>
      </c>
      <c r="JS27" s="21">
        <f t="shared" si="69"/>
        <v>0</v>
      </c>
      <c r="JT27" s="162" cm="1">
        <f t="array" ref="JT27">JS27-IFERROR(_xlfn.LET(_xlpm.k,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$JS$3:$JS$215),IF(_xlpm.top="対象無し", 0, SUMPRODUCT(_xlpm.amount * _xlpm.hitCount))),0)</f>
        <v>0</v>
      </c>
      <c r="JU27" s="157">
        <f>JT27</f>
        <v>0</v>
      </c>
      <c r="JV27" s="21">
        <f>LEN(配列情報!$D$76)-LEN(SUBSTITUTE(配列情報!$D$76,$D27,""))</f>
        <v>0</v>
      </c>
      <c r="JW27" s="21">
        <f t="shared" si="70"/>
        <v>0</v>
      </c>
      <c r="JX27" s="162" cm="1">
        <f t="array" ref="JX27">JW27-IFERROR(_xlfn.LET(_xlpm.k,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$JW$3:$JW$215),IF(_xlpm.top="対象無し", 0, SUMPRODUCT(_xlpm.amount * _xlpm.hitCount))),0)</f>
        <v>0</v>
      </c>
      <c r="JY27" s="157">
        <f>JX27</f>
        <v>0</v>
      </c>
      <c r="JZ27" s="21">
        <f>LEN(配列情報!$D$77)-LEN(SUBSTITUTE(配列情報!$D$77,$D27,""))</f>
        <v>0</v>
      </c>
      <c r="KA27" s="21">
        <f t="shared" si="71"/>
        <v>0</v>
      </c>
      <c r="KB27" s="162" cm="1">
        <f t="array" ref="KB27">KA27-IFERROR(_xlfn.LET(_xlpm.k,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$KA$3:$KA$215),IF(_xlpm.top="対象無し", 0, SUMPRODUCT(_xlpm.amount * _xlpm.hitCount))),0)</f>
        <v>0</v>
      </c>
      <c r="KC27" s="157">
        <f>KB27</f>
        <v>0</v>
      </c>
      <c r="KD27" s="21">
        <f>LEN(配列情報!$D$78)-LEN(SUBSTITUTE(配列情報!$D$78,$D27,""))</f>
        <v>0</v>
      </c>
      <c r="KE27" s="21">
        <f t="shared" si="72"/>
        <v>0</v>
      </c>
      <c r="KF27" s="162" cm="1">
        <f t="array" ref="KF27">KE27-IFERROR(_xlfn.LET(_xlpm.k,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$KE$3:$KE$215),IF(_xlpm.top="対象無し", 0, SUMPRODUCT(_xlpm.amount * _xlpm.hitCount))),0)</f>
        <v>0</v>
      </c>
      <c r="KG27" s="157">
        <f>KF27</f>
        <v>0</v>
      </c>
      <c r="KH27" s="21">
        <f>LEN(配列情報!$D$79)-LEN(SUBSTITUTE(配列情報!$D$79,$D27,""))</f>
        <v>0</v>
      </c>
      <c r="KI27" s="21">
        <f t="shared" si="73"/>
        <v>0</v>
      </c>
      <c r="KJ27" s="162" cm="1">
        <f t="array" ref="KJ27">KI27-IFERROR(_xlfn.LET(_xlpm.k,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$KI$3:$KI$215),IF(_xlpm.top="対象無し", 0, SUMPRODUCT(_xlpm.amount * _xlpm.hitCount))),0)</f>
        <v>0</v>
      </c>
      <c r="KK27" s="157">
        <f>KJ27</f>
        <v>0</v>
      </c>
      <c r="KL27" s="21">
        <f>LEN(配列情報!$D$80)-LEN(SUBSTITUTE(配列情報!$D$80,$D27,""))</f>
        <v>0</v>
      </c>
      <c r="KM27" s="21">
        <f t="shared" si="74"/>
        <v>0</v>
      </c>
      <c r="KN27" s="162" cm="1">
        <f t="array" ref="KN27">KM27-IFERROR(_xlfn.LET(_xlpm.k,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$KM$3:$KM$215),IF(_xlpm.top="対象無し", 0, SUMPRODUCT(_xlpm.amount * _xlpm.hitCount))),0)</f>
        <v>0</v>
      </c>
      <c r="KO27" s="157">
        <f>KN27</f>
        <v>0</v>
      </c>
      <c r="KP27" s="21">
        <f>LEN(配列情報!$D$81)-LEN(SUBSTITUTE(配列情報!$D$81,$D27,""))</f>
        <v>0</v>
      </c>
      <c r="KQ27" s="21">
        <f t="shared" si="75"/>
        <v>0</v>
      </c>
      <c r="KR27" s="162" cm="1">
        <f t="array" ref="KR27">KQ27-IFERROR(_xlfn.LET(_xlpm.k,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$KQ$3:$KQ$215),IF(_xlpm.top="対象無し", 0, SUMPRODUCT(_xlpm.amount * _xlpm.hitCount))),0)</f>
        <v>0</v>
      </c>
      <c r="KS27" s="157">
        <f>KR27</f>
        <v>0</v>
      </c>
      <c r="KT27" s="21">
        <f>LEN(配列情報!$D$82)-LEN(SUBSTITUTE(配列情報!$D$82,$D27,""))</f>
        <v>0</v>
      </c>
      <c r="KU27" s="21">
        <f t="shared" si="76"/>
        <v>0</v>
      </c>
      <c r="KV27" s="162" cm="1">
        <f t="array" ref="KV27">KU27-IFERROR(_xlfn.LET(_xlpm.k,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$KU$3:$KU$215),IF(_xlpm.top="対象無し", 0, SUMPRODUCT(_xlpm.amount * _xlpm.hitCount))),0)</f>
        <v>0</v>
      </c>
      <c r="KW27" s="157">
        <f>KV27</f>
        <v>0</v>
      </c>
      <c r="KX27" s="21">
        <f>LEN(配列情報!$D$83)-LEN(SUBSTITUTE(配列情報!$D$83,$D27,""))</f>
        <v>0</v>
      </c>
      <c r="KY27" s="21">
        <f t="shared" si="77"/>
        <v>0</v>
      </c>
      <c r="KZ27" s="162" cm="1">
        <f t="array" ref="KZ27">KY27-IFERROR(_xlfn.LET(_xlpm.k,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$KY$3:$KY$215),IF(_xlpm.top="対象無し", 0, SUMPRODUCT(_xlpm.amount * _xlpm.hitCount))),0)</f>
        <v>0</v>
      </c>
      <c r="LA27" s="157">
        <f>KZ27</f>
        <v>0</v>
      </c>
      <c r="LB27" s="21">
        <f>LEN(配列情報!$D$84)-LEN(SUBSTITUTE(配列情報!$D$84,$D27,""))</f>
        <v>0</v>
      </c>
      <c r="LC27" s="21">
        <f t="shared" si="78"/>
        <v>0</v>
      </c>
      <c r="LD27" s="162" cm="1">
        <f t="array" ref="LD27">LC27-IFERROR(_xlfn.LET(_xlpm.k,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$LC$3:$LC$215),IF(_xlpm.top="対象無し", 0, SUMPRODUCT(_xlpm.amount * _xlpm.hitCount))),0)</f>
        <v>0</v>
      </c>
      <c r="LE27" s="157">
        <f>LD27</f>
        <v>0</v>
      </c>
      <c r="LF27" s="21">
        <f>LEN(配列情報!$D$85)-LEN(SUBSTITUTE(配列情報!$D$85,$D27,""))</f>
        <v>0</v>
      </c>
      <c r="LG27" s="21">
        <f t="shared" si="79"/>
        <v>0</v>
      </c>
      <c r="LH27" s="162" cm="1">
        <f t="array" ref="LH27">LG27-IFERROR(_xlfn.LET(_xlpm.k,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$LG$3:$LG$215),IF(_xlpm.top="対象無し", 0, SUMPRODUCT(_xlpm.amount * _xlpm.hitCount))),0)</f>
        <v>0</v>
      </c>
      <c r="LI27" s="157">
        <f>LH27</f>
        <v>0</v>
      </c>
      <c r="LJ27" s="21">
        <f>LEN(配列情報!$D$86)-LEN(SUBSTITUTE(配列情報!$D$86,$D27,""))</f>
        <v>0</v>
      </c>
      <c r="LK27" s="21">
        <f t="shared" si="80"/>
        <v>0</v>
      </c>
      <c r="LL27" s="162" cm="1">
        <f t="array" ref="LL27">LK27-IFERROR(_xlfn.LET(_xlpm.k,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$LK$3:$LK$215),IF(_xlpm.top="対象無し", 0, SUMPRODUCT(_xlpm.amount * _xlpm.hitCount))),0)</f>
        <v>0</v>
      </c>
      <c r="LM27" s="157">
        <f>LL27</f>
        <v>0</v>
      </c>
      <c r="LN27" s="21">
        <f>LEN(配列情報!$D$87)-LEN(SUBSTITUTE(配列情報!$D$87,$D27,""))</f>
        <v>0</v>
      </c>
      <c r="LO27" s="21">
        <f t="shared" si="81"/>
        <v>0</v>
      </c>
      <c r="LP27" s="162" cm="1">
        <f t="array" ref="LP27">LO27-IFERROR(_xlfn.LET(_xlpm.k,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$LO$3:$LO$215),IF(_xlpm.top="対象無し", 0, SUMPRODUCT(_xlpm.amount * _xlpm.hitCount))),0)</f>
        <v>0</v>
      </c>
      <c r="LQ27" s="157">
        <f>LP27</f>
        <v>0</v>
      </c>
      <c r="LR27" s="21">
        <f>LEN(配列情報!$D$88)-LEN(SUBSTITUTE(配列情報!$D$88,$D27,""))</f>
        <v>0</v>
      </c>
      <c r="LS27" s="21">
        <f t="shared" si="82"/>
        <v>0</v>
      </c>
      <c r="LT27" s="162" cm="1">
        <f t="array" ref="LT27">LS27-IFERROR(_xlfn.LET(_xlpm.k,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$LS$3:$LS$215),IF(_xlpm.top="対象無し", 0, SUMPRODUCT(_xlpm.amount * _xlpm.hitCount))),0)</f>
        <v>0</v>
      </c>
      <c r="LU27" s="157">
        <f>LT27</f>
        <v>0</v>
      </c>
      <c r="LV27" s="21">
        <f>LEN(配列情報!$D$89)-LEN(SUBSTITUTE(配列情報!$D$89,$D27,""))</f>
        <v>0</v>
      </c>
      <c r="LW27" s="21">
        <f t="shared" si="83"/>
        <v>0</v>
      </c>
      <c r="LX27" s="162" cm="1">
        <f t="array" ref="LX27">LW27-IFERROR(_xlfn.LET(_xlpm.k,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$LW$3:$LW$215),IF(_xlpm.top="対象無し", 0, SUMPRODUCT(_xlpm.amount * _xlpm.hitCount))),0)</f>
        <v>0</v>
      </c>
      <c r="LY27" s="157">
        <f>LX27</f>
        <v>0</v>
      </c>
      <c r="LZ27" s="21">
        <f>LEN(配列情報!$D$90)-LEN(SUBSTITUTE(配列情報!$D$90,$D27,""))</f>
        <v>0</v>
      </c>
      <c r="MA27" s="21">
        <f t="shared" si="84"/>
        <v>0</v>
      </c>
      <c r="MB27" s="162" cm="1">
        <f t="array" ref="MB27">MA27-IFERROR(_xlfn.LET(_xlpm.k,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$MA$3:$MA$215),IF(_xlpm.top="対象無し", 0, SUMPRODUCT(_xlpm.amount * _xlpm.hitCount))),0)</f>
        <v>0</v>
      </c>
      <c r="MC27" s="157">
        <f>MB27</f>
        <v>0</v>
      </c>
      <c r="MD27" s="21">
        <f>LEN(配列情報!$D$91)-LEN(SUBSTITUTE(配列情報!$D$91,$D27,""))</f>
        <v>0</v>
      </c>
      <c r="ME27" s="21">
        <f t="shared" si="85"/>
        <v>0</v>
      </c>
      <c r="MF27" s="162" cm="1">
        <f t="array" ref="MF27">ME27-IFERROR(_xlfn.LET(_xlpm.k,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$ME$3:$ME$215),IF(_xlpm.top="対象無し", 0, SUMPRODUCT(_xlpm.amount * _xlpm.hitCount))),0)</f>
        <v>0</v>
      </c>
      <c r="MG27" s="157">
        <f>MF27</f>
        <v>0</v>
      </c>
      <c r="MH27" s="21">
        <f>LEN(配列情報!$D$92)-LEN(SUBSTITUTE(配列情報!$D$92,$D27,""))</f>
        <v>0</v>
      </c>
      <c r="MI27" s="21">
        <f t="shared" si="86"/>
        <v>0</v>
      </c>
      <c r="MJ27" s="162" cm="1">
        <f t="array" ref="MJ27">MI27-IFERROR(_xlfn.LET(_xlpm.k,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$MI$3:$MI$215),IF(_xlpm.top="対象無し", 0, SUMPRODUCT(_xlpm.amount * _xlpm.hitCount))),0)</f>
        <v>0</v>
      </c>
      <c r="MK27" s="157">
        <f>MJ27</f>
        <v>0</v>
      </c>
      <c r="ML27" s="21">
        <f>LEN(配列情報!$D$93)-LEN(SUBSTITUTE(配列情報!$D$93,$D27,""))</f>
        <v>0</v>
      </c>
      <c r="MM27" s="21">
        <f t="shared" si="87"/>
        <v>0</v>
      </c>
      <c r="MN27" s="162" cm="1">
        <f t="array" ref="MN27">MM27-IFERROR(_xlfn.LET(_xlpm.k,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$MM$3:$MM$215),IF(_xlpm.top="対象無し", 0, SUMPRODUCT(_xlpm.amount * _xlpm.hitCount))),0)</f>
        <v>0</v>
      </c>
      <c r="MO27" s="157">
        <f>MN27</f>
        <v>0</v>
      </c>
      <c r="MP27" s="21">
        <f>LEN(配列情報!$D$94)-LEN(SUBSTITUTE(配列情報!$D$94,$D27,""))</f>
        <v>0</v>
      </c>
      <c r="MQ27" s="21">
        <f t="shared" si="88"/>
        <v>0</v>
      </c>
      <c r="MR27" s="162" cm="1">
        <f t="array" ref="MR27">MQ27-IFERROR(_xlfn.LET(_xlpm.k,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$MQ$3:$MQ$215),IF(_xlpm.top="対象無し", 0, SUMPRODUCT(_xlpm.amount * _xlpm.hitCount))),0)</f>
        <v>0</v>
      </c>
      <c r="MS27" s="157">
        <f>MR27</f>
        <v>0</v>
      </c>
      <c r="MT27" s="21">
        <f>LEN(配列情報!$D$95)-LEN(SUBSTITUTE(配列情報!$D$95,$D27,""))</f>
        <v>0</v>
      </c>
      <c r="MU27" s="21">
        <f t="shared" si="89"/>
        <v>0</v>
      </c>
      <c r="MV27" s="162" cm="1">
        <f t="array" ref="MV27">MU27-IFERROR(_xlfn.LET(_xlpm.k,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$MU$3:$MU$215),IF(_xlpm.top="対象無し", 0, SUMPRODUCT(_xlpm.amount * _xlpm.hitCount))),0)</f>
        <v>0</v>
      </c>
      <c r="MW27" s="157">
        <f>MV27</f>
        <v>0</v>
      </c>
      <c r="MX27" s="21">
        <f>LEN(配列情報!$D$96)-LEN(SUBSTITUTE(配列情報!$D$96,$D27,""))</f>
        <v>0</v>
      </c>
      <c r="MY27" s="21">
        <f t="shared" si="90"/>
        <v>0</v>
      </c>
      <c r="MZ27" s="162" cm="1">
        <f t="array" ref="MZ27">MY27-IFERROR(_xlfn.LET(_xlpm.k,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$MY$3:$MY$215),IF(_xlpm.top="対象無し", 0, SUMPRODUCT(_xlpm.amount * _xlpm.hitCount))),0)</f>
        <v>0</v>
      </c>
      <c r="NA27" s="157">
        <f>MZ27</f>
        <v>0</v>
      </c>
      <c r="NB27" s="21">
        <f>LEN(配列情報!$D$97)-LEN(SUBSTITUTE(配列情報!$D$97,$D27,""))</f>
        <v>0</v>
      </c>
      <c r="NC27" s="21">
        <f t="shared" si="91"/>
        <v>0</v>
      </c>
      <c r="ND27" s="162" cm="1">
        <f t="array" ref="ND27">NC27-IFERROR(_xlfn.LET(_xlpm.k,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$NC$3:$NC$215),IF(_xlpm.top="対象無し", 0, SUMPRODUCT(_xlpm.amount * _xlpm.hitCount))),0)</f>
        <v>0</v>
      </c>
      <c r="NE27" s="157">
        <f>ND27</f>
        <v>0</v>
      </c>
      <c r="NF27" s="21">
        <f>LEN(配列情報!$D$98)-LEN(SUBSTITUTE(配列情報!$D$98,$D27,""))</f>
        <v>0</v>
      </c>
      <c r="NG27" s="21">
        <f t="shared" si="92"/>
        <v>0</v>
      </c>
      <c r="NH27" s="162" cm="1">
        <f t="array" ref="NH27">NG27-IFERROR(_xlfn.LET(_xlpm.k,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$NG$3:$NG$215),IF(_xlpm.top="対象無し", 0, SUMPRODUCT(_xlpm.amount * _xlpm.hitCount))),0)</f>
        <v>0</v>
      </c>
      <c r="NI27" s="157">
        <f>NH27</f>
        <v>0</v>
      </c>
      <c r="NJ27" s="21">
        <f>LEN(配列情報!$D$99)-LEN(SUBSTITUTE(配列情報!$D$99,$D27,""))</f>
        <v>0</v>
      </c>
      <c r="NK27" s="21">
        <f t="shared" si="93"/>
        <v>0</v>
      </c>
      <c r="NL27" s="162" cm="1">
        <f t="array" ref="NL27">NK27-IFERROR(_xlfn.LET(_xlpm.k,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$NK$3:$NK$215),IF(_xlpm.top="対象無し", 0, SUMPRODUCT(_xlpm.amount * _xlpm.hitCount))),0)</f>
        <v>0</v>
      </c>
      <c r="NM27" s="157">
        <f>NL27</f>
        <v>0</v>
      </c>
      <c r="NN27" s="21">
        <f>LEN(配列情報!$D$100)-LEN(SUBSTITUTE(配列情報!$D$100,$D27,""))</f>
        <v>0</v>
      </c>
      <c r="NO27" s="21">
        <f t="shared" si="94"/>
        <v>0</v>
      </c>
      <c r="NP27" s="162" cm="1">
        <f t="array" ref="NP27">NO27-IFERROR(_xlfn.LET(_xlpm.k,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$NO$3:$NO$215),IF(_xlpm.top="対象無し", 0, SUMPRODUCT(_xlpm.amount * _xlpm.hitCount))),0)</f>
        <v>0</v>
      </c>
      <c r="NQ27" s="157">
        <f>NP27</f>
        <v>0</v>
      </c>
      <c r="NR27" s="21">
        <f>LEN(配列情報!$D$101)-LEN(SUBSTITUTE(配列情報!$D$101,$D27,""))</f>
        <v>0</v>
      </c>
      <c r="NS27" s="21">
        <f t="shared" si="95"/>
        <v>0</v>
      </c>
      <c r="NT27" s="162" cm="1">
        <f t="array" ref="NT27">NS27-IFERROR(_xlfn.LET(_xlpm.k,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$NS$3:$NS$215),IF(_xlpm.top="対象無し", 0, SUMPRODUCT(_xlpm.amount * _xlpm.hitCount))),0)</f>
        <v>0</v>
      </c>
      <c r="NU27" s="157">
        <f>NT27</f>
        <v>0</v>
      </c>
      <c r="NV27" s="21">
        <f>LEN(配列情報!$D$102)-LEN(SUBSTITUTE(配列情報!$D$102,$D27,""))</f>
        <v>0</v>
      </c>
      <c r="NW27" s="21">
        <f t="shared" si="96"/>
        <v>0</v>
      </c>
      <c r="NX27" s="162" cm="1">
        <f t="array" ref="NX27">NW27-IFERROR(_xlfn.LET(_xlpm.k, _xlfn.XMATCH(TRUE, EXACT($OB$2:$RL$2, D27),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D27, ""))) / LEN(D27),_xlpm.amount, SUMIF($C$3:$C$215, _xlpm.arrCode, $NW$3:$NW$215),IF(_xlpm.top="対象無し", 0, SUMPRODUCT(_xlpm.amount * _xlpm.hitCount))),0)</f>
        <v>0</v>
      </c>
      <c r="NY27" s="157">
        <f>NX27</f>
        <v>0</v>
      </c>
    </row>
    <row r="28" spans="1:405">
      <c r="A28" s="325" t="s">
        <v>575</v>
      </c>
      <c r="B28" s="334" t="s">
        <v>566</v>
      </c>
      <c r="C28" s="45">
        <v>26</v>
      </c>
      <c r="D28" s="22" t="str">
        <f>塩基・修飾表記の定義!I38</f>
        <v>A(m)</v>
      </c>
      <c r="E28" s="160">
        <f t="shared" si="3"/>
        <v>4</v>
      </c>
      <c r="F28" s="21">
        <f>LEN(配列情報!$D$7)-LEN(SUBSTITUTE(配列情報!$D$7,$D28,""))</f>
        <v>0</v>
      </c>
      <c r="G28" s="21">
        <f t="shared" si="100"/>
        <v>0</v>
      </c>
      <c r="H28" s="162" cm="1">
        <f t="array" ref="H28">G28-IFERROR(_xlfn.LET(_xlpm.k,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$G$3:$G$215),IF(_xlpm.top="対象無し", 0, SUMPRODUCT(_xlpm.amount * _xlpm.hitCount))),0)</f>
        <v>0</v>
      </c>
      <c r="I28" s="321">
        <f>SUM(H28:H30)</f>
        <v>0</v>
      </c>
      <c r="J28" s="21">
        <f>LEN(配列情報!$D$8)-LEN(SUBSTITUTE(配列情報!$D$8,$D28,""))</f>
        <v>0</v>
      </c>
      <c r="K28" s="21">
        <f t="shared" si="101"/>
        <v>0</v>
      </c>
      <c r="L28" s="162" cm="1">
        <f t="array" ref="L28">K28-IFERROR(_xlfn.LET(_xlpm.k,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$K$3:$K$215),IF(_xlpm.top="対象無し", 0, SUMPRODUCT(_xlpm.amount * _xlpm.hitCount))),0)</f>
        <v>0</v>
      </c>
      <c r="M28" s="321">
        <f>SUM(L28:L30)</f>
        <v>0</v>
      </c>
      <c r="N28" s="21">
        <f>LEN(配列情報!$D$9)-LEN(SUBSTITUTE(配列情報!$D$9,$D28,""))</f>
        <v>0</v>
      </c>
      <c r="O28" s="21">
        <f t="shared" si="4"/>
        <v>0</v>
      </c>
      <c r="P28" s="162" cm="1">
        <f t="array" ref="P28">O28-IFERROR(_xlfn.LET(_xlpm.k,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$O$3:$O$215),IF(_xlpm.top="対象無し", 0, SUMPRODUCT(_xlpm.amount * _xlpm.hitCount))),0)</f>
        <v>0</v>
      </c>
      <c r="Q28" s="321">
        <f>SUM(P28:P30)</f>
        <v>0</v>
      </c>
      <c r="R28" s="21">
        <f>LEN(配列情報!$D$10)-LEN(SUBSTITUTE(配列情報!$D$10,$D28,""))</f>
        <v>0</v>
      </c>
      <c r="S28" s="21">
        <f t="shared" si="5"/>
        <v>0</v>
      </c>
      <c r="T28" s="162" cm="1">
        <f t="array" ref="T28">S28-IFERROR(_xlfn.LET(_xlpm.k,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$S$3:$S$215),IF(_xlpm.top="対象無し", 0, SUMPRODUCT(_xlpm.amount * _xlpm.hitCount))),0)</f>
        <v>0</v>
      </c>
      <c r="U28" s="321">
        <f>SUM(T28:T30)</f>
        <v>0</v>
      </c>
      <c r="V28" s="21">
        <f>LEN(配列情報!$D$11)-LEN(SUBSTITUTE(配列情報!$D$11,$D28,""))</f>
        <v>0</v>
      </c>
      <c r="W28" s="21">
        <f t="shared" si="6"/>
        <v>0</v>
      </c>
      <c r="X28" s="162" cm="1">
        <f t="array" ref="X28">W28-IFERROR(_xlfn.LET(_xlpm.k,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$W$3:$W$215),IF(_xlpm.top="対象無し", 0, SUMPRODUCT(_xlpm.amount * _xlpm.hitCount))),0)</f>
        <v>0</v>
      </c>
      <c r="Y28" s="321">
        <f>SUM(X28:X30)</f>
        <v>0</v>
      </c>
      <c r="Z28" s="21">
        <f>LEN(配列情報!$D$12)-LEN(SUBSTITUTE(配列情報!$D$12,$D28,""))</f>
        <v>0</v>
      </c>
      <c r="AA28" s="21">
        <f t="shared" si="7"/>
        <v>0</v>
      </c>
      <c r="AB28" s="162" cm="1">
        <f t="array" ref="AB28">AA28-IFERROR(_xlfn.LET(_xlpm.k,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$AA$3:$AA$215),IF(_xlpm.top="対象無し", 0, SUMPRODUCT(_xlpm.amount * _xlpm.hitCount))),0)</f>
        <v>0</v>
      </c>
      <c r="AC28" s="321">
        <f>SUM(AB28:AB30)</f>
        <v>0</v>
      </c>
      <c r="AD28" s="21">
        <f>LEN(配列情報!$D$13)-LEN(SUBSTITUTE(配列情報!$D$13,$D28,""))</f>
        <v>0</v>
      </c>
      <c r="AE28" s="21">
        <f t="shared" si="8"/>
        <v>0</v>
      </c>
      <c r="AF28" s="162" cm="1">
        <f t="array" ref="AF28">AE28-IFERROR(_xlfn.LET(_xlpm.k,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$AE$3:$AE$215),IF(_xlpm.top="対象無し", 0, SUMPRODUCT(_xlpm.amount * _xlpm.hitCount))),0)</f>
        <v>0</v>
      </c>
      <c r="AG28" s="321">
        <f>SUM(AF28:AF30)</f>
        <v>0</v>
      </c>
      <c r="AH28" s="21">
        <f>LEN(配列情報!$D$14)-LEN(SUBSTITUTE(配列情報!$D$14,$D28,""))</f>
        <v>0</v>
      </c>
      <c r="AI28" s="21">
        <f t="shared" si="9"/>
        <v>0</v>
      </c>
      <c r="AJ28" s="162" cm="1">
        <f t="array" ref="AJ28">AI28-IFERROR(_xlfn.LET(_xlpm.k,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$AI$3:$AI$215),IF(_xlpm.top="対象無し", 0, SUMPRODUCT(_xlpm.amount * _xlpm.hitCount))),0)</f>
        <v>0</v>
      </c>
      <c r="AK28" s="321">
        <f>SUM(AJ28:AJ30)</f>
        <v>0</v>
      </c>
      <c r="AL28" s="21">
        <f>LEN(配列情報!$D$15)-LEN(SUBSTITUTE(配列情報!$D$15,$D28,""))</f>
        <v>0</v>
      </c>
      <c r="AM28" s="21">
        <f t="shared" si="10"/>
        <v>0</v>
      </c>
      <c r="AN28" s="162" cm="1">
        <f t="array" ref="AN28">AM28-IFERROR(_xlfn.LET(_xlpm.k,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$AM$3:$AM$215),IF(_xlpm.top="対象無し", 0, SUMPRODUCT(_xlpm.amount * _xlpm.hitCount))),0)</f>
        <v>0</v>
      </c>
      <c r="AO28" s="321">
        <f>SUM(AN28:AN30)</f>
        <v>0</v>
      </c>
      <c r="AP28" s="21">
        <f>LEN(配列情報!$D$16)-LEN(SUBSTITUTE(配列情報!$D$16,$D28,""))</f>
        <v>0</v>
      </c>
      <c r="AQ28" s="21">
        <f t="shared" si="11"/>
        <v>0</v>
      </c>
      <c r="AR28" s="162" cm="1">
        <f t="array" ref="AR28">AQ28-IFERROR(_xlfn.LET(_xlpm.k,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$AQ$3:$AQ$215),IF(_xlpm.top="対象無し", 0, SUMPRODUCT(_xlpm.amount * _xlpm.hitCount))),0)</f>
        <v>0</v>
      </c>
      <c r="AS28" s="321">
        <f>SUM(AR28:AR30)</f>
        <v>0</v>
      </c>
      <c r="AT28" s="21">
        <f>LEN(配列情報!$D$17)-LEN(SUBSTITUTE(配列情報!$D$17,$D28,""))</f>
        <v>0</v>
      </c>
      <c r="AU28" s="21">
        <f t="shared" si="12"/>
        <v>0</v>
      </c>
      <c r="AV28" s="162" cm="1">
        <f t="array" ref="AV28">AU28-IFERROR(_xlfn.LET(_xlpm.k,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$AU$3:$AU$215),IF(_xlpm.top="対象無し", 0, SUMPRODUCT(_xlpm.amount * _xlpm.hitCount))),0)</f>
        <v>0</v>
      </c>
      <c r="AW28" s="321">
        <f>SUM(AV28:AV30)</f>
        <v>0</v>
      </c>
      <c r="AX28" s="21">
        <f>LEN(配列情報!$D$18)-LEN(SUBSTITUTE(配列情報!$D$18,$D28,""))</f>
        <v>0</v>
      </c>
      <c r="AY28" s="21">
        <f t="shared" si="13"/>
        <v>0</v>
      </c>
      <c r="AZ28" s="162" cm="1">
        <f t="array" ref="AZ28">AY28-IFERROR(_xlfn.LET(_xlpm.k,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$AY$3:$AY$215),IF(_xlpm.top="対象無し", 0, SUMPRODUCT(_xlpm.amount * _xlpm.hitCount))),0)</f>
        <v>0</v>
      </c>
      <c r="BA28" s="321">
        <f>SUM(AZ28:AZ30)</f>
        <v>0</v>
      </c>
      <c r="BB28" s="21">
        <f>LEN(配列情報!$D$19)-LEN(SUBSTITUTE(配列情報!$D$19,$D28,""))</f>
        <v>0</v>
      </c>
      <c r="BC28" s="21">
        <f t="shared" si="14"/>
        <v>0</v>
      </c>
      <c r="BD28" s="162" cm="1">
        <f t="array" ref="BD28">BC28-IFERROR(_xlfn.LET(_xlpm.k,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$BC$3:$BC$215),IF(_xlpm.top="対象無し", 0, SUMPRODUCT(_xlpm.amount * _xlpm.hitCount))),0)</f>
        <v>0</v>
      </c>
      <c r="BE28" s="321">
        <f>SUM(BD28:BD30)</f>
        <v>0</v>
      </c>
      <c r="BF28" s="21">
        <f>LEN(配列情報!$D$20)-LEN(SUBSTITUTE(配列情報!$D$20,$D28,""))</f>
        <v>0</v>
      </c>
      <c r="BG28" s="21">
        <f t="shared" si="102"/>
        <v>0</v>
      </c>
      <c r="BH28" s="162" cm="1">
        <f t="array" ref="BH28">BG28-IFERROR(_xlfn.LET(_xlpm.k,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$BG$3:$BG$215),IF(_xlpm.top="対象無し", 0, SUMPRODUCT(_xlpm.amount * _xlpm.hitCount))),0)</f>
        <v>0</v>
      </c>
      <c r="BI28" s="321">
        <f>SUM(BH28:BH30)</f>
        <v>0</v>
      </c>
      <c r="BJ28" s="21">
        <f>LEN(配列情報!$D$21)-LEN(SUBSTITUTE(配列情報!$D$21,$D28,""))</f>
        <v>0</v>
      </c>
      <c r="BK28" s="21">
        <f t="shared" si="15"/>
        <v>0</v>
      </c>
      <c r="BL28" s="162" cm="1">
        <f t="array" ref="BL28">BK28-IFERROR(_xlfn.LET(_xlpm.k,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$BK$3:$BK$215),IF(_xlpm.top="対象無し", 0, SUMPRODUCT(_xlpm.amount * _xlpm.hitCount))),0)</f>
        <v>0</v>
      </c>
      <c r="BM28" s="321">
        <f>SUM(BL28:BL30)</f>
        <v>0</v>
      </c>
      <c r="BN28" s="21">
        <f>LEN(配列情報!$D$22)-LEN(SUBSTITUTE(配列情報!$D$22,$D28,""))</f>
        <v>0</v>
      </c>
      <c r="BO28" s="21">
        <f t="shared" si="16"/>
        <v>0</v>
      </c>
      <c r="BP28" s="162" cm="1">
        <f t="array" ref="BP28">BO28-IFERROR(_xlfn.LET(_xlpm.k,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$BO$3:$BO$215),IF(_xlpm.top="対象無し", 0, SUMPRODUCT(_xlpm.amount * _xlpm.hitCount))),0)</f>
        <v>0</v>
      </c>
      <c r="BQ28" s="321">
        <f>SUM(BP28:BP30)</f>
        <v>0</v>
      </c>
      <c r="BR28" s="21">
        <f>LEN(配列情報!$D$23)-LEN(SUBSTITUTE(配列情報!$D$23,$D28,""))</f>
        <v>0</v>
      </c>
      <c r="BS28" s="21">
        <f t="shared" si="17"/>
        <v>0</v>
      </c>
      <c r="BT28" s="162" cm="1">
        <f t="array" ref="BT28">BS28-IFERROR(_xlfn.LET(_xlpm.k,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$BS$3:$BS$215),IF(_xlpm.top="対象無し", 0, SUMPRODUCT(_xlpm.amount * _xlpm.hitCount))),0)</f>
        <v>0</v>
      </c>
      <c r="BU28" s="321">
        <f>SUM(BT28:BT30)</f>
        <v>0</v>
      </c>
      <c r="BV28" s="21">
        <f>LEN(配列情報!$D$24)-LEN(SUBSTITUTE(配列情報!$D$24,$D28,""))</f>
        <v>0</v>
      </c>
      <c r="BW28" s="21">
        <f t="shared" si="18"/>
        <v>0</v>
      </c>
      <c r="BX28" s="162" cm="1">
        <f t="array" ref="BX28">BW28-IFERROR(_xlfn.LET(_xlpm.k,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$BW$3:$BW$215),IF(_xlpm.top="対象無し", 0, SUMPRODUCT(_xlpm.amount * _xlpm.hitCount))),0)</f>
        <v>0</v>
      </c>
      <c r="BY28" s="321">
        <f>SUM(BX28:BX30)</f>
        <v>0</v>
      </c>
      <c r="BZ28" s="21">
        <f>LEN(配列情報!$D$25)-LEN(SUBSTITUTE(配列情報!$D$25,$D28,""))</f>
        <v>0</v>
      </c>
      <c r="CA28" s="21">
        <f t="shared" si="19"/>
        <v>0</v>
      </c>
      <c r="CB28" s="162" cm="1">
        <f t="array" ref="CB28">CA28-IFERROR(_xlfn.LET(_xlpm.k,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$CA$3:$CA$215),IF(_xlpm.top="対象無し", 0, SUMPRODUCT(_xlpm.amount * _xlpm.hitCount))),0)</f>
        <v>0</v>
      </c>
      <c r="CC28" s="321">
        <f>SUM(CB28:CB30)</f>
        <v>0</v>
      </c>
      <c r="CD28" s="21">
        <f>LEN(配列情報!$D$26)-LEN(SUBSTITUTE(配列情報!$D$26,$D28,""))</f>
        <v>0</v>
      </c>
      <c r="CE28" s="21">
        <f t="shared" si="20"/>
        <v>0</v>
      </c>
      <c r="CF28" s="162" cm="1">
        <f t="array" ref="CF28">CE28-IFERROR(_xlfn.LET(_xlpm.k,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$CE$3:$CE$215),IF(_xlpm.top="対象無し", 0, SUMPRODUCT(_xlpm.amount * _xlpm.hitCount))),0)</f>
        <v>0</v>
      </c>
      <c r="CG28" s="321">
        <f>SUM(CF28:CF30)</f>
        <v>0</v>
      </c>
      <c r="CH28" s="21">
        <f>LEN(配列情報!$D$27)-LEN(SUBSTITUTE(配列情報!$D$27,$D28,""))</f>
        <v>0</v>
      </c>
      <c r="CI28" s="21">
        <f t="shared" si="21"/>
        <v>0</v>
      </c>
      <c r="CJ28" s="162" cm="1">
        <f t="array" ref="CJ28">CI28-IFERROR(_xlfn.LET(_xlpm.k,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$CI$3:$CI$215),IF(_xlpm.top="対象無し", 0, SUMPRODUCT(_xlpm.amount * _xlpm.hitCount))),0)</f>
        <v>0</v>
      </c>
      <c r="CK28" s="321">
        <f>SUM(CJ28:CJ30)</f>
        <v>0</v>
      </c>
      <c r="CL28" s="21">
        <f>LEN(配列情報!$D$28)-LEN(SUBSTITUTE(配列情報!$D$28,$D28,""))</f>
        <v>0</v>
      </c>
      <c r="CM28" s="21">
        <f t="shared" si="22"/>
        <v>0</v>
      </c>
      <c r="CN28" s="162" cm="1">
        <f t="array" ref="CN28">CM28-IFERROR(_xlfn.LET(_xlpm.k,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$CM$3:$CM$215),IF(_xlpm.top="対象無し", 0, SUMPRODUCT(_xlpm.amount * _xlpm.hitCount))),0)</f>
        <v>0</v>
      </c>
      <c r="CO28" s="321">
        <f>SUM(CN28:CN30)</f>
        <v>0</v>
      </c>
      <c r="CP28" s="21">
        <f>LEN(配列情報!$D$29)-LEN(SUBSTITUTE(配列情報!$D$29,$D28,""))</f>
        <v>0</v>
      </c>
      <c r="CQ28" s="21">
        <f t="shared" si="23"/>
        <v>0</v>
      </c>
      <c r="CR28" s="162" cm="1">
        <f t="array" ref="CR28">CQ28-IFERROR(_xlfn.LET(_xlpm.k,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$CQ$3:$CQ$215),IF(_xlpm.top="対象無し", 0, SUMPRODUCT(_xlpm.amount * _xlpm.hitCount))),0)</f>
        <v>0</v>
      </c>
      <c r="CS28" s="321">
        <f>SUM(CR28:CR30)</f>
        <v>0</v>
      </c>
      <c r="CT28" s="21">
        <f>LEN(配列情報!$D$30)-LEN(SUBSTITUTE(配列情報!$D$30,$D28,""))</f>
        <v>0</v>
      </c>
      <c r="CU28" s="21">
        <f t="shared" si="24"/>
        <v>0</v>
      </c>
      <c r="CV28" s="162" cm="1">
        <f t="array" ref="CV28">CU28-IFERROR(_xlfn.LET(_xlpm.k,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$CU$3:$CU$215),IF(_xlpm.top="対象無し", 0, SUMPRODUCT(_xlpm.amount * _xlpm.hitCount))),0)</f>
        <v>0</v>
      </c>
      <c r="CW28" s="321">
        <f>SUM(CV28:CV30)</f>
        <v>0</v>
      </c>
      <c r="CX28" s="21">
        <f>LEN(配列情報!$D$31)-LEN(SUBSTITUTE(配列情報!$D$31,$D28,""))</f>
        <v>0</v>
      </c>
      <c r="CY28" s="21">
        <f t="shared" si="25"/>
        <v>0</v>
      </c>
      <c r="CZ28" s="162" cm="1">
        <f t="array" ref="CZ28">CY28-IFERROR(_xlfn.LET(_xlpm.k,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$CY$3:$CY$215),IF(_xlpm.top="対象無し", 0, SUMPRODUCT(_xlpm.amount * _xlpm.hitCount))),0)</f>
        <v>0</v>
      </c>
      <c r="DA28" s="321">
        <f>SUM(CZ28:CZ30)</f>
        <v>0</v>
      </c>
      <c r="DB28" s="21">
        <f>LEN(配列情報!$D$32)-LEN(SUBSTITUTE(配列情報!$D$32,$D28,""))</f>
        <v>0</v>
      </c>
      <c r="DC28" s="21">
        <f t="shared" si="26"/>
        <v>0</v>
      </c>
      <c r="DD28" s="162" cm="1">
        <f t="array" ref="DD28">DC28-IFERROR(_xlfn.LET(_xlpm.k,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$DC$3:$DC$215),IF(_xlpm.top="対象無し", 0, SUMPRODUCT(_xlpm.amount * _xlpm.hitCount))),0)</f>
        <v>0</v>
      </c>
      <c r="DE28" s="321">
        <f>SUM(DD28:DD30)</f>
        <v>0</v>
      </c>
      <c r="DF28" s="21">
        <f>LEN(配列情報!$D$33)-LEN(SUBSTITUTE(配列情報!$D$33,$D28,""))</f>
        <v>0</v>
      </c>
      <c r="DG28" s="21">
        <f t="shared" si="27"/>
        <v>0</v>
      </c>
      <c r="DH28" s="162" cm="1">
        <f t="array" ref="DH28">DG28-IFERROR(_xlfn.LET(_xlpm.k,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$DG$3:$DG$215),IF(_xlpm.top="対象無し", 0, SUMPRODUCT(_xlpm.amount * _xlpm.hitCount))),0)</f>
        <v>0</v>
      </c>
      <c r="DI28" s="321">
        <f>SUM(DH28:DH30)</f>
        <v>0</v>
      </c>
      <c r="DJ28" s="21">
        <f>LEN(配列情報!$D$34)-LEN(SUBSTITUTE(配列情報!$D$34,$D28,""))</f>
        <v>0</v>
      </c>
      <c r="DK28" s="21">
        <f t="shared" si="28"/>
        <v>0</v>
      </c>
      <c r="DL28" s="162" cm="1">
        <f t="array" ref="DL28">DK28-IFERROR(_xlfn.LET(_xlpm.k,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$DK$3:$DK$215),IF(_xlpm.top="対象無し", 0, SUMPRODUCT(_xlpm.amount * _xlpm.hitCount))),0)</f>
        <v>0</v>
      </c>
      <c r="DM28" s="321">
        <f>SUM(DL28:DL30)</f>
        <v>0</v>
      </c>
      <c r="DN28" s="21">
        <f>LEN(配列情報!$D$35)-LEN(SUBSTITUTE(配列情報!$D$35,$D28,""))</f>
        <v>0</v>
      </c>
      <c r="DO28" s="21">
        <f t="shared" si="29"/>
        <v>0</v>
      </c>
      <c r="DP28" s="162" cm="1">
        <f t="array" ref="DP28">DO28-IFERROR(_xlfn.LET(_xlpm.k,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$DO$3:$DO$215),IF(_xlpm.top="対象無し", 0, SUMPRODUCT(_xlpm.amount * _xlpm.hitCount))),0)</f>
        <v>0</v>
      </c>
      <c r="DQ28" s="321">
        <f>SUM(DP28:DP30)</f>
        <v>0</v>
      </c>
      <c r="DR28" s="21">
        <f>LEN(配列情報!$D$36)-LEN(SUBSTITUTE(配列情報!$D$36,$D28,""))</f>
        <v>0</v>
      </c>
      <c r="DS28" s="21">
        <f t="shared" si="30"/>
        <v>0</v>
      </c>
      <c r="DT28" s="162" cm="1">
        <f t="array" ref="DT28">DS28-IFERROR(_xlfn.LET(_xlpm.k,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$DS$3:$DS$215),IF(_xlpm.top="対象無し", 0, SUMPRODUCT(_xlpm.amount * _xlpm.hitCount))),0)</f>
        <v>0</v>
      </c>
      <c r="DU28" s="321">
        <f>SUM(DT28:DT30)</f>
        <v>0</v>
      </c>
      <c r="DV28" s="21">
        <f>LEN(配列情報!$D$37)-LEN(SUBSTITUTE(配列情報!$D$37,$D28,""))</f>
        <v>0</v>
      </c>
      <c r="DW28" s="21">
        <f t="shared" si="31"/>
        <v>0</v>
      </c>
      <c r="DX28" s="162" cm="1">
        <f t="array" ref="DX28">DW28-IFERROR(_xlfn.LET(_xlpm.k,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$DW$3:$DW$215),IF(_xlpm.top="対象無し", 0, SUMPRODUCT(_xlpm.amount * _xlpm.hitCount))),0)</f>
        <v>0</v>
      </c>
      <c r="DY28" s="321">
        <f>SUM(DX28:DX30)</f>
        <v>0</v>
      </c>
      <c r="DZ28" s="21">
        <f>LEN(配列情報!$D$38)-LEN(SUBSTITUTE(配列情報!$D$38,$D28,""))</f>
        <v>0</v>
      </c>
      <c r="EA28" s="21">
        <f t="shared" si="32"/>
        <v>0</v>
      </c>
      <c r="EB28" s="162" cm="1">
        <f t="array" ref="EB28">EA28-IFERROR(_xlfn.LET(_xlpm.k,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$EA$3:$EA$215),IF(_xlpm.top="対象無し", 0, SUMPRODUCT(_xlpm.amount * _xlpm.hitCount))),0)</f>
        <v>0</v>
      </c>
      <c r="EC28" s="321">
        <f>SUM(EB28:EB30)</f>
        <v>0</v>
      </c>
      <c r="ED28" s="21">
        <f>LEN(配列情報!$D$39)-LEN(SUBSTITUTE(配列情報!$D$39,$D28,""))</f>
        <v>0</v>
      </c>
      <c r="EE28" s="21">
        <f t="shared" si="33"/>
        <v>0</v>
      </c>
      <c r="EF28" s="162" cm="1">
        <f t="array" ref="EF28">EE28-IFERROR(_xlfn.LET(_xlpm.k,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$EE$3:$EE$215),IF(_xlpm.top="対象無し", 0, SUMPRODUCT(_xlpm.amount * _xlpm.hitCount))),0)</f>
        <v>0</v>
      </c>
      <c r="EG28" s="321">
        <f>SUM(EF28:EF30)</f>
        <v>0</v>
      </c>
      <c r="EH28" s="21">
        <f>LEN(配列情報!$D$40)-LEN(SUBSTITUTE(配列情報!$D$40,$D28,""))</f>
        <v>0</v>
      </c>
      <c r="EI28" s="21">
        <f t="shared" si="34"/>
        <v>0</v>
      </c>
      <c r="EJ28" s="162" cm="1">
        <f t="array" ref="EJ28">EI28-IFERROR(_xlfn.LET(_xlpm.k,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$EI$3:$EI$215),IF(_xlpm.top="対象無し", 0, SUMPRODUCT(_xlpm.amount * _xlpm.hitCount))),0)</f>
        <v>0</v>
      </c>
      <c r="EK28" s="321">
        <f>SUM(EJ28:EJ30)</f>
        <v>0</v>
      </c>
      <c r="EL28" s="21">
        <f>LEN(配列情報!$D$41)-LEN(SUBSTITUTE(配列情報!$D$41,$D28,""))</f>
        <v>0</v>
      </c>
      <c r="EM28" s="21">
        <f t="shared" si="35"/>
        <v>0</v>
      </c>
      <c r="EN28" s="162" cm="1">
        <f t="array" ref="EN28">EM28-IFERROR(_xlfn.LET(_xlpm.k,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$EM$3:$EM$215),IF(_xlpm.top="対象無し", 0, SUMPRODUCT(_xlpm.amount * _xlpm.hitCount))),0)</f>
        <v>0</v>
      </c>
      <c r="EO28" s="321">
        <f>SUM(EN28:EN30)</f>
        <v>0</v>
      </c>
      <c r="EP28" s="21">
        <f>LEN(配列情報!$D$42)-LEN(SUBSTITUTE(配列情報!$D$42,$D28,""))</f>
        <v>0</v>
      </c>
      <c r="EQ28" s="21">
        <f t="shared" si="36"/>
        <v>0</v>
      </c>
      <c r="ER28" s="162" cm="1">
        <f t="array" ref="ER28">EQ28-IFERROR(_xlfn.LET(_xlpm.k,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$EQ$3:$EQ$215),IF(_xlpm.top="対象無し", 0, SUMPRODUCT(_xlpm.amount * _xlpm.hitCount))),0)</f>
        <v>0</v>
      </c>
      <c r="ES28" s="321">
        <f>SUM(ER28:ER30)</f>
        <v>0</v>
      </c>
      <c r="ET28" s="21">
        <f>LEN(配列情報!$D$43)-LEN(SUBSTITUTE(配列情報!$D$43,$D28,""))</f>
        <v>0</v>
      </c>
      <c r="EU28" s="21">
        <f t="shared" si="37"/>
        <v>0</v>
      </c>
      <c r="EV28" s="162" cm="1">
        <f t="array" ref="EV28">EU28-IFERROR(_xlfn.LET(_xlpm.k,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$EU$3:$EU$215),IF(_xlpm.top="対象無し", 0, SUMPRODUCT(_xlpm.amount * _xlpm.hitCount))),0)</f>
        <v>0</v>
      </c>
      <c r="EW28" s="321">
        <f>SUM(EV28:EV30)</f>
        <v>0</v>
      </c>
      <c r="EX28" s="21">
        <f>LEN(配列情報!$D$44)-LEN(SUBSTITUTE(配列情報!$D$44,$D28,""))</f>
        <v>0</v>
      </c>
      <c r="EY28" s="21">
        <f t="shared" si="38"/>
        <v>0</v>
      </c>
      <c r="EZ28" s="162" cm="1">
        <f t="array" ref="EZ28">EY28-IFERROR(_xlfn.LET(_xlpm.k,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$EY$3:$EY$215),IF(_xlpm.top="対象無し", 0, SUMPRODUCT(_xlpm.amount * _xlpm.hitCount))),0)</f>
        <v>0</v>
      </c>
      <c r="FA28" s="321">
        <f>SUM(EZ28:EZ30)</f>
        <v>0</v>
      </c>
      <c r="FB28" s="21">
        <f>LEN(配列情報!$D$45)-LEN(SUBSTITUTE(配列情報!$D$45,$D28,""))</f>
        <v>0</v>
      </c>
      <c r="FC28" s="21">
        <f t="shared" si="39"/>
        <v>0</v>
      </c>
      <c r="FD28" s="162" cm="1">
        <f t="array" ref="FD28">FC28-IFERROR(_xlfn.LET(_xlpm.k,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$FC$3:$FC$215),IF(_xlpm.top="対象無し", 0, SUMPRODUCT(_xlpm.amount * _xlpm.hitCount))),0)</f>
        <v>0</v>
      </c>
      <c r="FE28" s="321">
        <f>SUM(FD28:FD30)</f>
        <v>0</v>
      </c>
      <c r="FF28" s="21">
        <f>LEN(配列情報!$D$46)-LEN(SUBSTITUTE(配列情報!$D$46,$D28,""))</f>
        <v>0</v>
      </c>
      <c r="FG28" s="21">
        <f t="shared" si="40"/>
        <v>0</v>
      </c>
      <c r="FH28" s="162" cm="1">
        <f t="array" ref="FH28">FG28-IFERROR(_xlfn.LET(_xlpm.k,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$FG$3:$FG$215),IF(_xlpm.top="対象無し", 0, SUMPRODUCT(_xlpm.amount * _xlpm.hitCount))),0)</f>
        <v>0</v>
      </c>
      <c r="FI28" s="321">
        <f>SUM(FH28:FH30)</f>
        <v>0</v>
      </c>
      <c r="FJ28" s="21">
        <f>LEN(配列情報!$D$47)-LEN(SUBSTITUTE(配列情報!$D$47,$D28,""))</f>
        <v>0</v>
      </c>
      <c r="FK28" s="21">
        <f t="shared" si="41"/>
        <v>0</v>
      </c>
      <c r="FL28" s="162" cm="1">
        <f t="array" ref="FL28">FK28-IFERROR(_xlfn.LET(_xlpm.k,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$FK$3:$FK$215),IF(_xlpm.top="対象無し", 0, SUMPRODUCT(_xlpm.amount * _xlpm.hitCount))),0)</f>
        <v>0</v>
      </c>
      <c r="FM28" s="321">
        <f>SUM(FL28:FL30)</f>
        <v>0</v>
      </c>
      <c r="FN28" s="21">
        <f>LEN(配列情報!$D$48)-LEN(SUBSTITUTE(配列情報!$D$48,$D28,""))</f>
        <v>0</v>
      </c>
      <c r="FO28" s="21">
        <f t="shared" si="42"/>
        <v>0</v>
      </c>
      <c r="FP28" s="162" cm="1">
        <f t="array" ref="FP28">FO28-IFERROR(_xlfn.LET(_xlpm.k,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$FO$3:$FO$215),IF(_xlpm.top="対象無し", 0, SUMPRODUCT(_xlpm.amount * _xlpm.hitCount))),0)</f>
        <v>0</v>
      </c>
      <c r="FQ28" s="321">
        <f>SUM(FP28:FP30)</f>
        <v>0</v>
      </c>
      <c r="FR28" s="21">
        <f>LEN(配列情報!$D$49)-LEN(SUBSTITUTE(配列情報!$D$49,$D28,""))</f>
        <v>0</v>
      </c>
      <c r="FS28" s="21">
        <f t="shared" si="43"/>
        <v>0</v>
      </c>
      <c r="FT28" s="162" cm="1">
        <f t="array" ref="FT28">FS28-IFERROR(_xlfn.LET(_xlpm.k,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$FS$3:$FS$215),IF(_xlpm.top="対象無し", 0, SUMPRODUCT(_xlpm.amount * _xlpm.hitCount))),0)</f>
        <v>0</v>
      </c>
      <c r="FU28" s="321">
        <f>SUM(FT28:FT30)</f>
        <v>0</v>
      </c>
      <c r="FV28" s="21">
        <f>LEN(配列情報!$D$50)-LEN(SUBSTITUTE(配列情報!$D$50,$D28,""))</f>
        <v>0</v>
      </c>
      <c r="FW28" s="21">
        <f t="shared" si="44"/>
        <v>0</v>
      </c>
      <c r="FX28" s="162" cm="1">
        <f t="array" ref="FX28">FW28-IFERROR(_xlfn.LET(_xlpm.k,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$FW$3:$FW$215),IF(_xlpm.top="対象無し", 0, SUMPRODUCT(_xlpm.amount * _xlpm.hitCount))),0)</f>
        <v>0</v>
      </c>
      <c r="FY28" s="321">
        <f>SUM(FX28:FX30)</f>
        <v>0</v>
      </c>
      <c r="FZ28" s="21">
        <f>LEN(配列情報!$D$51)-LEN(SUBSTITUTE(配列情報!$D$51,$D28,""))</f>
        <v>0</v>
      </c>
      <c r="GA28" s="21">
        <f t="shared" si="45"/>
        <v>0</v>
      </c>
      <c r="GB28" s="162" cm="1">
        <f t="array" ref="GB28">GA28-IFERROR(_xlfn.LET(_xlpm.k,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$GA$3:$GA$215),IF(_xlpm.top="対象無し", 0, SUMPRODUCT(_xlpm.amount * _xlpm.hitCount))),0)</f>
        <v>0</v>
      </c>
      <c r="GC28" s="321">
        <f>SUM(GB28:GB30)</f>
        <v>0</v>
      </c>
      <c r="GD28" s="21">
        <f>LEN(配列情報!$D$52)-LEN(SUBSTITUTE(配列情報!$D$52,$D28,""))</f>
        <v>0</v>
      </c>
      <c r="GE28" s="21">
        <f t="shared" si="46"/>
        <v>0</v>
      </c>
      <c r="GF28" s="162" cm="1">
        <f t="array" ref="GF28">GE28-IFERROR(_xlfn.LET(_xlpm.k,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$GE$3:$GE$215),IF(_xlpm.top="対象無し", 0, SUMPRODUCT(_xlpm.amount * _xlpm.hitCount))),0)</f>
        <v>0</v>
      </c>
      <c r="GG28" s="321">
        <f>SUM(GF28:GF30)</f>
        <v>0</v>
      </c>
      <c r="GH28" s="21">
        <f>LEN(配列情報!$D$53)-LEN(SUBSTITUTE(配列情報!$D$53,$D28,""))</f>
        <v>0</v>
      </c>
      <c r="GI28" s="21">
        <f t="shared" si="47"/>
        <v>0</v>
      </c>
      <c r="GJ28" s="162" cm="1">
        <f t="array" ref="GJ28">GI28-IFERROR(_xlfn.LET(_xlpm.k,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$GI$3:$GI$215),IF(_xlpm.top="対象無し", 0, SUMPRODUCT(_xlpm.amount * _xlpm.hitCount))),0)</f>
        <v>0</v>
      </c>
      <c r="GK28" s="321">
        <f>SUM(GJ28:GJ30)</f>
        <v>0</v>
      </c>
      <c r="GL28" s="21">
        <f>LEN(配列情報!$D$54)-LEN(SUBSTITUTE(配列情報!$D$54,$D28,""))</f>
        <v>0</v>
      </c>
      <c r="GM28" s="21">
        <f t="shared" si="48"/>
        <v>0</v>
      </c>
      <c r="GN28" s="162" cm="1">
        <f t="array" ref="GN28">GM28-IFERROR(_xlfn.LET(_xlpm.k,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$GM$3:$GM$215),IF(_xlpm.top="対象無し", 0, SUMPRODUCT(_xlpm.amount * _xlpm.hitCount))),0)</f>
        <v>0</v>
      </c>
      <c r="GO28" s="321">
        <f>SUM(GN28:GN30)</f>
        <v>0</v>
      </c>
      <c r="GP28" s="21">
        <f>LEN(配列情報!$D$55)-LEN(SUBSTITUTE(配列情報!$D$55,$D28,""))</f>
        <v>0</v>
      </c>
      <c r="GQ28" s="21">
        <f t="shared" si="49"/>
        <v>0</v>
      </c>
      <c r="GR28" s="162" cm="1">
        <f t="array" ref="GR28">GQ28-IFERROR(_xlfn.LET(_xlpm.k,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$GQ$3:$GQ$215),IF(_xlpm.top="対象無し", 0, SUMPRODUCT(_xlpm.amount * _xlpm.hitCount))),0)</f>
        <v>0</v>
      </c>
      <c r="GS28" s="321">
        <f>SUM(GR28:GR30)</f>
        <v>0</v>
      </c>
      <c r="GT28" s="21">
        <f>LEN(配列情報!$D$56)-LEN(SUBSTITUTE(配列情報!$D$56,$D28,""))</f>
        <v>0</v>
      </c>
      <c r="GU28" s="21">
        <f t="shared" si="50"/>
        <v>0</v>
      </c>
      <c r="GV28" s="162" cm="1">
        <f t="array" ref="GV28">GU28-IFERROR(_xlfn.LET(_xlpm.k,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$GU$3:$GU$215),IF(_xlpm.top="対象無し", 0, SUMPRODUCT(_xlpm.amount * _xlpm.hitCount))),0)</f>
        <v>0</v>
      </c>
      <c r="GW28" s="321">
        <f>SUM(GV28:GV30)</f>
        <v>0</v>
      </c>
      <c r="GX28" s="21">
        <f>LEN(配列情報!$D$57)-LEN(SUBSTITUTE(配列情報!$D$57,$D28,""))</f>
        <v>0</v>
      </c>
      <c r="GY28" s="21">
        <f t="shared" si="51"/>
        <v>0</v>
      </c>
      <c r="GZ28" s="162" cm="1">
        <f t="array" ref="GZ28">GY28-IFERROR(_xlfn.LET(_xlpm.k,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$GY$3:$GY$215),IF(_xlpm.top="対象無し", 0, SUMPRODUCT(_xlpm.amount * _xlpm.hitCount))),0)</f>
        <v>0</v>
      </c>
      <c r="HA28" s="321">
        <f>SUM(GZ28:GZ30)</f>
        <v>0</v>
      </c>
      <c r="HB28" s="21">
        <f>LEN(配列情報!$D$58)-LEN(SUBSTITUTE(配列情報!$D$58,$D28,""))</f>
        <v>0</v>
      </c>
      <c r="HC28" s="21">
        <f t="shared" si="52"/>
        <v>0</v>
      </c>
      <c r="HD28" s="162" cm="1">
        <f t="array" ref="HD28">HC28-IFERROR(_xlfn.LET(_xlpm.k,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$HC$3:$HC$215),IF(_xlpm.top="対象無し", 0, SUMPRODUCT(_xlpm.amount * _xlpm.hitCount))),0)</f>
        <v>0</v>
      </c>
      <c r="HE28" s="321">
        <f>SUM(HD28:HD30)</f>
        <v>0</v>
      </c>
      <c r="HF28" s="21">
        <f>LEN(配列情報!$D$59)-LEN(SUBSTITUTE(配列情報!$D$59,$D28,""))</f>
        <v>0</v>
      </c>
      <c r="HG28" s="21">
        <f t="shared" si="53"/>
        <v>0</v>
      </c>
      <c r="HH28" s="162" cm="1">
        <f t="array" ref="HH28">HG28-IFERROR(_xlfn.LET(_xlpm.k,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$HG$3:$HG$215),IF(_xlpm.top="対象無し", 0, SUMPRODUCT(_xlpm.amount * _xlpm.hitCount))),0)</f>
        <v>0</v>
      </c>
      <c r="HI28" s="321">
        <f>SUM(HH28:HH30)</f>
        <v>0</v>
      </c>
      <c r="HJ28" s="21">
        <f>LEN(配列情報!$D$60)-LEN(SUBSTITUTE(配列情報!$D$60,$D28,""))</f>
        <v>0</v>
      </c>
      <c r="HK28" s="21">
        <f t="shared" si="54"/>
        <v>0</v>
      </c>
      <c r="HL28" s="162" cm="1">
        <f t="array" ref="HL28">HK28-IFERROR(_xlfn.LET(_xlpm.k,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$HK$3:$HK$215),IF(_xlpm.top="対象無し", 0, SUMPRODUCT(_xlpm.amount * _xlpm.hitCount))),0)</f>
        <v>0</v>
      </c>
      <c r="HM28" s="321">
        <f>SUM(HL28:HL30)</f>
        <v>0</v>
      </c>
      <c r="HN28" s="21">
        <f>LEN(配列情報!$D$61)-LEN(SUBSTITUTE(配列情報!$D$61,$D28,""))</f>
        <v>0</v>
      </c>
      <c r="HO28" s="21">
        <f t="shared" si="55"/>
        <v>0</v>
      </c>
      <c r="HP28" s="162" cm="1">
        <f t="array" ref="HP28">HO28-IFERROR(_xlfn.LET(_xlpm.k,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$HO$3:$HO$215),IF(_xlpm.top="対象無し", 0, SUMPRODUCT(_xlpm.amount * _xlpm.hitCount))),0)</f>
        <v>0</v>
      </c>
      <c r="HQ28" s="321">
        <f>SUM(HP28:HP30)</f>
        <v>0</v>
      </c>
      <c r="HR28" s="21">
        <f>LEN(配列情報!$D$62)-LEN(SUBSTITUTE(配列情報!$D$62,$D28,""))</f>
        <v>0</v>
      </c>
      <c r="HS28" s="21">
        <f t="shared" si="56"/>
        <v>0</v>
      </c>
      <c r="HT28" s="162" cm="1">
        <f t="array" ref="HT28">HS28-IFERROR(_xlfn.LET(_xlpm.k,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$HS$3:$HS$215),IF(_xlpm.top="対象無し", 0, SUMPRODUCT(_xlpm.amount * _xlpm.hitCount))),0)</f>
        <v>0</v>
      </c>
      <c r="HU28" s="321">
        <f>SUM(HT28:HT30)</f>
        <v>0</v>
      </c>
      <c r="HV28" s="21">
        <f>LEN(配列情報!$D$63)-LEN(SUBSTITUTE(配列情報!$D$63,$D28,""))</f>
        <v>0</v>
      </c>
      <c r="HW28" s="21">
        <f t="shared" si="57"/>
        <v>0</v>
      </c>
      <c r="HX28" s="162" cm="1">
        <f t="array" ref="HX28">HW28-IFERROR(_xlfn.LET(_xlpm.k,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$HW$3:$HW$215),IF(_xlpm.top="対象無し", 0, SUMPRODUCT(_xlpm.amount * _xlpm.hitCount))),0)</f>
        <v>0</v>
      </c>
      <c r="HY28" s="321">
        <f>SUM(HX28:HX30)</f>
        <v>0</v>
      </c>
      <c r="HZ28" s="21">
        <f>LEN(配列情報!$D$64)-LEN(SUBSTITUTE(配列情報!$D$64,$D28,""))</f>
        <v>0</v>
      </c>
      <c r="IA28" s="21">
        <f t="shared" si="58"/>
        <v>0</v>
      </c>
      <c r="IB28" s="162" cm="1">
        <f t="array" ref="IB28">IA28-IFERROR(_xlfn.LET(_xlpm.k,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$IA$3:$IA$215),IF(_xlpm.top="対象無し", 0, SUMPRODUCT(_xlpm.amount * _xlpm.hitCount))),0)</f>
        <v>0</v>
      </c>
      <c r="IC28" s="321">
        <f>SUM(IB28:IB30)</f>
        <v>0</v>
      </c>
      <c r="ID28" s="21">
        <f>LEN(配列情報!$D$65)-LEN(SUBSTITUTE(配列情報!$D$65,$D28,""))</f>
        <v>0</v>
      </c>
      <c r="IE28" s="21">
        <f t="shared" si="59"/>
        <v>0</v>
      </c>
      <c r="IF28" s="162" cm="1">
        <f t="array" ref="IF28">IE28-IFERROR(_xlfn.LET(_xlpm.k,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$IE$3:$IE$215),IF(_xlpm.top="対象無し", 0, SUMPRODUCT(_xlpm.amount * _xlpm.hitCount))),0)</f>
        <v>0</v>
      </c>
      <c r="IG28" s="321">
        <f>SUM(IF28:IF30)</f>
        <v>0</v>
      </c>
      <c r="IH28" s="21">
        <f>LEN(配列情報!$D$66)-LEN(SUBSTITUTE(配列情報!$D$66,$D28,""))</f>
        <v>0</v>
      </c>
      <c r="II28" s="21">
        <f t="shared" si="60"/>
        <v>0</v>
      </c>
      <c r="IJ28" s="162" cm="1">
        <f t="array" ref="IJ28">II28-IFERROR(_xlfn.LET(_xlpm.k,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$II$3:$II$215),IF(_xlpm.top="対象無し", 0, SUMPRODUCT(_xlpm.amount * _xlpm.hitCount))),0)</f>
        <v>0</v>
      </c>
      <c r="IK28" s="321">
        <f>SUM(IJ28:IJ30)</f>
        <v>0</v>
      </c>
      <c r="IL28" s="21">
        <f>LEN(配列情報!$D$67)-LEN(SUBSTITUTE(配列情報!$D$67,$D28,""))</f>
        <v>0</v>
      </c>
      <c r="IM28" s="21">
        <f t="shared" si="61"/>
        <v>0</v>
      </c>
      <c r="IN28" s="162" cm="1">
        <f t="array" ref="IN28">IM28-IFERROR(_xlfn.LET(_xlpm.k,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$IM$3:$IM$215),IF(_xlpm.top="対象無し", 0, SUMPRODUCT(_xlpm.amount * _xlpm.hitCount))),0)</f>
        <v>0</v>
      </c>
      <c r="IO28" s="321">
        <f>SUM(IN28:IN30)</f>
        <v>0</v>
      </c>
      <c r="IP28" s="21">
        <f>LEN(配列情報!$D$68)-LEN(SUBSTITUTE(配列情報!$D$68,$D28,""))</f>
        <v>0</v>
      </c>
      <c r="IQ28" s="21">
        <f t="shared" si="62"/>
        <v>0</v>
      </c>
      <c r="IR28" s="162" cm="1">
        <f t="array" ref="IR28">IQ28-IFERROR(_xlfn.LET(_xlpm.k,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$IQ$3:$IQ$215),IF(_xlpm.top="対象無し", 0, SUMPRODUCT(_xlpm.amount * _xlpm.hitCount))),0)</f>
        <v>0</v>
      </c>
      <c r="IS28" s="321">
        <f>SUM(IR28:IR30)</f>
        <v>0</v>
      </c>
      <c r="IT28" s="21">
        <f>LEN(配列情報!$D$69)-LEN(SUBSTITUTE(配列情報!$D$69,$D28,""))</f>
        <v>0</v>
      </c>
      <c r="IU28" s="21">
        <f t="shared" si="63"/>
        <v>0</v>
      </c>
      <c r="IV28" s="162" cm="1">
        <f t="array" ref="IV28">IU28-IFERROR(_xlfn.LET(_xlpm.k,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$IU$3:$IU$215),IF(_xlpm.top="対象無し", 0, SUMPRODUCT(_xlpm.amount * _xlpm.hitCount))),0)</f>
        <v>0</v>
      </c>
      <c r="IW28" s="321">
        <f>SUM(IV28:IV30)</f>
        <v>0</v>
      </c>
      <c r="IX28" s="21">
        <f>LEN(配列情報!$D$70)-LEN(SUBSTITUTE(配列情報!$D$70,$D28,""))</f>
        <v>0</v>
      </c>
      <c r="IY28" s="21">
        <f t="shared" si="64"/>
        <v>0</v>
      </c>
      <c r="IZ28" s="162" cm="1">
        <f t="array" ref="IZ28">IY28-IFERROR(_xlfn.LET(_xlpm.k,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$IY$3:$IY$215),IF(_xlpm.top="対象無し", 0, SUMPRODUCT(_xlpm.amount * _xlpm.hitCount))),0)</f>
        <v>0</v>
      </c>
      <c r="JA28" s="321">
        <f>SUM(IZ28:IZ30)</f>
        <v>0</v>
      </c>
      <c r="JB28" s="21">
        <f>LEN(配列情報!$D$71)-LEN(SUBSTITUTE(配列情報!$D$71,$D28,""))</f>
        <v>0</v>
      </c>
      <c r="JC28" s="21">
        <f t="shared" si="65"/>
        <v>0</v>
      </c>
      <c r="JD28" s="162" cm="1">
        <f t="array" ref="JD28">JC28-IFERROR(_xlfn.LET(_xlpm.k,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$JC$3:$JC$215),IF(_xlpm.top="対象無し", 0, SUMPRODUCT(_xlpm.amount * _xlpm.hitCount))),0)</f>
        <v>0</v>
      </c>
      <c r="JE28" s="321">
        <f>SUM(JD28:JD30)</f>
        <v>0</v>
      </c>
      <c r="JF28" s="21">
        <f>LEN(配列情報!$D$72)-LEN(SUBSTITUTE(配列情報!$D$72,$D28,""))</f>
        <v>0</v>
      </c>
      <c r="JG28" s="21">
        <f t="shared" si="66"/>
        <v>0</v>
      </c>
      <c r="JH28" s="162" cm="1">
        <f t="array" ref="JH28">JG28-IFERROR(_xlfn.LET(_xlpm.k,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$JG$3:$JG$215),IF(_xlpm.top="対象無し", 0, SUMPRODUCT(_xlpm.amount * _xlpm.hitCount))),0)</f>
        <v>0</v>
      </c>
      <c r="JI28" s="321">
        <f>SUM(JH28:JH30)</f>
        <v>0</v>
      </c>
      <c r="JJ28" s="21">
        <f>LEN(配列情報!$D$73)-LEN(SUBSTITUTE(配列情報!$D$73,$D28,""))</f>
        <v>0</v>
      </c>
      <c r="JK28" s="21">
        <f t="shared" si="67"/>
        <v>0</v>
      </c>
      <c r="JL28" s="162" cm="1">
        <f t="array" ref="JL28">JK28-IFERROR(_xlfn.LET(_xlpm.k,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$JK$3:$JK$215),IF(_xlpm.top="対象無し", 0, SUMPRODUCT(_xlpm.amount * _xlpm.hitCount))),0)</f>
        <v>0</v>
      </c>
      <c r="JM28" s="321">
        <f>SUM(JL28:JL30)</f>
        <v>0</v>
      </c>
      <c r="JN28" s="21">
        <f>LEN(配列情報!$D$74)-LEN(SUBSTITUTE(配列情報!$D$74,$D28,""))</f>
        <v>0</v>
      </c>
      <c r="JO28" s="21">
        <f t="shared" si="68"/>
        <v>0</v>
      </c>
      <c r="JP28" s="162" cm="1">
        <f t="array" ref="JP28">JO28-IFERROR(_xlfn.LET(_xlpm.k,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$JO$3:$JO$215),IF(_xlpm.top="対象無し", 0, SUMPRODUCT(_xlpm.amount * _xlpm.hitCount))),0)</f>
        <v>0</v>
      </c>
      <c r="JQ28" s="321">
        <f>SUM(JP28:JP30)</f>
        <v>0</v>
      </c>
      <c r="JR28" s="21">
        <f>LEN(配列情報!$D$75)-LEN(SUBSTITUTE(配列情報!$D$75,$D28,""))</f>
        <v>0</v>
      </c>
      <c r="JS28" s="21">
        <f t="shared" si="69"/>
        <v>0</v>
      </c>
      <c r="JT28" s="162" cm="1">
        <f t="array" ref="JT28">JS28-IFERROR(_xlfn.LET(_xlpm.k,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$JS$3:$JS$215),IF(_xlpm.top="対象無し", 0, SUMPRODUCT(_xlpm.amount * _xlpm.hitCount))),0)</f>
        <v>0</v>
      </c>
      <c r="JU28" s="321">
        <f>SUM(JT28:JT30)</f>
        <v>0</v>
      </c>
      <c r="JV28" s="21">
        <f>LEN(配列情報!$D$76)-LEN(SUBSTITUTE(配列情報!$D$76,$D28,""))</f>
        <v>0</v>
      </c>
      <c r="JW28" s="21">
        <f t="shared" si="70"/>
        <v>0</v>
      </c>
      <c r="JX28" s="162" cm="1">
        <f t="array" ref="JX28">JW28-IFERROR(_xlfn.LET(_xlpm.k,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$JW$3:$JW$215),IF(_xlpm.top="対象無し", 0, SUMPRODUCT(_xlpm.amount * _xlpm.hitCount))),0)</f>
        <v>0</v>
      </c>
      <c r="JY28" s="321">
        <f>SUM(JX28:JX30)</f>
        <v>0</v>
      </c>
      <c r="JZ28" s="21">
        <f>LEN(配列情報!$D$77)-LEN(SUBSTITUTE(配列情報!$D$77,$D28,""))</f>
        <v>0</v>
      </c>
      <c r="KA28" s="21">
        <f t="shared" si="71"/>
        <v>0</v>
      </c>
      <c r="KB28" s="162" cm="1">
        <f t="array" ref="KB28">KA28-IFERROR(_xlfn.LET(_xlpm.k,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$KA$3:$KA$215),IF(_xlpm.top="対象無し", 0, SUMPRODUCT(_xlpm.amount * _xlpm.hitCount))),0)</f>
        <v>0</v>
      </c>
      <c r="KC28" s="321">
        <f>SUM(KB28:KB30)</f>
        <v>0</v>
      </c>
      <c r="KD28" s="21">
        <f>LEN(配列情報!$D$78)-LEN(SUBSTITUTE(配列情報!$D$78,$D28,""))</f>
        <v>0</v>
      </c>
      <c r="KE28" s="21">
        <f t="shared" si="72"/>
        <v>0</v>
      </c>
      <c r="KF28" s="162" cm="1">
        <f t="array" ref="KF28">KE28-IFERROR(_xlfn.LET(_xlpm.k,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$KE$3:$KE$215),IF(_xlpm.top="対象無し", 0, SUMPRODUCT(_xlpm.amount * _xlpm.hitCount))),0)</f>
        <v>0</v>
      </c>
      <c r="KG28" s="321">
        <f>SUM(KF28:KF30)</f>
        <v>0</v>
      </c>
      <c r="KH28" s="21">
        <f>LEN(配列情報!$D$79)-LEN(SUBSTITUTE(配列情報!$D$79,$D28,""))</f>
        <v>0</v>
      </c>
      <c r="KI28" s="21">
        <f t="shared" si="73"/>
        <v>0</v>
      </c>
      <c r="KJ28" s="162" cm="1">
        <f t="array" ref="KJ28">KI28-IFERROR(_xlfn.LET(_xlpm.k,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$KI$3:$KI$215),IF(_xlpm.top="対象無し", 0, SUMPRODUCT(_xlpm.amount * _xlpm.hitCount))),0)</f>
        <v>0</v>
      </c>
      <c r="KK28" s="321">
        <f>SUM(KJ28:KJ30)</f>
        <v>0</v>
      </c>
      <c r="KL28" s="21">
        <f>LEN(配列情報!$D$80)-LEN(SUBSTITUTE(配列情報!$D$80,$D28,""))</f>
        <v>0</v>
      </c>
      <c r="KM28" s="21">
        <f t="shared" si="74"/>
        <v>0</v>
      </c>
      <c r="KN28" s="162" cm="1">
        <f t="array" ref="KN28">KM28-IFERROR(_xlfn.LET(_xlpm.k,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$KM$3:$KM$215),IF(_xlpm.top="対象無し", 0, SUMPRODUCT(_xlpm.amount * _xlpm.hitCount))),0)</f>
        <v>0</v>
      </c>
      <c r="KO28" s="321">
        <f>SUM(KN28:KN30)</f>
        <v>0</v>
      </c>
      <c r="KP28" s="21">
        <f>LEN(配列情報!$D$81)-LEN(SUBSTITUTE(配列情報!$D$81,$D28,""))</f>
        <v>0</v>
      </c>
      <c r="KQ28" s="21">
        <f t="shared" si="75"/>
        <v>0</v>
      </c>
      <c r="KR28" s="162" cm="1">
        <f t="array" ref="KR28">KQ28-IFERROR(_xlfn.LET(_xlpm.k,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$KQ$3:$KQ$215),IF(_xlpm.top="対象無し", 0, SUMPRODUCT(_xlpm.amount * _xlpm.hitCount))),0)</f>
        <v>0</v>
      </c>
      <c r="KS28" s="321">
        <f>SUM(KR28:KR30)</f>
        <v>0</v>
      </c>
      <c r="KT28" s="21">
        <f>LEN(配列情報!$D$82)-LEN(SUBSTITUTE(配列情報!$D$82,$D28,""))</f>
        <v>0</v>
      </c>
      <c r="KU28" s="21">
        <f t="shared" si="76"/>
        <v>0</v>
      </c>
      <c r="KV28" s="162" cm="1">
        <f t="array" ref="KV28">KU28-IFERROR(_xlfn.LET(_xlpm.k,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$KU$3:$KU$215),IF(_xlpm.top="対象無し", 0, SUMPRODUCT(_xlpm.amount * _xlpm.hitCount))),0)</f>
        <v>0</v>
      </c>
      <c r="KW28" s="321">
        <f>SUM(KV28:KV30)</f>
        <v>0</v>
      </c>
      <c r="KX28" s="21">
        <f>LEN(配列情報!$D$83)-LEN(SUBSTITUTE(配列情報!$D$83,$D28,""))</f>
        <v>0</v>
      </c>
      <c r="KY28" s="21">
        <f t="shared" si="77"/>
        <v>0</v>
      </c>
      <c r="KZ28" s="162" cm="1">
        <f t="array" ref="KZ28">KY28-IFERROR(_xlfn.LET(_xlpm.k,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$KY$3:$KY$215),IF(_xlpm.top="対象無し", 0, SUMPRODUCT(_xlpm.amount * _xlpm.hitCount))),0)</f>
        <v>0</v>
      </c>
      <c r="LA28" s="321">
        <f>SUM(KZ28:KZ30)</f>
        <v>0</v>
      </c>
      <c r="LB28" s="21">
        <f>LEN(配列情報!$D$84)-LEN(SUBSTITUTE(配列情報!$D$84,$D28,""))</f>
        <v>0</v>
      </c>
      <c r="LC28" s="21">
        <f t="shared" si="78"/>
        <v>0</v>
      </c>
      <c r="LD28" s="162" cm="1">
        <f t="array" ref="LD28">LC28-IFERROR(_xlfn.LET(_xlpm.k,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$LC$3:$LC$215),IF(_xlpm.top="対象無し", 0, SUMPRODUCT(_xlpm.amount * _xlpm.hitCount))),0)</f>
        <v>0</v>
      </c>
      <c r="LE28" s="321">
        <f>SUM(LD28:LD30)</f>
        <v>0</v>
      </c>
      <c r="LF28" s="21">
        <f>LEN(配列情報!$D$85)-LEN(SUBSTITUTE(配列情報!$D$85,$D28,""))</f>
        <v>0</v>
      </c>
      <c r="LG28" s="21">
        <f t="shared" si="79"/>
        <v>0</v>
      </c>
      <c r="LH28" s="162" cm="1">
        <f t="array" ref="LH28">LG28-IFERROR(_xlfn.LET(_xlpm.k,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$LG$3:$LG$215),IF(_xlpm.top="対象無し", 0, SUMPRODUCT(_xlpm.amount * _xlpm.hitCount))),0)</f>
        <v>0</v>
      </c>
      <c r="LI28" s="321">
        <f>SUM(LH28:LH30)</f>
        <v>0</v>
      </c>
      <c r="LJ28" s="21">
        <f>LEN(配列情報!$D$86)-LEN(SUBSTITUTE(配列情報!$D$86,$D28,""))</f>
        <v>0</v>
      </c>
      <c r="LK28" s="21">
        <f t="shared" si="80"/>
        <v>0</v>
      </c>
      <c r="LL28" s="162" cm="1">
        <f t="array" ref="LL28">LK28-IFERROR(_xlfn.LET(_xlpm.k,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$LK$3:$LK$215),IF(_xlpm.top="対象無し", 0, SUMPRODUCT(_xlpm.amount * _xlpm.hitCount))),0)</f>
        <v>0</v>
      </c>
      <c r="LM28" s="321">
        <f>SUM(LL28:LL30)</f>
        <v>0</v>
      </c>
      <c r="LN28" s="21">
        <f>LEN(配列情報!$D$87)-LEN(SUBSTITUTE(配列情報!$D$87,$D28,""))</f>
        <v>0</v>
      </c>
      <c r="LO28" s="21">
        <f t="shared" si="81"/>
        <v>0</v>
      </c>
      <c r="LP28" s="162" cm="1">
        <f t="array" ref="LP28">LO28-IFERROR(_xlfn.LET(_xlpm.k,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$LO$3:$LO$215),IF(_xlpm.top="対象無し", 0, SUMPRODUCT(_xlpm.amount * _xlpm.hitCount))),0)</f>
        <v>0</v>
      </c>
      <c r="LQ28" s="321">
        <f>SUM(LP28:LP30)</f>
        <v>0</v>
      </c>
      <c r="LR28" s="21">
        <f>LEN(配列情報!$D$88)-LEN(SUBSTITUTE(配列情報!$D$88,$D28,""))</f>
        <v>0</v>
      </c>
      <c r="LS28" s="21">
        <f t="shared" si="82"/>
        <v>0</v>
      </c>
      <c r="LT28" s="162" cm="1">
        <f t="array" ref="LT28">LS28-IFERROR(_xlfn.LET(_xlpm.k,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$LS$3:$LS$215),IF(_xlpm.top="対象無し", 0, SUMPRODUCT(_xlpm.amount * _xlpm.hitCount))),0)</f>
        <v>0</v>
      </c>
      <c r="LU28" s="321">
        <f>SUM(LT28:LT30)</f>
        <v>0</v>
      </c>
      <c r="LV28" s="21">
        <f>LEN(配列情報!$D$89)-LEN(SUBSTITUTE(配列情報!$D$89,$D28,""))</f>
        <v>0</v>
      </c>
      <c r="LW28" s="21">
        <f t="shared" si="83"/>
        <v>0</v>
      </c>
      <c r="LX28" s="162" cm="1">
        <f t="array" ref="LX28">LW28-IFERROR(_xlfn.LET(_xlpm.k,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$LW$3:$LW$215),IF(_xlpm.top="対象無し", 0, SUMPRODUCT(_xlpm.amount * _xlpm.hitCount))),0)</f>
        <v>0</v>
      </c>
      <c r="LY28" s="321">
        <f>SUM(LX28:LX30)</f>
        <v>0</v>
      </c>
      <c r="LZ28" s="21">
        <f>LEN(配列情報!$D$90)-LEN(SUBSTITUTE(配列情報!$D$90,$D28,""))</f>
        <v>0</v>
      </c>
      <c r="MA28" s="21">
        <f t="shared" si="84"/>
        <v>0</v>
      </c>
      <c r="MB28" s="162" cm="1">
        <f t="array" ref="MB28">MA28-IFERROR(_xlfn.LET(_xlpm.k,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$MA$3:$MA$215),IF(_xlpm.top="対象無し", 0, SUMPRODUCT(_xlpm.amount * _xlpm.hitCount))),0)</f>
        <v>0</v>
      </c>
      <c r="MC28" s="321">
        <f>SUM(MB28:MB30)</f>
        <v>0</v>
      </c>
      <c r="MD28" s="21">
        <f>LEN(配列情報!$D$91)-LEN(SUBSTITUTE(配列情報!$D$91,$D28,""))</f>
        <v>0</v>
      </c>
      <c r="ME28" s="21">
        <f t="shared" si="85"/>
        <v>0</v>
      </c>
      <c r="MF28" s="162" cm="1">
        <f t="array" ref="MF28">ME28-IFERROR(_xlfn.LET(_xlpm.k,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$ME$3:$ME$215),IF(_xlpm.top="対象無し", 0, SUMPRODUCT(_xlpm.amount * _xlpm.hitCount))),0)</f>
        <v>0</v>
      </c>
      <c r="MG28" s="321">
        <f>SUM(MF28:MF30)</f>
        <v>0</v>
      </c>
      <c r="MH28" s="21">
        <f>LEN(配列情報!$D$92)-LEN(SUBSTITUTE(配列情報!$D$92,$D28,""))</f>
        <v>0</v>
      </c>
      <c r="MI28" s="21">
        <f t="shared" si="86"/>
        <v>0</v>
      </c>
      <c r="MJ28" s="162" cm="1">
        <f t="array" ref="MJ28">MI28-IFERROR(_xlfn.LET(_xlpm.k,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$MI$3:$MI$215),IF(_xlpm.top="対象無し", 0, SUMPRODUCT(_xlpm.amount * _xlpm.hitCount))),0)</f>
        <v>0</v>
      </c>
      <c r="MK28" s="321">
        <f>SUM(MJ28:MJ30)</f>
        <v>0</v>
      </c>
      <c r="ML28" s="21">
        <f>LEN(配列情報!$D$93)-LEN(SUBSTITUTE(配列情報!$D$93,$D28,""))</f>
        <v>0</v>
      </c>
      <c r="MM28" s="21">
        <f t="shared" si="87"/>
        <v>0</v>
      </c>
      <c r="MN28" s="162" cm="1">
        <f t="array" ref="MN28">MM28-IFERROR(_xlfn.LET(_xlpm.k,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$MM$3:$MM$215),IF(_xlpm.top="対象無し", 0, SUMPRODUCT(_xlpm.amount * _xlpm.hitCount))),0)</f>
        <v>0</v>
      </c>
      <c r="MO28" s="321">
        <f>SUM(MN28:MN30)</f>
        <v>0</v>
      </c>
      <c r="MP28" s="21">
        <f>LEN(配列情報!$D$94)-LEN(SUBSTITUTE(配列情報!$D$94,$D28,""))</f>
        <v>0</v>
      </c>
      <c r="MQ28" s="21">
        <f t="shared" si="88"/>
        <v>0</v>
      </c>
      <c r="MR28" s="162" cm="1">
        <f t="array" ref="MR28">MQ28-IFERROR(_xlfn.LET(_xlpm.k,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$MQ$3:$MQ$215),IF(_xlpm.top="対象無し", 0, SUMPRODUCT(_xlpm.amount * _xlpm.hitCount))),0)</f>
        <v>0</v>
      </c>
      <c r="MS28" s="321">
        <f>SUM(MR28:MR30)</f>
        <v>0</v>
      </c>
      <c r="MT28" s="21">
        <f>LEN(配列情報!$D$95)-LEN(SUBSTITUTE(配列情報!$D$95,$D28,""))</f>
        <v>0</v>
      </c>
      <c r="MU28" s="21">
        <f t="shared" si="89"/>
        <v>0</v>
      </c>
      <c r="MV28" s="162" cm="1">
        <f t="array" ref="MV28">MU28-IFERROR(_xlfn.LET(_xlpm.k,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$MU$3:$MU$215),IF(_xlpm.top="対象無し", 0, SUMPRODUCT(_xlpm.amount * _xlpm.hitCount))),0)</f>
        <v>0</v>
      </c>
      <c r="MW28" s="321">
        <f>SUM(MV28:MV30)</f>
        <v>0</v>
      </c>
      <c r="MX28" s="21">
        <f>LEN(配列情報!$D$96)-LEN(SUBSTITUTE(配列情報!$D$96,$D28,""))</f>
        <v>0</v>
      </c>
      <c r="MY28" s="21">
        <f t="shared" si="90"/>
        <v>0</v>
      </c>
      <c r="MZ28" s="162" cm="1">
        <f t="array" ref="MZ28">MY28-IFERROR(_xlfn.LET(_xlpm.k,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$MY$3:$MY$215),IF(_xlpm.top="対象無し", 0, SUMPRODUCT(_xlpm.amount * _xlpm.hitCount))),0)</f>
        <v>0</v>
      </c>
      <c r="NA28" s="321">
        <f>SUM(MZ28:MZ30)</f>
        <v>0</v>
      </c>
      <c r="NB28" s="21">
        <f>LEN(配列情報!$D$97)-LEN(SUBSTITUTE(配列情報!$D$97,$D28,""))</f>
        <v>0</v>
      </c>
      <c r="NC28" s="21">
        <f t="shared" si="91"/>
        <v>0</v>
      </c>
      <c r="ND28" s="162" cm="1">
        <f t="array" ref="ND28">NC28-IFERROR(_xlfn.LET(_xlpm.k,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$NC$3:$NC$215),IF(_xlpm.top="対象無し", 0, SUMPRODUCT(_xlpm.amount * _xlpm.hitCount))),0)</f>
        <v>0</v>
      </c>
      <c r="NE28" s="321">
        <f>SUM(ND28:ND30)</f>
        <v>0</v>
      </c>
      <c r="NF28" s="21">
        <f>LEN(配列情報!$D$98)-LEN(SUBSTITUTE(配列情報!$D$98,$D28,""))</f>
        <v>0</v>
      </c>
      <c r="NG28" s="21">
        <f t="shared" si="92"/>
        <v>0</v>
      </c>
      <c r="NH28" s="162" cm="1">
        <f t="array" ref="NH28">NG28-IFERROR(_xlfn.LET(_xlpm.k,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$NG$3:$NG$215),IF(_xlpm.top="対象無し", 0, SUMPRODUCT(_xlpm.amount * _xlpm.hitCount))),0)</f>
        <v>0</v>
      </c>
      <c r="NI28" s="321">
        <f>SUM(NH28:NH30)</f>
        <v>0</v>
      </c>
      <c r="NJ28" s="21">
        <f>LEN(配列情報!$D$99)-LEN(SUBSTITUTE(配列情報!$D$99,$D28,""))</f>
        <v>0</v>
      </c>
      <c r="NK28" s="21">
        <f t="shared" si="93"/>
        <v>0</v>
      </c>
      <c r="NL28" s="162" cm="1">
        <f t="array" ref="NL28">NK28-IFERROR(_xlfn.LET(_xlpm.k,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$NK$3:$NK$215),IF(_xlpm.top="対象無し", 0, SUMPRODUCT(_xlpm.amount * _xlpm.hitCount))),0)</f>
        <v>0</v>
      </c>
      <c r="NM28" s="321">
        <f>SUM(NL28:NL30)</f>
        <v>0</v>
      </c>
      <c r="NN28" s="21">
        <f>LEN(配列情報!$D$100)-LEN(SUBSTITUTE(配列情報!$D$100,$D28,""))</f>
        <v>0</v>
      </c>
      <c r="NO28" s="21">
        <f t="shared" si="94"/>
        <v>0</v>
      </c>
      <c r="NP28" s="162" cm="1">
        <f t="array" ref="NP28">NO28-IFERROR(_xlfn.LET(_xlpm.k,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$NO$3:$NO$215),IF(_xlpm.top="対象無し", 0, SUMPRODUCT(_xlpm.amount * _xlpm.hitCount))),0)</f>
        <v>0</v>
      </c>
      <c r="NQ28" s="321">
        <f>SUM(NP28:NP30)</f>
        <v>0</v>
      </c>
      <c r="NR28" s="21">
        <f>LEN(配列情報!$D$101)-LEN(SUBSTITUTE(配列情報!$D$101,$D28,""))</f>
        <v>0</v>
      </c>
      <c r="NS28" s="21">
        <f t="shared" si="95"/>
        <v>0</v>
      </c>
      <c r="NT28" s="162" cm="1">
        <f t="array" ref="NT28">NS28-IFERROR(_xlfn.LET(_xlpm.k,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$NS$3:$NS$215),IF(_xlpm.top="対象無し", 0, SUMPRODUCT(_xlpm.amount * _xlpm.hitCount))),0)</f>
        <v>0</v>
      </c>
      <c r="NU28" s="321">
        <f>SUM(NT28:NT30)</f>
        <v>0</v>
      </c>
      <c r="NV28" s="21">
        <f>LEN(配列情報!$D$102)-LEN(SUBSTITUTE(配列情報!$D$102,$D28,""))</f>
        <v>0</v>
      </c>
      <c r="NW28" s="21">
        <f t="shared" si="96"/>
        <v>0</v>
      </c>
      <c r="NX28" s="162" cm="1">
        <f t="array" ref="NX28">NW28-IFERROR(_xlfn.LET(_xlpm.k, _xlfn.XMATCH(TRUE, EXACT($OB$2:$RL$2, D28),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D28, ""))) / LEN(D28),_xlpm.amount, SUMIF($C$3:$C$215, _xlpm.arrCode, $NW$3:$NW$215),IF(_xlpm.top="対象無し", 0, SUMPRODUCT(_xlpm.amount * _xlpm.hitCount))),0)</f>
        <v>0</v>
      </c>
      <c r="NY28" s="321">
        <f>SUM(NX28:NX30)</f>
        <v>0</v>
      </c>
    </row>
    <row r="29" spans="1:405">
      <c r="A29" s="326"/>
      <c r="B29" s="334"/>
      <c r="C29" s="45">
        <v>27</v>
      </c>
      <c r="D29" s="22" t="str">
        <f>塩基・修飾表記の定義!I41</f>
        <v>T(m)</v>
      </c>
      <c r="E29" s="160">
        <f t="shared" si="3"/>
        <v>4</v>
      </c>
      <c r="F29" s="21">
        <f>LEN(配列情報!$D$7)-LEN(SUBSTITUTE(配列情報!$D$7,$D29,""))</f>
        <v>0</v>
      </c>
      <c r="G29" s="21">
        <f t="shared" si="100"/>
        <v>0</v>
      </c>
      <c r="H29" s="162" cm="1">
        <f t="array" ref="H29">G29-IFERROR(_xlfn.LET(_xlpm.k,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$G$3:$G$215),IF(_xlpm.top="対象無し", 0, SUMPRODUCT(_xlpm.amount * _xlpm.hitCount))),0)</f>
        <v>0</v>
      </c>
      <c r="I29" s="322"/>
      <c r="J29" s="21">
        <f>LEN(配列情報!$D$8)-LEN(SUBSTITUTE(配列情報!$D$8,$D29,""))</f>
        <v>0</v>
      </c>
      <c r="K29" s="21">
        <f t="shared" si="101"/>
        <v>0</v>
      </c>
      <c r="L29" s="162" cm="1">
        <f t="array" ref="L29">K29-IFERROR(_xlfn.LET(_xlpm.k,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$K$3:$K$215),IF(_xlpm.top="対象無し", 0, SUMPRODUCT(_xlpm.amount * _xlpm.hitCount))),0)</f>
        <v>0</v>
      </c>
      <c r="M29" s="322"/>
      <c r="N29" s="21">
        <f>LEN(配列情報!$D$9)-LEN(SUBSTITUTE(配列情報!$D$9,$D29,""))</f>
        <v>0</v>
      </c>
      <c r="O29" s="21">
        <f t="shared" si="4"/>
        <v>0</v>
      </c>
      <c r="P29" s="162" cm="1">
        <f t="array" ref="P29">O29-IFERROR(_xlfn.LET(_xlpm.k,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$O$3:$O$215),IF(_xlpm.top="対象無し", 0, SUMPRODUCT(_xlpm.amount * _xlpm.hitCount))),0)</f>
        <v>0</v>
      </c>
      <c r="Q29" s="322"/>
      <c r="R29" s="21">
        <f>LEN(配列情報!$D$10)-LEN(SUBSTITUTE(配列情報!$D$10,$D29,""))</f>
        <v>0</v>
      </c>
      <c r="S29" s="21">
        <f t="shared" si="5"/>
        <v>0</v>
      </c>
      <c r="T29" s="162" cm="1">
        <f t="array" ref="T29">S29-IFERROR(_xlfn.LET(_xlpm.k,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$S$3:$S$215),IF(_xlpm.top="対象無し", 0, SUMPRODUCT(_xlpm.amount * _xlpm.hitCount))),0)</f>
        <v>0</v>
      </c>
      <c r="U29" s="322"/>
      <c r="V29" s="21">
        <f>LEN(配列情報!$D$11)-LEN(SUBSTITUTE(配列情報!$D$11,$D29,""))</f>
        <v>0</v>
      </c>
      <c r="W29" s="21">
        <f t="shared" si="6"/>
        <v>0</v>
      </c>
      <c r="X29" s="162" cm="1">
        <f t="array" ref="X29">W29-IFERROR(_xlfn.LET(_xlpm.k,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$W$3:$W$215),IF(_xlpm.top="対象無し", 0, SUMPRODUCT(_xlpm.amount * _xlpm.hitCount))),0)</f>
        <v>0</v>
      </c>
      <c r="Y29" s="322"/>
      <c r="Z29" s="21">
        <f>LEN(配列情報!$D$12)-LEN(SUBSTITUTE(配列情報!$D$12,$D29,""))</f>
        <v>0</v>
      </c>
      <c r="AA29" s="21">
        <f t="shared" si="7"/>
        <v>0</v>
      </c>
      <c r="AB29" s="162" cm="1">
        <f t="array" ref="AB29">AA29-IFERROR(_xlfn.LET(_xlpm.k,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$AA$3:$AA$215),IF(_xlpm.top="対象無し", 0, SUMPRODUCT(_xlpm.amount * _xlpm.hitCount))),0)</f>
        <v>0</v>
      </c>
      <c r="AC29" s="322"/>
      <c r="AD29" s="21">
        <f>LEN(配列情報!$D$13)-LEN(SUBSTITUTE(配列情報!$D$13,$D29,""))</f>
        <v>0</v>
      </c>
      <c r="AE29" s="21">
        <f t="shared" si="8"/>
        <v>0</v>
      </c>
      <c r="AF29" s="162" cm="1">
        <f t="array" ref="AF29">AE29-IFERROR(_xlfn.LET(_xlpm.k,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$AE$3:$AE$215),IF(_xlpm.top="対象無し", 0, SUMPRODUCT(_xlpm.amount * _xlpm.hitCount))),0)</f>
        <v>0</v>
      </c>
      <c r="AG29" s="322"/>
      <c r="AH29" s="21">
        <f>LEN(配列情報!$D$14)-LEN(SUBSTITUTE(配列情報!$D$14,$D29,""))</f>
        <v>0</v>
      </c>
      <c r="AI29" s="21">
        <f t="shared" si="9"/>
        <v>0</v>
      </c>
      <c r="AJ29" s="162" cm="1">
        <f t="array" ref="AJ29">AI29-IFERROR(_xlfn.LET(_xlpm.k,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$AI$3:$AI$215),IF(_xlpm.top="対象無し", 0, SUMPRODUCT(_xlpm.amount * _xlpm.hitCount))),0)</f>
        <v>0</v>
      </c>
      <c r="AK29" s="322"/>
      <c r="AL29" s="21">
        <f>LEN(配列情報!$D$15)-LEN(SUBSTITUTE(配列情報!$D$15,$D29,""))</f>
        <v>0</v>
      </c>
      <c r="AM29" s="21">
        <f t="shared" si="10"/>
        <v>0</v>
      </c>
      <c r="AN29" s="162" cm="1">
        <f t="array" ref="AN29">AM29-IFERROR(_xlfn.LET(_xlpm.k,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$AM$3:$AM$215),IF(_xlpm.top="対象無し", 0, SUMPRODUCT(_xlpm.amount * _xlpm.hitCount))),0)</f>
        <v>0</v>
      </c>
      <c r="AO29" s="322"/>
      <c r="AP29" s="21">
        <f>LEN(配列情報!$D$16)-LEN(SUBSTITUTE(配列情報!$D$16,$D29,""))</f>
        <v>0</v>
      </c>
      <c r="AQ29" s="21">
        <f t="shared" si="11"/>
        <v>0</v>
      </c>
      <c r="AR29" s="162" cm="1">
        <f t="array" ref="AR29">AQ29-IFERROR(_xlfn.LET(_xlpm.k,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$AQ$3:$AQ$215),IF(_xlpm.top="対象無し", 0, SUMPRODUCT(_xlpm.amount * _xlpm.hitCount))),0)</f>
        <v>0</v>
      </c>
      <c r="AS29" s="322"/>
      <c r="AT29" s="21">
        <f>LEN(配列情報!$D$17)-LEN(SUBSTITUTE(配列情報!$D$17,$D29,""))</f>
        <v>0</v>
      </c>
      <c r="AU29" s="21">
        <f t="shared" si="12"/>
        <v>0</v>
      </c>
      <c r="AV29" s="162" cm="1">
        <f t="array" ref="AV29">AU29-IFERROR(_xlfn.LET(_xlpm.k,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$AU$3:$AU$215),IF(_xlpm.top="対象無し", 0, SUMPRODUCT(_xlpm.amount * _xlpm.hitCount))),0)</f>
        <v>0</v>
      </c>
      <c r="AW29" s="322"/>
      <c r="AX29" s="21">
        <f>LEN(配列情報!$D$18)-LEN(SUBSTITUTE(配列情報!$D$18,$D29,""))</f>
        <v>0</v>
      </c>
      <c r="AY29" s="21">
        <f t="shared" si="13"/>
        <v>0</v>
      </c>
      <c r="AZ29" s="162" cm="1">
        <f t="array" ref="AZ29">AY29-IFERROR(_xlfn.LET(_xlpm.k,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$AY$3:$AY$215),IF(_xlpm.top="対象無し", 0, SUMPRODUCT(_xlpm.amount * _xlpm.hitCount))),0)</f>
        <v>0</v>
      </c>
      <c r="BA29" s="322"/>
      <c r="BB29" s="21">
        <f>LEN(配列情報!$D$19)-LEN(SUBSTITUTE(配列情報!$D$19,$D29,""))</f>
        <v>0</v>
      </c>
      <c r="BC29" s="21">
        <f t="shared" si="14"/>
        <v>0</v>
      </c>
      <c r="BD29" s="162" cm="1">
        <f t="array" ref="BD29">BC29-IFERROR(_xlfn.LET(_xlpm.k,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$BC$3:$BC$215),IF(_xlpm.top="対象無し", 0, SUMPRODUCT(_xlpm.amount * _xlpm.hitCount))),0)</f>
        <v>0</v>
      </c>
      <c r="BE29" s="322"/>
      <c r="BF29" s="21">
        <f>LEN(配列情報!$D$20)-LEN(SUBSTITUTE(配列情報!$D$20,$D29,""))</f>
        <v>0</v>
      </c>
      <c r="BG29" s="21">
        <f t="shared" si="102"/>
        <v>0</v>
      </c>
      <c r="BH29" s="162" cm="1">
        <f t="array" ref="BH29">BG29-IFERROR(_xlfn.LET(_xlpm.k,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$BG$3:$BG$215),IF(_xlpm.top="対象無し", 0, SUMPRODUCT(_xlpm.amount * _xlpm.hitCount))),0)</f>
        <v>0</v>
      </c>
      <c r="BI29" s="322"/>
      <c r="BJ29" s="21">
        <f>LEN(配列情報!$D$21)-LEN(SUBSTITUTE(配列情報!$D$21,$D29,""))</f>
        <v>0</v>
      </c>
      <c r="BK29" s="21">
        <f t="shared" si="15"/>
        <v>0</v>
      </c>
      <c r="BL29" s="162" cm="1">
        <f t="array" ref="BL29">BK29-IFERROR(_xlfn.LET(_xlpm.k,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$BK$3:$BK$215),IF(_xlpm.top="対象無し", 0, SUMPRODUCT(_xlpm.amount * _xlpm.hitCount))),0)</f>
        <v>0</v>
      </c>
      <c r="BM29" s="322"/>
      <c r="BN29" s="21">
        <f>LEN(配列情報!$D$22)-LEN(SUBSTITUTE(配列情報!$D$22,$D29,""))</f>
        <v>0</v>
      </c>
      <c r="BO29" s="21">
        <f t="shared" si="16"/>
        <v>0</v>
      </c>
      <c r="BP29" s="162" cm="1">
        <f t="array" ref="BP29">BO29-IFERROR(_xlfn.LET(_xlpm.k,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$BO$3:$BO$215),IF(_xlpm.top="対象無し", 0, SUMPRODUCT(_xlpm.amount * _xlpm.hitCount))),0)</f>
        <v>0</v>
      </c>
      <c r="BQ29" s="322"/>
      <c r="BR29" s="21">
        <f>LEN(配列情報!$D$23)-LEN(SUBSTITUTE(配列情報!$D$23,$D29,""))</f>
        <v>0</v>
      </c>
      <c r="BS29" s="21">
        <f t="shared" si="17"/>
        <v>0</v>
      </c>
      <c r="BT29" s="162" cm="1">
        <f t="array" ref="BT29">BS29-IFERROR(_xlfn.LET(_xlpm.k,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$BS$3:$BS$215),IF(_xlpm.top="対象無し", 0, SUMPRODUCT(_xlpm.amount * _xlpm.hitCount))),0)</f>
        <v>0</v>
      </c>
      <c r="BU29" s="322"/>
      <c r="BV29" s="21">
        <f>LEN(配列情報!$D$24)-LEN(SUBSTITUTE(配列情報!$D$24,$D29,""))</f>
        <v>0</v>
      </c>
      <c r="BW29" s="21">
        <f t="shared" si="18"/>
        <v>0</v>
      </c>
      <c r="BX29" s="162" cm="1">
        <f t="array" ref="BX29">BW29-IFERROR(_xlfn.LET(_xlpm.k,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$BW$3:$BW$215),IF(_xlpm.top="対象無し", 0, SUMPRODUCT(_xlpm.amount * _xlpm.hitCount))),0)</f>
        <v>0</v>
      </c>
      <c r="BY29" s="322"/>
      <c r="BZ29" s="21">
        <f>LEN(配列情報!$D$25)-LEN(SUBSTITUTE(配列情報!$D$25,$D29,""))</f>
        <v>0</v>
      </c>
      <c r="CA29" s="21">
        <f t="shared" si="19"/>
        <v>0</v>
      </c>
      <c r="CB29" s="162" cm="1">
        <f t="array" ref="CB29">CA29-IFERROR(_xlfn.LET(_xlpm.k,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$CA$3:$CA$215),IF(_xlpm.top="対象無し", 0, SUMPRODUCT(_xlpm.amount * _xlpm.hitCount))),0)</f>
        <v>0</v>
      </c>
      <c r="CC29" s="322"/>
      <c r="CD29" s="21">
        <f>LEN(配列情報!$D$26)-LEN(SUBSTITUTE(配列情報!$D$26,$D29,""))</f>
        <v>0</v>
      </c>
      <c r="CE29" s="21">
        <f t="shared" si="20"/>
        <v>0</v>
      </c>
      <c r="CF29" s="162" cm="1">
        <f t="array" ref="CF29">CE29-IFERROR(_xlfn.LET(_xlpm.k,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$CE$3:$CE$215),IF(_xlpm.top="対象無し", 0, SUMPRODUCT(_xlpm.amount * _xlpm.hitCount))),0)</f>
        <v>0</v>
      </c>
      <c r="CG29" s="322"/>
      <c r="CH29" s="21">
        <f>LEN(配列情報!$D$27)-LEN(SUBSTITUTE(配列情報!$D$27,$D29,""))</f>
        <v>0</v>
      </c>
      <c r="CI29" s="21">
        <f t="shared" si="21"/>
        <v>0</v>
      </c>
      <c r="CJ29" s="162" cm="1">
        <f t="array" ref="CJ29">CI29-IFERROR(_xlfn.LET(_xlpm.k,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$CI$3:$CI$215),IF(_xlpm.top="対象無し", 0, SUMPRODUCT(_xlpm.amount * _xlpm.hitCount))),0)</f>
        <v>0</v>
      </c>
      <c r="CK29" s="322"/>
      <c r="CL29" s="21">
        <f>LEN(配列情報!$D$28)-LEN(SUBSTITUTE(配列情報!$D$28,$D29,""))</f>
        <v>0</v>
      </c>
      <c r="CM29" s="21">
        <f t="shared" si="22"/>
        <v>0</v>
      </c>
      <c r="CN29" s="162" cm="1">
        <f t="array" ref="CN29">CM29-IFERROR(_xlfn.LET(_xlpm.k,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$CM$3:$CM$215),IF(_xlpm.top="対象無し", 0, SUMPRODUCT(_xlpm.amount * _xlpm.hitCount))),0)</f>
        <v>0</v>
      </c>
      <c r="CO29" s="322"/>
      <c r="CP29" s="21">
        <f>LEN(配列情報!$D$29)-LEN(SUBSTITUTE(配列情報!$D$29,$D29,""))</f>
        <v>0</v>
      </c>
      <c r="CQ29" s="21">
        <f t="shared" si="23"/>
        <v>0</v>
      </c>
      <c r="CR29" s="162" cm="1">
        <f t="array" ref="CR29">CQ29-IFERROR(_xlfn.LET(_xlpm.k,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$CQ$3:$CQ$215),IF(_xlpm.top="対象無し", 0, SUMPRODUCT(_xlpm.amount * _xlpm.hitCount))),0)</f>
        <v>0</v>
      </c>
      <c r="CS29" s="322"/>
      <c r="CT29" s="21">
        <f>LEN(配列情報!$D$30)-LEN(SUBSTITUTE(配列情報!$D$30,$D29,""))</f>
        <v>0</v>
      </c>
      <c r="CU29" s="21">
        <f t="shared" si="24"/>
        <v>0</v>
      </c>
      <c r="CV29" s="162" cm="1">
        <f t="array" ref="CV29">CU29-IFERROR(_xlfn.LET(_xlpm.k,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$CU$3:$CU$215),IF(_xlpm.top="対象無し", 0, SUMPRODUCT(_xlpm.amount * _xlpm.hitCount))),0)</f>
        <v>0</v>
      </c>
      <c r="CW29" s="322"/>
      <c r="CX29" s="21">
        <f>LEN(配列情報!$D$31)-LEN(SUBSTITUTE(配列情報!$D$31,$D29,""))</f>
        <v>0</v>
      </c>
      <c r="CY29" s="21">
        <f t="shared" si="25"/>
        <v>0</v>
      </c>
      <c r="CZ29" s="162" cm="1">
        <f t="array" ref="CZ29">CY29-IFERROR(_xlfn.LET(_xlpm.k,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$CY$3:$CY$215),IF(_xlpm.top="対象無し", 0, SUMPRODUCT(_xlpm.amount * _xlpm.hitCount))),0)</f>
        <v>0</v>
      </c>
      <c r="DA29" s="322"/>
      <c r="DB29" s="21">
        <f>LEN(配列情報!$D$32)-LEN(SUBSTITUTE(配列情報!$D$32,$D29,""))</f>
        <v>0</v>
      </c>
      <c r="DC29" s="21">
        <f t="shared" si="26"/>
        <v>0</v>
      </c>
      <c r="DD29" s="162" cm="1">
        <f t="array" ref="DD29">DC29-IFERROR(_xlfn.LET(_xlpm.k,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$DC$3:$DC$215),IF(_xlpm.top="対象無し", 0, SUMPRODUCT(_xlpm.amount * _xlpm.hitCount))),0)</f>
        <v>0</v>
      </c>
      <c r="DE29" s="322"/>
      <c r="DF29" s="21">
        <f>LEN(配列情報!$D$33)-LEN(SUBSTITUTE(配列情報!$D$33,$D29,""))</f>
        <v>0</v>
      </c>
      <c r="DG29" s="21">
        <f t="shared" si="27"/>
        <v>0</v>
      </c>
      <c r="DH29" s="162" cm="1">
        <f t="array" ref="DH29">DG29-IFERROR(_xlfn.LET(_xlpm.k,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$DG$3:$DG$215),IF(_xlpm.top="対象無し", 0, SUMPRODUCT(_xlpm.amount * _xlpm.hitCount))),0)</f>
        <v>0</v>
      </c>
      <c r="DI29" s="322"/>
      <c r="DJ29" s="21">
        <f>LEN(配列情報!$D$34)-LEN(SUBSTITUTE(配列情報!$D$34,$D29,""))</f>
        <v>0</v>
      </c>
      <c r="DK29" s="21">
        <f t="shared" si="28"/>
        <v>0</v>
      </c>
      <c r="DL29" s="162" cm="1">
        <f t="array" ref="DL29">DK29-IFERROR(_xlfn.LET(_xlpm.k,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$DK$3:$DK$215),IF(_xlpm.top="対象無し", 0, SUMPRODUCT(_xlpm.amount * _xlpm.hitCount))),0)</f>
        <v>0</v>
      </c>
      <c r="DM29" s="322"/>
      <c r="DN29" s="21">
        <f>LEN(配列情報!$D$35)-LEN(SUBSTITUTE(配列情報!$D$35,$D29,""))</f>
        <v>0</v>
      </c>
      <c r="DO29" s="21">
        <f t="shared" si="29"/>
        <v>0</v>
      </c>
      <c r="DP29" s="162" cm="1">
        <f t="array" ref="DP29">DO29-IFERROR(_xlfn.LET(_xlpm.k,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$DO$3:$DO$215),IF(_xlpm.top="対象無し", 0, SUMPRODUCT(_xlpm.amount * _xlpm.hitCount))),0)</f>
        <v>0</v>
      </c>
      <c r="DQ29" s="322"/>
      <c r="DR29" s="21">
        <f>LEN(配列情報!$D$36)-LEN(SUBSTITUTE(配列情報!$D$36,$D29,""))</f>
        <v>0</v>
      </c>
      <c r="DS29" s="21">
        <f t="shared" si="30"/>
        <v>0</v>
      </c>
      <c r="DT29" s="162" cm="1">
        <f t="array" ref="DT29">DS29-IFERROR(_xlfn.LET(_xlpm.k,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$DS$3:$DS$215),IF(_xlpm.top="対象無し", 0, SUMPRODUCT(_xlpm.amount * _xlpm.hitCount))),0)</f>
        <v>0</v>
      </c>
      <c r="DU29" s="322"/>
      <c r="DV29" s="21">
        <f>LEN(配列情報!$D$37)-LEN(SUBSTITUTE(配列情報!$D$37,$D29,""))</f>
        <v>0</v>
      </c>
      <c r="DW29" s="21">
        <f t="shared" si="31"/>
        <v>0</v>
      </c>
      <c r="DX29" s="162" cm="1">
        <f t="array" ref="DX29">DW29-IFERROR(_xlfn.LET(_xlpm.k,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$DW$3:$DW$215),IF(_xlpm.top="対象無し", 0, SUMPRODUCT(_xlpm.amount * _xlpm.hitCount))),0)</f>
        <v>0</v>
      </c>
      <c r="DY29" s="322"/>
      <c r="DZ29" s="21">
        <f>LEN(配列情報!$D$38)-LEN(SUBSTITUTE(配列情報!$D$38,$D29,""))</f>
        <v>0</v>
      </c>
      <c r="EA29" s="21">
        <f t="shared" si="32"/>
        <v>0</v>
      </c>
      <c r="EB29" s="162" cm="1">
        <f t="array" ref="EB29">EA29-IFERROR(_xlfn.LET(_xlpm.k,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$EA$3:$EA$215),IF(_xlpm.top="対象無し", 0, SUMPRODUCT(_xlpm.amount * _xlpm.hitCount))),0)</f>
        <v>0</v>
      </c>
      <c r="EC29" s="322"/>
      <c r="ED29" s="21">
        <f>LEN(配列情報!$D$39)-LEN(SUBSTITUTE(配列情報!$D$39,$D29,""))</f>
        <v>0</v>
      </c>
      <c r="EE29" s="21">
        <f t="shared" si="33"/>
        <v>0</v>
      </c>
      <c r="EF29" s="162" cm="1">
        <f t="array" ref="EF29">EE29-IFERROR(_xlfn.LET(_xlpm.k,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$EE$3:$EE$215),IF(_xlpm.top="対象無し", 0, SUMPRODUCT(_xlpm.amount * _xlpm.hitCount))),0)</f>
        <v>0</v>
      </c>
      <c r="EG29" s="322"/>
      <c r="EH29" s="21">
        <f>LEN(配列情報!$D$40)-LEN(SUBSTITUTE(配列情報!$D$40,$D29,""))</f>
        <v>0</v>
      </c>
      <c r="EI29" s="21">
        <f t="shared" si="34"/>
        <v>0</v>
      </c>
      <c r="EJ29" s="162" cm="1">
        <f t="array" ref="EJ29">EI29-IFERROR(_xlfn.LET(_xlpm.k,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$EI$3:$EI$215),IF(_xlpm.top="対象無し", 0, SUMPRODUCT(_xlpm.amount * _xlpm.hitCount))),0)</f>
        <v>0</v>
      </c>
      <c r="EK29" s="322"/>
      <c r="EL29" s="21">
        <f>LEN(配列情報!$D$41)-LEN(SUBSTITUTE(配列情報!$D$41,$D29,""))</f>
        <v>0</v>
      </c>
      <c r="EM29" s="21">
        <f t="shared" si="35"/>
        <v>0</v>
      </c>
      <c r="EN29" s="162" cm="1">
        <f t="array" ref="EN29">EM29-IFERROR(_xlfn.LET(_xlpm.k,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$EM$3:$EM$215),IF(_xlpm.top="対象無し", 0, SUMPRODUCT(_xlpm.amount * _xlpm.hitCount))),0)</f>
        <v>0</v>
      </c>
      <c r="EO29" s="322"/>
      <c r="EP29" s="21">
        <f>LEN(配列情報!$D$42)-LEN(SUBSTITUTE(配列情報!$D$42,$D29,""))</f>
        <v>0</v>
      </c>
      <c r="EQ29" s="21">
        <f t="shared" si="36"/>
        <v>0</v>
      </c>
      <c r="ER29" s="162" cm="1">
        <f t="array" ref="ER29">EQ29-IFERROR(_xlfn.LET(_xlpm.k,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$EQ$3:$EQ$215),IF(_xlpm.top="対象無し", 0, SUMPRODUCT(_xlpm.amount * _xlpm.hitCount))),0)</f>
        <v>0</v>
      </c>
      <c r="ES29" s="322"/>
      <c r="ET29" s="21">
        <f>LEN(配列情報!$D$43)-LEN(SUBSTITUTE(配列情報!$D$43,$D29,""))</f>
        <v>0</v>
      </c>
      <c r="EU29" s="21">
        <f t="shared" si="37"/>
        <v>0</v>
      </c>
      <c r="EV29" s="162" cm="1">
        <f t="array" ref="EV29">EU29-IFERROR(_xlfn.LET(_xlpm.k,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$EU$3:$EU$215),IF(_xlpm.top="対象無し", 0, SUMPRODUCT(_xlpm.amount * _xlpm.hitCount))),0)</f>
        <v>0</v>
      </c>
      <c r="EW29" s="322"/>
      <c r="EX29" s="21">
        <f>LEN(配列情報!$D$44)-LEN(SUBSTITUTE(配列情報!$D$44,$D29,""))</f>
        <v>0</v>
      </c>
      <c r="EY29" s="21">
        <f t="shared" si="38"/>
        <v>0</v>
      </c>
      <c r="EZ29" s="162" cm="1">
        <f t="array" ref="EZ29">EY29-IFERROR(_xlfn.LET(_xlpm.k,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$EY$3:$EY$215),IF(_xlpm.top="対象無し", 0, SUMPRODUCT(_xlpm.amount * _xlpm.hitCount))),0)</f>
        <v>0</v>
      </c>
      <c r="FA29" s="322"/>
      <c r="FB29" s="21">
        <f>LEN(配列情報!$D$45)-LEN(SUBSTITUTE(配列情報!$D$45,$D29,""))</f>
        <v>0</v>
      </c>
      <c r="FC29" s="21">
        <f t="shared" si="39"/>
        <v>0</v>
      </c>
      <c r="FD29" s="162" cm="1">
        <f t="array" ref="FD29">FC29-IFERROR(_xlfn.LET(_xlpm.k,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$FC$3:$FC$215),IF(_xlpm.top="対象無し", 0, SUMPRODUCT(_xlpm.amount * _xlpm.hitCount))),0)</f>
        <v>0</v>
      </c>
      <c r="FE29" s="322"/>
      <c r="FF29" s="21">
        <f>LEN(配列情報!$D$46)-LEN(SUBSTITUTE(配列情報!$D$46,$D29,""))</f>
        <v>0</v>
      </c>
      <c r="FG29" s="21">
        <f t="shared" si="40"/>
        <v>0</v>
      </c>
      <c r="FH29" s="162" cm="1">
        <f t="array" ref="FH29">FG29-IFERROR(_xlfn.LET(_xlpm.k,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$FG$3:$FG$215),IF(_xlpm.top="対象無し", 0, SUMPRODUCT(_xlpm.amount * _xlpm.hitCount))),0)</f>
        <v>0</v>
      </c>
      <c r="FI29" s="322"/>
      <c r="FJ29" s="21">
        <f>LEN(配列情報!$D$47)-LEN(SUBSTITUTE(配列情報!$D$47,$D29,""))</f>
        <v>0</v>
      </c>
      <c r="FK29" s="21">
        <f t="shared" si="41"/>
        <v>0</v>
      </c>
      <c r="FL29" s="162" cm="1">
        <f t="array" ref="FL29">FK29-IFERROR(_xlfn.LET(_xlpm.k,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$FK$3:$FK$215),IF(_xlpm.top="対象無し", 0, SUMPRODUCT(_xlpm.amount * _xlpm.hitCount))),0)</f>
        <v>0</v>
      </c>
      <c r="FM29" s="322"/>
      <c r="FN29" s="21">
        <f>LEN(配列情報!$D$48)-LEN(SUBSTITUTE(配列情報!$D$48,$D29,""))</f>
        <v>0</v>
      </c>
      <c r="FO29" s="21">
        <f t="shared" si="42"/>
        <v>0</v>
      </c>
      <c r="FP29" s="162" cm="1">
        <f t="array" ref="FP29">FO29-IFERROR(_xlfn.LET(_xlpm.k,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$FO$3:$FO$215),IF(_xlpm.top="対象無し", 0, SUMPRODUCT(_xlpm.amount * _xlpm.hitCount))),0)</f>
        <v>0</v>
      </c>
      <c r="FQ29" s="322"/>
      <c r="FR29" s="21">
        <f>LEN(配列情報!$D$49)-LEN(SUBSTITUTE(配列情報!$D$49,$D29,""))</f>
        <v>0</v>
      </c>
      <c r="FS29" s="21">
        <f t="shared" si="43"/>
        <v>0</v>
      </c>
      <c r="FT29" s="162" cm="1">
        <f t="array" ref="FT29">FS29-IFERROR(_xlfn.LET(_xlpm.k,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$FS$3:$FS$215),IF(_xlpm.top="対象無し", 0, SUMPRODUCT(_xlpm.amount * _xlpm.hitCount))),0)</f>
        <v>0</v>
      </c>
      <c r="FU29" s="322"/>
      <c r="FV29" s="21">
        <f>LEN(配列情報!$D$50)-LEN(SUBSTITUTE(配列情報!$D$50,$D29,""))</f>
        <v>0</v>
      </c>
      <c r="FW29" s="21">
        <f t="shared" si="44"/>
        <v>0</v>
      </c>
      <c r="FX29" s="162" cm="1">
        <f t="array" ref="FX29">FW29-IFERROR(_xlfn.LET(_xlpm.k,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$FW$3:$FW$215),IF(_xlpm.top="対象無し", 0, SUMPRODUCT(_xlpm.amount * _xlpm.hitCount))),0)</f>
        <v>0</v>
      </c>
      <c r="FY29" s="322"/>
      <c r="FZ29" s="21">
        <f>LEN(配列情報!$D$51)-LEN(SUBSTITUTE(配列情報!$D$51,$D29,""))</f>
        <v>0</v>
      </c>
      <c r="GA29" s="21">
        <f t="shared" si="45"/>
        <v>0</v>
      </c>
      <c r="GB29" s="162" cm="1">
        <f t="array" ref="GB29">GA29-IFERROR(_xlfn.LET(_xlpm.k,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$GA$3:$GA$215),IF(_xlpm.top="対象無し", 0, SUMPRODUCT(_xlpm.amount * _xlpm.hitCount))),0)</f>
        <v>0</v>
      </c>
      <c r="GC29" s="322"/>
      <c r="GD29" s="21">
        <f>LEN(配列情報!$D$52)-LEN(SUBSTITUTE(配列情報!$D$52,$D29,""))</f>
        <v>0</v>
      </c>
      <c r="GE29" s="21">
        <f t="shared" si="46"/>
        <v>0</v>
      </c>
      <c r="GF29" s="162" cm="1">
        <f t="array" ref="GF29">GE29-IFERROR(_xlfn.LET(_xlpm.k,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$GE$3:$GE$215),IF(_xlpm.top="対象無し", 0, SUMPRODUCT(_xlpm.amount * _xlpm.hitCount))),0)</f>
        <v>0</v>
      </c>
      <c r="GG29" s="322"/>
      <c r="GH29" s="21">
        <f>LEN(配列情報!$D$53)-LEN(SUBSTITUTE(配列情報!$D$53,$D29,""))</f>
        <v>0</v>
      </c>
      <c r="GI29" s="21">
        <f t="shared" si="47"/>
        <v>0</v>
      </c>
      <c r="GJ29" s="162" cm="1">
        <f t="array" ref="GJ29">GI29-IFERROR(_xlfn.LET(_xlpm.k,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$GI$3:$GI$215),IF(_xlpm.top="対象無し", 0, SUMPRODUCT(_xlpm.amount * _xlpm.hitCount))),0)</f>
        <v>0</v>
      </c>
      <c r="GK29" s="322"/>
      <c r="GL29" s="21">
        <f>LEN(配列情報!$D$54)-LEN(SUBSTITUTE(配列情報!$D$54,$D29,""))</f>
        <v>0</v>
      </c>
      <c r="GM29" s="21">
        <f t="shared" si="48"/>
        <v>0</v>
      </c>
      <c r="GN29" s="162" cm="1">
        <f t="array" ref="GN29">GM29-IFERROR(_xlfn.LET(_xlpm.k,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$GM$3:$GM$215),IF(_xlpm.top="対象無し", 0, SUMPRODUCT(_xlpm.amount * _xlpm.hitCount))),0)</f>
        <v>0</v>
      </c>
      <c r="GO29" s="322"/>
      <c r="GP29" s="21">
        <f>LEN(配列情報!$D$55)-LEN(SUBSTITUTE(配列情報!$D$55,$D29,""))</f>
        <v>0</v>
      </c>
      <c r="GQ29" s="21">
        <f t="shared" si="49"/>
        <v>0</v>
      </c>
      <c r="GR29" s="162" cm="1">
        <f t="array" ref="GR29">GQ29-IFERROR(_xlfn.LET(_xlpm.k,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$GQ$3:$GQ$215),IF(_xlpm.top="対象無し", 0, SUMPRODUCT(_xlpm.amount * _xlpm.hitCount))),0)</f>
        <v>0</v>
      </c>
      <c r="GS29" s="322"/>
      <c r="GT29" s="21">
        <f>LEN(配列情報!$D$56)-LEN(SUBSTITUTE(配列情報!$D$56,$D29,""))</f>
        <v>0</v>
      </c>
      <c r="GU29" s="21">
        <f t="shared" si="50"/>
        <v>0</v>
      </c>
      <c r="GV29" s="162" cm="1">
        <f t="array" ref="GV29">GU29-IFERROR(_xlfn.LET(_xlpm.k,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$GU$3:$GU$215),IF(_xlpm.top="対象無し", 0, SUMPRODUCT(_xlpm.amount * _xlpm.hitCount))),0)</f>
        <v>0</v>
      </c>
      <c r="GW29" s="322"/>
      <c r="GX29" s="21">
        <f>LEN(配列情報!$D$57)-LEN(SUBSTITUTE(配列情報!$D$57,$D29,""))</f>
        <v>0</v>
      </c>
      <c r="GY29" s="21">
        <f t="shared" si="51"/>
        <v>0</v>
      </c>
      <c r="GZ29" s="162" cm="1">
        <f t="array" ref="GZ29">GY29-IFERROR(_xlfn.LET(_xlpm.k,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$GY$3:$GY$215),IF(_xlpm.top="対象無し", 0, SUMPRODUCT(_xlpm.amount * _xlpm.hitCount))),0)</f>
        <v>0</v>
      </c>
      <c r="HA29" s="322"/>
      <c r="HB29" s="21">
        <f>LEN(配列情報!$D$58)-LEN(SUBSTITUTE(配列情報!$D$58,$D29,""))</f>
        <v>0</v>
      </c>
      <c r="HC29" s="21">
        <f t="shared" si="52"/>
        <v>0</v>
      </c>
      <c r="HD29" s="162" cm="1">
        <f t="array" ref="HD29">HC29-IFERROR(_xlfn.LET(_xlpm.k,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$HC$3:$HC$215),IF(_xlpm.top="対象無し", 0, SUMPRODUCT(_xlpm.amount * _xlpm.hitCount))),0)</f>
        <v>0</v>
      </c>
      <c r="HE29" s="322"/>
      <c r="HF29" s="21">
        <f>LEN(配列情報!$D$59)-LEN(SUBSTITUTE(配列情報!$D$59,$D29,""))</f>
        <v>0</v>
      </c>
      <c r="HG29" s="21">
        <f t="shared" si="53"/>
        <v>0</v>
      </c>
      <c r="HH29" s="162" cm="1">
        <f t="array" ref="HH29">HG29-IFERROR(_xlfn.LET(_xlpm.k,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$HG$3:$HG$215),IF(_xlpm.top="対象無し", 0, SUMPRODUCT(_xlpm.amount * _xlpm.hitCount))),0)</f>
        <v>0</v>
      </c>
      <c r="HI29" s="322"/>
      <c r="HJ29" s="21">
        <f>LEN(配列情報!$D$60)-LEN(SUBSTITUTE(配列情報!$D$60,$D29,""))</f>
        <v>0</v>
      </c>
      <c r="HK29" s="21">
        <f t="shared" si="54"/>
        <v>0</v>
      </c>
      <c r="HL29" s="162" cm="1">
        <f t="array" ref="HL29">HK29-IFERROR(_xlfn.LET(_xlpm.k,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$HK$3:$HK$215),IF(_xlpm.top="対象無し", 0, SUMPRODUCT(_xlpm.amount * _xlpm.hitCount))),0)</f>
        <v>0</v>
      </c>
      <c r="HM29" s="322"/>
      <c r="HN29" s="21">
        <f>LEN(配列情報!$D$61)-LEN(SUBSTITUTE(配列情報!$D$61,$D29,""))</f>
        <v>0</v>
      </c>
      <c r="HO29" s="21">
        <f t="shared" si="55"/>
        <v>0</v>
      </c>
      <c r="HP29" s="162" cm="1">
        <f t="array" ref="HP29">HO29-IFERROR(_xlfn.LET(_xlpm.k,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$HO$3:$HO$215),IF(_xlpm.top="対象無し", 0, SUMPRODUCT(_xlpm.amount * _xlpm.hitCount))),0)</f>
        <v>0</v>
      </c>
      <c r="HQ29" s="322"/>
      <c r="HR29" s="21">
        <f>LEN(配列情報!$D$62)-LEN(SUBSTITUTE(配列情報!$D$62,$D29,""))</f>
        <v>0</v>
      </c>
      <c r="HS29" s="21">
        <f t="shared" si="56"/>
        <v>0</v>
      </c>
      <c r="HT29" s="162" cm="1">
        <f t="array" ref="HT29">HS29-IFERROR(_xlfn.LET(_xlpm.k,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$HS$3:$HS$215),IF(_xlpm.top="対象無し", 0, SUMPRODUCT(_xlpm.amount * _xlpm.hitCount))),0)</f>
        <v>0</v>
      </c>
      <c r="HU29" s="322"/>
      <c r="HV29" s="21">
        <f>LEN(配列情報!$D$63)-LEN(SUBSTITUTE(配列情報!$D$63,$D29,""))</f>
        <v>0</v>
      </c>
      <c r="HW29" s="21">
        <f t="shared" si="57"/>
        <v>0</v>
      </c>
      <c r="HX29" s="162" cm="1">
        <f t="array" ref="HX29">HW29-IFERROR(_xlfn.LET(_xlpm.k,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$HW$3:$HW$215),IF(_xlpm.top="対象無し", 0, SUMPRODUCT(_xlpm.amount * _xlpm.hitCount))),0)</f>
        <v>0</v>
      </c>
      <c r="HY29" s="322"/>
      <c r="HZ29" s="21">
        <f>LEN(配列情報!$D$64)-LEN(SUBSTITUTE(配列情報!$D$64,$D29,""))</f>
        <v>0</v>
      </c>
      <c r="IA29" s="21">
        <f t="shared" si="58"/>
        <v>0</v>
      </c>
      <c r="IB29" s="162" cm="1">
        <f t="array" ref="IB29">IA29-IFERROR(_xlfn.LET(_xlpm.k,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$IA$3:$IA$215),IF(_xlpm.top="対象無し", 0, SUMPRODUCT(_xlpm.amount * _xlpm.hitCount))),0)</f>
        <v>0</v>
      </c>
      <c r="IC29" s="322"/>
      <c r="ID29" s="21">
        <f>LEN(配列情報!$D$65)-LEN(SUBSTITUTE(配列情報!$D$65,$D29,""))</f>
        <v>0</v>
      </c>
      <c r="IE29" s="21">
        <f t="shared" si="59"/>
        <v>0</v>
      </c>
      <c r="IF29" s="162" cm="1">
        <f t="array" ref="IF29">IE29-IFERROR(_xlfn.LET(_xlpm.k,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$IE$3:$IE$215),IF(_xlpm.top="対象無し", 0, SUMPRODUCT(_xlpm.amount * _xlpm.hitCount))),0)</f>
        <v>0</v>
      </c>
      <c r="IG29" s="322"/>
      <c r="IH29" s="21">
        <f>LEN(配列情報!$D$66)-LEN(SUBSTITUTE(配列情報!$D$66,$D29,""))</f>
        <v>0</v>
      </c>
      <c r="II29" s="21">
        <f t="shared" si="60"/>
        <v>0</v>
      </c>
      <c r="IJ29" s="162" cm="1">
        <f t="array" ref="IJ29">II29-IFERROR(_xlfn.LET(_xlpm.k,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$II$3:$II$215),IF(_xlpm.top="対象無し", 0, SUMPRODUCT(_xlpm.amount * _xlpm.hitCount))),0)</f>
        <v>0</v>
      </c>
      <c r="IK29" s="322"/>
      <c r="IL29" s="21">
        <f>LEN(配列情報!$D$67)-LEN(SUBSTITUTE(配列情報!$D$67,$D29,""))</f>
        <v>0</v>
      </c>
      <c r="IM29" s="21">
        <f t="shared" si="61"/>
        <v>0</v>
      </c>
      <c r="IN29" s="162" cm="1">
        <f t="array" ref="IN29">IM29-IFERROR(_xlfn.LET(_xlpm.k,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$IM$3:$IM$215),IF(_xlpm.top="対象無し", 0, SUMPRODUCT(_xlpm.amount * _xlpm.hitCount))),0)</f>
        <v>0</v>
      </c>
      <c r="IO29" s="322"/>
      <c r="IP29" s="21">
        <f>LEN(配列情報!$D$68)-LEN(SUBSTITUTE(配列情報!$D$68,$D29,""))</f>
        <v>0</v>
      </c>
      <c r="IQ29" s="21">
        <f t="shared" si="62"/>
        <v>0</v>
      </c>
      <c r="IR29" s="162" cm="1">
        <f t="array" ref="IR29">IQ29-IFERROR(_xlfn.LET(_xlpm.k,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$IQ$3:$IQ$215),IF(_xlpm.top="対象無し", 0, SUMPRODUCT(_xlpm.amount * _xlpm.hitCount))),0)</f>
        <v>0</v>
      </c>
      <c r="IS29" s="322"/>
      <c r="IT29" s="21">
        <f>LEN(配列情報!$D$69)-LEN(SUBSTITUTE(配列情報!$D$69,$D29,""))</f>
        <v>0</v>
      </c>
      <c r="IU29" s="21">
        <f t="shared" si="63"/>
        <v>0</v>
      </c>
      <c r="IV29" s="162" cm="1">
        <f t="array" ref="IV29">IU29-IFERROR(_xlfn.LET(_xlpm.k,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$IU$3:$IU$215),IF(_xlpm.top="対象無し", 0, SUMPRODUCT(_xlpm.amount * _xlpm.hitCount))),0)</f>
        <v>0</v>
      </c>
      <c r="IW29" s="322"/>
      <c r="IX29" s="21">
        <f>LEN(配列情報!$D$70)-LEN(SUBSTITUTE(配列情報!$D$70,$D29,""))</f>
        <v>0</v>
      </c>
      <c r="IY29" s="21">
        <f t="shared" si="64"/>
        <v>0</v>
      </c>
      <c r="IZ29" s="162" cm="1">
        <f t="array" ref="IZ29">IY29-IFERROR(_xlfn.LET(_xlpm.k,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$IY$3:$IY$215),IF(_xlpm.top="対象無し", 0, SUMPRODUCT(_xlpm.amount * _xlpm.hitCount))),0)</f>
        <v>0</v>
      </c>
      <c r="JA29" s="322"/>
      <c r="JB29" s="21">
        <f>LEN(配列情報!$D$71)-LEN(SUBSTITUTE(配列情報!$D$71,$D29,""))</f>
        <v>0</v>
      </c>
      <c r="JC29" s="21">
        <f t="shared" si="65"/>
        <v>0</v>
      </c>
      <c r="JD29" s="162" cm="1">
        <f t="array" ref="JD29">JC29-IFERROR(_xlfn.LET(_xlpm.k,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$JC$3:$JC$215),IF(_xlpm.top="対象無し", 0, SUMPRODUCT(_xlpm.amount * _xlpm.hitCount))),0)</f>
        <v>0</v>
      </c>
      <c r="JE29" s="322"/>
      <c r="JF29" s="21">
        <f>LEN(配列情報!$D$72)-LEN(SUBSTITUTE(配列情報!$D$72,$D29,""))</f>
        <v>0</v>
      </c>
      <c r="JG29" s="21">
        <f t="shared" si="66"/>
        <v>0</v>
      </c>
      <c r="JH29" s="162" cm="1">
        <f t="array" ref="JH29">JG29-IFERROR(_xlfn.LET(_xlpm.k,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$JG$3:$JG$215),IF(_xlpm.top="対象無し", 0, SUMPRODUCT(_xlpm.amount * _xlpm.hitCount))),0)</f>
        <v>0</v>
      </c>
      <c r="JI29" s="322"/>
      <c r="JJ29" s="21">
        <f>LEN(配列情報!$D$73)-LEN(SUBSTITUTE(配列情報!$D$73,$D29,""))</f>
        <v>0</v>
      </c>
      <c r="JK29" s="21">
        <f t="shared" si="67"/>
        <v>0</v>
      </c>
      <c r="JL29" s="162" cm="1">
        <f t="array" ref="JL29">JK29-IFERROR(_xlfn.LET(_xlpm.k,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$JK$3:$JK$215),IF(_xlpm.top="対象無し", 0, SUMPRODUCT(_xlpm.amount * _xlpm.hitCount))),0)</f>
        <v>0</v>
      </c>
      <c r="JM29" s="322"/>
      <c r="JN29" s="21">
        <f>LEN(配列情報!$D$74)-LEN(SUBSTITUTE(配列情報!$D$74,$D29,""))</f>
        <v>0</v>
      </c>
      <c r="JO29" s="21">
        <f t="shared" si="68"/>
        <v>0</v>
      </c>
      <c r="JP29" s="162" cm="1">
        <f t="array" ref="JP29">JO29-IFERROR(_xlfn.LET(_xlpm.k,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$JO$3:$JO$215),IF(_xlpm.top="対象無し", 0, SUMPRODUCT(_xlpm.amount * _xlpm.hitCount))),0)</f>
        <v>0</v>
      </c>
      <c r="JQ29" s="322"/>
      <c r="JR29" s="21">
        <f>LEN(配列情報!$D$75)-LEN(SUBSTITUTE(配列情報!$D$75,$D29,""))</f>
        <v>0</v>
      </c>
      <c r="JS29" s="21">
        <f t="shared" si="69"/>
        <v>0</v>
      </c>
      <c r="JT29" s="162" cm="1">
        <f t="array" ref="JT29">JS29-IFERROR(_xlfn.LET(_xlpm.k,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$JS$3:$JS$215),IF(_xlpm.top="対象無し", 0, SUMPRODUCT(_xlpm.amount * _xlpm.hitCount))),0)</f>
        <v>0</v>
      </c>
      <c r="JU29" s="322"/>
      <c r="JV29" s="21">
        <f>LEN(配列情報!$D$76)-LEN(SUBSTITUTE(配列情報!$D$76,$D29,""))</f>
        <v>0</v>
      </c>
      <c r="JW29" s="21">
        <f t="shared" si="70"/>
        <v>0</v>
      </c>
      <c r="JX29" s="162" cm="1">
        <f t="array" ref="JX29">JW29-IFERROR(_xlfn.LET(_xlpm.k,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$JW$3:$JW$215),IF(_xlpm.top="対象無し", 0, SUMPRODUCT(_xlpm.amount * _xlpm.hitCount))),0)</f>
        <v>0</v>
      </c>
      <c r="JY29" s="322"/>
      <c r="JZ29" s="21">
        <f>LEN(配列情報!$D$77)-LEN(SUBSTITUTE(配列情報!$D$77,$D29,""))</f>
        <v>0</v>
      </c>
      <c r="KA29" s="21">
        <f t="shared" si="71"/>
        <v>0</v>
      </c>
      <c r="KB29" s="162" cm="1">
        <f t="array" ref="KB29">KA29-IFERROR(_xlfn.LET(_xlpm.k,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$KA$3:$KA$215),IF(_xlpm.top="対象無し", 0, SUMPRODUCT(_xlpm.amount * _xlpm.hitCount))),0)</f>
        <v>0</v>
      </c>
      <c r="KC29" s="322"/>
      <c r="KD29" s="21">
        <f>LEN(配列情報!$D$78)-LEN(SUBSTITUTE(配列情報!$D$78,$D29,""))</f>
        <v>0</v>
      </c>
      <c r="KE29" s="21">
        <f t="shared" si="72"/>
        <v>0</v>
      </c>
      <c r="KF29" s="162" cm="1">
        <f t="array" ref="KF29">KE29-IFERROR(_xlfn.LET(_xlpm.k,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$KE$3:$KE$215),IF(_xlpm.top="対象無し", 0, SUMPRODUCT(_xlpm.amount * _xlpm.hitCount))),0)</f>
        <v>0</v>
      </c>
      <c r="KG29" s="322"/>
      <c r="KH29" s="21">
        <f>LEN(配列情報!$D$79)-LEN(SUBSTITUTE(配列情報!$D$79,$D29,""))</f>
        <v>0</v>
      </c>
      <c r="KI29" s="21">
        <f t="shared" si="73"/>
        <v>0</v>
      </c>
      <c r="KJ29" s="162" cm="1">
        <f t="array" ref="KJ29">KI29-IFERROR(_xlfn.LET(_xlpm.k,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$KI$3:$KI$215),IF(_xlpm.top="対象無し", 0, SUMPRODUCT(_xlpm.amount * _xlpm.hitCount))),0)</f>
        <v>0</v>
      </c>
      <c r="KK29" s="322"/>
      <c r="KL29" s="21">
        <f>LEN(配列情報!$D$80)-LEN(SUBSTITUTE(配列情報!$D$80,$D29,""))</f>
        <v>0</v>
      </c>
      <c r="KM29" s="21">
        <f t="shared" si="74"/>
        <v>0</v>
      </c>
      <c r="KN29" s="162" cm="1">
        <f t="array" ref="KN29">KM29-IFERROR(_xlfn.LET(_xlpm.k,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$KM$3:$KM$215),IF(_xlpm.top="対象無し", 0, SUMPRODUCT(_xlpm.amount * _xlpm.hitCount))),0)</f>
        <v>0</v>
      </c>
      <c r="KO29" s="322"/>
      <c r="KP29" s="21">
        <f>LEN(配列情報!$D$81)-LEN(SUBSTITUTE(配列情報!$D$81,$D29,""))</f>
        <v>0</v>
      </c>
      <c r="KQ29" s="21">
        <f t="shared" si="75"/>
        <v>0</v>
      </c>
      <c r="KR29" s="162" cm="1">
        <f t="array" ref="KR29">KQ29-IFERROR(_xlfn.LET(_xlpm.k,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$KQ$3:$KQ$215),IF(_xlpm.top="対象無し", 0, SUMPRODUCT(_xlpm.amount * _xlpm.hitCount))),0)</f>
        <v>0</v>
      </c>
      <c r="KS29" s="322"/>
      <c r="KT29" s="21">
        <f>LEN(配列情報!$D$82)-LEN(SUBSTITUTE(配列情報!$D$82,$D29,""))</f>
        <v>0</v>
      </c>
      <c r="KU29" s="21">
        <f t="shared" si="76"/>
        <v>0</v>
      </c>
      <c r="KV29" s="162" cm="1">
        <f t="array" ref="KV29">KU29-IFERROR(_xlfn.LET(_xlpm.k,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$KU$3:$KU$215),IF(_xlpm.top="対象無し", 0, SUMPRODUCT(_xlpm.amount * _xlpm.hitCount))),0)</f>
        <v>0</v>
      </c>
      <c r="KW29" s="322"/>
      <c r="KX29" s="21">
        <f>LEN(配列情報!$D$83)-LEN(SUBSTITUTE(配列情報!$D$83,$D29,""))</f>
        <v>0</v>
      </c>
      <c r="KY29" s="21">
        <f t="shared" si="77"/>
        <v>0</v>
      </c>
      <c r="KZ29" s="162" cm="1">
        <f t="array" ref="KZ29">KY29-IFERROR(_xlfn.LET(_xlpm.k,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$KY$3:$KY$215),IF(_xlpm.top="対象無し", 0, SUMPRODUCT(_xlpm.amount * _xlpm.hitCount))),0)</f>
        <v>0</v>
      </c>
      <c r="LA29" s="322"/>
      <c r="LB29" s="21">
        <f>LEN(配列情報!$D$84)-LEN(SUBSTITUTE(配列情報!$D$84,$D29,""))</f>
        <v>0</v>
      </c>
      <c r="LC29" s="21">
        <f t="shared" si="78"/>
        <v>0</v>
      </c>
      <c r="LD29" s="162" cm="1">
        <f t="array" ref="LD29">LC29-IFERROR(_xlfn.LET(_xlpm.k,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$LC$3:$LC$215),IF(_xlpm.top="対象無し", 0, SUMPRODUCT(_xlpm.amount * _xlpm.hitCount))),0)</f>
        <v>0</v>
      </c>
      <c r="LE29" s="322"/>
      <c r="LF29" s="21">
        <f>LEN(配列情報!$D$85)-LEN(SUBSTITUTE(配列情報!$D$85,$D29,""))</f>
        <v>0</v>
      </c>
      <c r="LG29" s="21">
        <f t="shared" si="79"/>
        <v>0</v>
      </c>
      <c r="LH29" s="162" cm="1">
        <f t="array" ref="LH29">LG29-IFERROR(_xlfn.LET(_xlpm.k,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$LG$3:$LG$215),IF(_xlpm.top="対象無し", 0, SUMPRODUCT(_xlpm.amount * _xlpm.hitCount))),0)</f>
        <v>0</v>
      </c>
      <c r="LI29" s="322"/>
      <c r="LJ29" s="21">
        <f>LEN(配列情報!$D$86)-LEN(SUBSTITUTE(配列情報!$D$86,$D29,""))</f>
        <v>0</v>
      </c>
      <c r="LK29" s="21">
        <f t="shared" si="80"/>
        <v>0</v>
      </c>
      <c r="LL29" s="162" cm="1">
        <f t="array" ref="LL29">LK29-IFERROR(_xlfn.LET(_xlpm.k,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$LK$3:$LK$215),IF(_xlpm.top="対象無し", 0, SUMPRODUCT(_xlpm.amount * _xlpm.hitCount))),0)</f>
        <v>0</v>
      </c>
      <c r="LM29" s="322"/>
      <c r="LN29" s="21">
        <f>LEN(配列情報!$D$87)-LEN(SUBSTITUTE(配列情報!$D$87,$D29,""))</f>
        <v>0</v>
      </c>
      <c r="LO29" s="21">
        <f t="shared" si="81"/>
        <v>0</v>
      </c>
      <c r="LP29" s="162" cm="1">
        <f t="array" ref="LP29">LO29-IFERROR(_xlfn.LET(_xlpm.k,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$LO$3:$LO$215),IF(_xlpm.top="対象無し", 0, SUMPRODUCT(_xlpm.amount * _xlpm.hitCount))),0)</f>
        <v>0</v>
      </c>
      <c r="LQ29" s="322"/>
      <c r="LR29" s="21">
        <f>LEN(配列情報!$D$88)-LEN(SUBSTITUTE(配列情報!$D$88,$D29,""))</f>
        <v>0</v>
      </c>
      <c r="LS29" s="21">
        <f t="shared" si="82"/>
        <v>0</v>
      </c>
      <c r="LT29" s="162" cm="1">
        <f t="array" ref="LT29">LS29-IFERROR(_xlfn.LET(_xlpm.k,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$LS$3:$LS$215),IF(_xlpm.top="対象無し", 0, SUMPRODUCT(_xlpm.amount * _xlpm.hitCount))),0)</f>
        <v>0</v>
      </c>
      <c r="LU29" s="322"/>
      <c r="LV29" s="21">
        <f>LEN(配列情報!$D$89)-LEN(SUBSTITUTE(配列情報!$D$89,$D29,""))</f>
        <v>0</v>
      </c>
      <c r="LW29" s="21">
        <f t="shared" si="83"/>
        <v>0</v>
      </c>
      <c r="LX29" s="162" cm="1">
        <f t="array" ref="LX29">LW29-IFERROR(_xlfn.LET(_xlpm.k,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$LW$3:$LW$215),IF(_xlpm.top="対象無し", 0, SUMPRODUCT(_xlpm.amount * _xlpm.hitCount))),0)</f>
        <v>0</v>
      </c>
      <c r="LY29" s="322"/>
      <c r="LZ29" s="21">
        <f>LEN(配列情報!$D$90)-LEN(SUBSTITUTE(配列情報!$D$90,$D29,""))</f>
        <v>0</v>
      </c>
      <c r="MA29" s="21">
        <f t="shared" si="84"/>
        <v>0</v>
      </c>
      <c r="MB29" s="162" cm="1">
        <f t="array" ref="MB29">MA29-IFERROR(_xlfn.LET(_xlpm.k,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$MA$3:$MA$215),IF(_xlpm.top="対象無し", 0, SUMPRODUCT(_xlpm.amount * _xlpm.hitCount))),0)</f>
        <v>0</v>
      </c>
      <c r="MC29" s="322"/>
      <c r="MD29" s="21">
        <f>LEN(配列情報!$D$91)-LEN(SUBSTITUTE(配列情報!$D$91,$D29,""))</f>
        <v>0</v>
      </c>
      <c r="ME29" s="21">
        <f t="shared" si="85"/>
        <v>0</v>
      </c>
      <c r="MF29" s="162" cm="1">
        <f t="array" ref="MF29">ME29-IFERROR(_xlfn.LET(_xlpm.k,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$ME$3:$ME$215),IF(_xlpm.top="対象無し", 0, SUMPRODUCT(_xlpm.amount * _xlpm.hitCount))),0)</f>
        <v>0</v>
      </c>
      <c r="MG29" s="322"/>
      <c r="MH29" s="21">
        <f>LEN(配列情報!$D$92)-LEN(SUBSTITUTE(配列情報!$D$92,$D29,""))</f>
        <v>0</v>
      </c>
      <c r="MI29" s="21">
        <f t="shared" si="86"/>
        <v>0</v>
      </c>
      <c r="MJ29" s="162" cm="1">
        <f t="array" ref="MJ29">MI29-IFERROR(_xlfn.LET(_xlpm.k,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$MI$3:$MI$215),IF(_xlpm.top="対象無し", 0, SUMPRODUCT(_xlpm.amount * _xlpm.hitCount))),0)</f>
        <v>0</v>
      </c>
      <c r="MK29" s="322"/>
      <c r="ML29" s="21">
        <f>LEN(配列情報!$D$93)-LEN(SUBSTITUTE(配列情報!$D$93,$D29,""))</f>
        <v>0</v>
      </c>
      <c r="MM29" s="21">
        <f t="shared" si="87"/>
        <v>0</v>
      </c>
      <c r="MN29" s="162" cm="1">
        <f t="array" ref="MN29">MM29-IFERROR(_xlfn.LET(_xlpm.k,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$MM$3:$MM$215),IF(_xlpm.top="対象無し", 0, SUMPRODUCT(_xlpm.amount * _xlpm.hitCount))),0)</f>
        <v>0</v>
      </c>
      <c r="MO29" s="322"/>
      <c r="MP29" s="21">
        <f>LEN(配列情報!$D$94)-LEN(SUBSTITUTE(配列情報!$D$94,$D29,""))</f>
        <v>0</v>
      </c>
      <c r="MQ29" s="21">
        <f t="shared" si="88"/>
        <v>0</v>
      </c>
      <c r="MR29" s="162" cm="1">
        <f t="array" ref="MR29">MQ29-IFERROR(_xlfn.LET(_xlpm.k,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$MQ$3:$MQ$215),IF(_xlpm.top="対象無し", 0, SUMPRODUCT(_xlpm.amount * _xlpm.hitCount))),0)</f>
        <v>0</v>
      </c>
      <c r="MS29" s="322"/>
      <c r="MT29" s="21">
        <f>LEN(配列情報!$D$95)-LEN(SUBSTITUTE(配列情報!$D$95,$D29,""))</f>
        <v>0</v>
      </c>
      <c r="MU29" s="21">
        <f t="shared" si="89"/>
        <v>0</v>
      </c>
      <c r="MV29" s="162" cm="1">
        <f t="array" ref="MV29">MU29-IFERROR(_xlfn.LET(_xlpm.k,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$MU$3:$MU$215),IF(_xlpm.top="対象無し", 0, SUMPRODUCT(_xlpm.amount * _xlpm.hitCount))),0)</f>
        <v>0</v>
      </c>
      <c r="MW29" s="322"/>
      <c r="MX29" s="21">
        <f>LEN(配列情報!$D$96)-LEN(SUBSTITUTE(配列情報!$D$96,$D29,""))</f>
        <v>0</v>
      </c>
      <c r="MY29" s="21">
        <f t="shared" si="90"/>
        <v>0</v>
      </c>
      <c r="MZ29" s="162" cm="1">
        <f t="array" ref="MZ29">MY29-IFERROR(_xlfn.LET(_xlpm.k,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$MY$3:$MY$215),IF(_xlpm.top="対象無し", 0, SUMPRODUCT(_xlpm.amount * _xlpm.hitCount))),0)</f>
        <v>0</v>
      </c>
      <c r="NA29" s="322"/>
      <c r="NB29" s="21">
        <f>LEN(配列情報!$D$97)-LEN(SUBSTITUTE(配列情報!$D$97,$D29,""))</f>
        <v>0</v>
      </c>
      <c r="NC29" s="21">
        <f t="shared" si="91"/>
        <v>0</v>
      </c>
      <c r="ND29" s="162" cm="1">
        <f t="array" ref="ND29">NC29-IFERROR(_xlfn.LET(_xlpm.k,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$NC$3:$NC$215),IF(_xlpm.top="対象無し", 0, SUMPRODUCT(_xlpm.amount * _xlpm.hitCount))),0)</f>
        <v>0</v>
      </c>
      <c r="NE29" s="322"/>
      <c r="NF29" s="21">
        <f>LEN(配列情報!$D$98)-LEN(SUBSTITUTE(配列情報!$D$98,$D29,""))</f>
        <v>0</v>
      </c>
      <c r="NG29" s="21">
        <f t="shared" si="92"/>
        <v>0</v>
      </c>
      <c r="NH29" s="162" cm="1">
        <f t="array" ref="NH29">NG29-IFERROR(_xlfn.LET(_xlpm.k,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$NG$3:$NG$215),IF(_xlpm.top="対象無し", 0, SUMPRODUCT(_xlpm.amount * _xlpm.hitCount))),0)</f>
        <v>0</v>
      </c>
      <c r="NI29" s="322"/>
      <c r="NJ29" s="21">
        <f>LEN(配列情報!$D$99)-LEN(SUBSTITUTE(配列情報!$D$99,$D29,""))</f>
        <v>0</v>
      </c>
      <c r="NK29" s="21">
        <f t="shared" si="93"/>
        <v>0</v>
      </c>
      <c r="NL29" s="162" cm="1">
        <f t="array" ref="NL29">NK29-IFERROR(_xlfn.LET(_xlpm.k,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$NK$3:$NK$215),IF(_xlpm.top="対象無し", 0, SUMPRODUCT(_xlpm.amount * _xlpm.hitCount))),0)</f>
        <v>0</v>
      </c>
      <c r="NM29" s="322"/>
      <c r="NN29" s="21">
        <f>LEN(配列情報!$D$100)-LEN(SUBSTITUTE(配列情報!$D$100,$D29,""))</f>
        <v>0</v>
      </c>
      <c r="NO29" s="21">
        <f t="shared" si="94"/>
        <v>0</v>
      </c>
      <c r="NP29" s="162" cm="1">
        <f t="array" ref="NP29">NO29-IFERROR(_xlfn.LET(_xlpm.k,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$NO$3:$NO$215),IF(_xlpm.top="対象無し", 0, SUMPRODUCT(_xlpm.amount * _xlpm.hitCount))),0)</f>
        <v>0</v>
      </c>
      <c r="NQ29" s="322"/>
      <c r="NR29" s="21">
        <f>LEN(配列情報!$D$101)-LEN(SUBSTITUTE(配列情報!$D$101,$D29,""))</f>
        <v>0</v>
      </c>
      <c r="NS29" s="21">
        <f t="shared" si="95"/>
        <v>0</v>
      </c>
      <c r="NT29" s="162" cm="1">
        <f t="array" ref="NT29">NS29-IFERROR(_xlfn.LET(_xlpm.k,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$NS$3:$NS$215),IF(_xlpm.top="対象無し", 0, SUMPRODUCT(_xlpm.amount * _xlpm.hitCount))),0)</f>
        <v>0</v>
      </c>
      <c r="NU29" s="322"/>
      <c r="NV29" s="21">
        <f>LEN(配列情報!$D$102)-LEN(SUBSTITUTE(配列情報!$D$102,$D29,""))</f>
        <v>0</v>
      </c>
      <c r="NW29" s="21">
        <f t="shared" si="96"/>
        <v>0</v>
      </c>
      <c r="NX29" s="162" cm="1">
        <f t="array" ref="NX29">NW29-IFERROR(_xlfn.LET(_xlpm.k, _xlfn.XMATCH(TRUE, EXACT($OB$2:$RL$2, D29),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D29, ""))) / LEN(D29),_xlpm.amount, SUMIF($C$3:$C$215, _xlpm.arrCode, $NW$3:$NW$215),IF(_xlpm.top="対象無し", 0, SUMPRODUCT(_xlpm.amount * _xlpm.hitCount))),0)</f>
        <v>0</v>
      </c>
      <c r="NY29" s="322"/>
    </row>
    <row r="30" spans="1:405">
      <c r="A30" s="327"/>
      <c r="B30" s="334"/>
      <c r="C30" s="45">
        <v>28</v>
      </c>
      <c r="D30" s="22" t="str">
        <f>塩基・修飾表記の定義!I40</f>
        <v>G(m)</v>
      </c>
      <c r="E30" s="160">
        <f t="shared" si="3"/>
        <v>4</v>
      </c>
      <c r="F30" s="21">
        <f>LEN(配列情報!$D$7)-LEN(SUBSTITUTE(配列情報!$D$7,$D30,""))</f>
        <v>0</v>
      </c>
      <c r="G30" s="21">
        <f t="shared" si="100"/>
        <v>0</v>
      </c>
      <c r="H30" s="162" cm="1">
        <f t="array" ref="H30">G30-IFERROR(_xlfn.LET(_xlpm.k,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$G$3:$G$215),IF(_xlpm.top="対象無し", 0, SUMPRODUCT(_xlpm.amount * _xlpm.hitCount))),0)</f>
        <v>0</v>
      </c>
      <c r="I30" s="323"/>
      <c r="J30" s="21">
        <f>LEN(配列情報!$D$8)-LEN(SUBSTITUTE(配列情報!$D$8,$D30,""))</f>
        <v>0</v>
      </c>
      <c r="K30" s="21">
        <f t="shared" si="101"/>
        <v>0</v>
      </c>
      <c r="L30" s="162" cm="1">
        <f t="array" ref="L30">K30-IFERROR(_xlfn.LET(_xlpm.k,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$K$3:$K$215),IF(_xlpm.top="対象無し", 0, SUMPRODUCT(_xlpm.amount * _xlpm.hitCount))),0)</f>
        <v>0</v>
      </c>
      <c r="M30" s="323"/>
      <c r="N30" s="21">
        <f>LEN(配列情報!$D$9)-LEN(SUBSTITUTE(配列情報!$D$9,$D30,""))</f>
        <v>0</v>
      </c>
      <c r="O30" s="21">
        <f t="shared" si="4"/>
        <v>0</v>
      </c>
      <c r="P30" s="162" cm="1">
        <f t="array" ref="P30">O30-IFERROR(_xlfn.LET(_xlpm.k,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$O$3:$O$215),IF(_xlpm.top="対象無し", 0, SUMPRODUCT(_xlpm.amount * _xlpm.hitCount))),0)</f>
        <v>0</v>
      </c>
      <c r="Q30" s="323"/>
      <c r="R30" s="21">
        <f>LEN(配列情報!$D$10)-LEN(SUBSTITUTE(配列情報!$D$10,$D30,""))</f>
        <v>0</v>
      </c>
      <c r="S30" s="21">
        <f t="shared" si="5"/>
        <v>0</v>
      </c>
      <c r="T30" s="162" cm="1">
        <f t="array" ref="T30">S30-IFERROR(_xlfn.LET(_xlpm.k,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$S$3:$S$215),IF(_xlpm.top="対象無し", 0, SUMPRODUCT(_xlpm.amount * _xlpm.hitCount))),0)</f>
        <v>0</v>
      </c>
      <c r="U30" s="323"/>
      <c r="V30" s="21">
        <f>LEN(配列情報!$D$11)-LEN(SUBSTITUTE(配列情報!$D$11,$D30,""))</f>
        <v>0</v>
      </c>
      <c r="W30" s="21">
        <f t="shared" si="6"/>
        <v>0</v>
      </c>
      <c r="X30" s="162" cm="1">
        <f t="array" ref="X30">W30-IFERROR(_xlfn.LET(_xlpm.k,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$W$3:$W$215),IF(_xlpm.top="対象無し", 0, SUMPRODUCT(_xlpm.amount * _xlpm.hitCount))),0)</f>
        <v>0</v>
      </c>
      <c r="Y30" s="323"/>
      <c r="Z30" s="21">
        <f>LEN(配列情報!$D$12)-LEN(SUBSTITUTE(配列情報!$D$12,$D30,""))</f>
        <v>0</v>
      </c>
      <c r="AA30" s="21">
        <f t="shared" si="7"/>
        <v>0</v>
      </c>
      <c r="AB30" s="162" cm="1">
        <f t="array" ref="AB30">AA30-IFERROR(_xlfn.LET(_xlpm.k,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$AA$3:$AA$215),IF(_xlpm.top="対象無し", 0, SUMPRODUCT(_xlpm.amount * _xlpm.hitCount))),0)</f>
        <v>0</v>
      </c>
      <c r="AC30" s="323"/>
      <c r="AD30" s="21">
        <f>LEN(配列情報!$D$13)-LEN(SUBSTITUTE(配列情報!$D$13,$D30,""))</f>
        <v>0</v>
      </c>
      <c r="AE30" s="21">
        <f t="shared" si="8"/>
        <v>0</v>
      </c>
      <c r="AF30" s="162" cm="1">
        <f t="array" ref="AF30">AE30-IFERROR(_xlfn.LET(_xlpm.k,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$AE$3:$AE$215),IF(_xlpm.top="対象無し", 0, SUMPRODUCT(_xlpm.amount * _xlpm.hitCount))),0)</f>
        <v>0</v>
      </c>
      <c r="AG30" s="323"/>
      <c r="AH30" s="21">
        <f>LEN(配列情報!$D$14)-LEN(SUBSTITUTE(配列情報!$D$14,$D30,""))</f>
        <v>0</v>
      </c>
      <c r="AI30" s="21">
        <f t="shared" si="9"/>
        <v>0</v>
      </c>
      <c r="AJ30" s="162" cm="1">
        <f t="array" ref="AJ30">AI30-IFERROR(_xlfn.LET(_xlpm.k,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$AI$3:$AI$215),IF(_xlpm.top="対象無し", 0, SUMPRODUCT(_xlpm.amount * _xlpm.hitCount))),0)</f>
        <v>0</v>
      </c>
      <c r="AK30" s="323"/>
      <c r="AL30" s="21">
        <f>LEN(配列情報!$D$15)-LEN(SUBSTITUTE(配列情報!$D$15,$D30,""))</f>
        <v>0</v>
      </c>
      <c r="AM30" s="21">
        <f t="shared" si="10"/>
        <v>0</v>
      </c>
      <c r="AN30" s="162" cm="1">
        <f t="array" ref="AN30">AM30-IFERROR(_xlfn.LET(_xlpm.k,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$AM$3:$AM$215),IF(_xlpm.top="対象無し", 0, SUMPRODUCT(_xlpm.amount * _xlpm.hitCount))),0)</f>
        <v>0</v>
      </c>
      <c r="AO30" s="323"/>
      <c r="AP30" s="21">
        <f>LEN(配列情報!$D$16)-LEN(SUBSTITUTE(配列情報!$D$16,$D30,""))</f>
        <v>0</v>
      </c>
      <c r="AQ30" s="21">
        <f t="shared" si="11"/>
        <v>0</v>
      </c>
      <c r="AR30" s="162" cm="1">
        <f t="array" ref="AR30">AQ30-IFERROR(_xlfn.LET(_xlpm.k,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$AQ$3:$AQ$215),IF(_xlpm.top="対象無し", 0, SUMPRODUCT(_xlpm.amount * _xlpm.hitCount))),0)</f>
        <v>0</v>
      </c>
      <c r="AS30" s="323"/>
      <c r="AT30" s="21">
        <f>LEN(配列情報!$D$17)-LEN(SUBSTITUTE(配列情報!$D$17,$D30,""))</f>
        <v>0</v>
      </c>
      <c r="AU30" s="21">
        <f t="shared" si="12"/>
        <v>0</v>
      </c>
      <c r="AV30" s="162" cm="1">
        <f t="array" ref="AV30">AU30-IFERROR(_xlfn.LET(_xlpm.k,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$AU$3:$AU$215),IF(_xlpm.top="対象無し", 0, SUMPRODUCT(_xlpm.amount * _xlpm.hitCount))),0)</f>
        <v>0</v>
      </c>
      <c r="AW30" s="323"/>
      <c r="AX30" s="21">
        <f>LEN(配列情報!$D$18)-LEN(SUBSTITUTE(配列情報!$D$18,$D30,""))</f>
        <v>0</v>
      </c>
      <c r="AY30" s="21">
        <f t="shared" si="13"/>
        <v>0</v>
      </c>
      <c r="AZ30" s="162" cm="1">
        <f t="array" ref="AZ30">AY30-IFERROR(_xlfn.LET(_xlpm.k,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$AY$3:$AY$215),IF(_xlpm.top="対象無し", 0, SUMPRODUCT(_xlpm.amount * _xlpm.hitCount))),0)</f>
        <v>0</v>
      </c>
      <c r="BA30" s="323"/>
      <c r="BB30" s="21">
        <f>LEN(配列情報!$D$19)-LEN(SUBSTITUTE(配列情報!$D$19,$D30,""))</f>
        <v>0</v>
      </c>
      <c r="BC30" s="21">
        <f t="shared" si="14"/>
        <v>0</v>
      </c>
      <c r="BD30" s="162" cm="1">
        <f t="array" ref="BD30">BC30-IFERROR(_xlfn.LET(_xlpm.k,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$BC$3:$BC$215),IF(_xlpm.top="対象無し", 0, SUMPRODUCT(_xlpm.amount * _xlpm.hitCount))),0)</f>
        <v>0</v>
      </c>
      <c r="BE30" s="323"/>
      <c r="BF30" s="21">
        <f>LEN(配列情報!$D$20)-LEN(SUBSTITUTE(配列情報!$D$20,$D30,""))</f>
        <v>0</v>
      </c>
      <c r="BG30" s="21">
        <f t="shared" si="102"/>
        <v>0</v>
      </c>
      <c r="BH30" s="162" cm="1">
        <f t="array" ref="BH30">BG30-IFERROR(_xlfn.LET(_xlpm.k,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$BG$3:$BG$215),IF(_xlpm.top="対象無し", 0, SUMPRODUCT(_xlpm.amount * _xlpm.hitCount))),0)</f>
        <v>0</v>
      </c>
      <c r="BI30" s="323"/>
      <c r="BJ30" s="21">
        <f>LEN(配列情報!$D$21)-LEN(SUBSTITUTE(配列情報!$D$21,$D30,""))</f>
        <v>0</v>
      </c>
      <c r="BK30" s="21">
        <f t="shared" si="15"/>
        <v>0</v>
      </c>
      <c r="BL30" s="162" cm="1">
        <f t="array" ref="BL30">BK30-IFERROR(_xlfn.LET(_xlpm.k,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$BK$3:$BK$215),IF(_xlpm.top="対象無し", 0, SUMPRODUCT(_xlpm.amount * _xlpm.hitCount))),0)</f>
        <v>0</v>
      </c>
      <c r="BM30" s="323"/>
      <c r="BN30" s="21">
        <f>LEN(配列情報!$D$22)-LEN(SUBSTITUTE(配列情報!$D$22,$D30,""))</f>
        <v>0</v>
      </c>
      <c r="BO30" s="21">
        <f t="shared" si="16"/>
        <v>0</v>
      </c>
      <c r="BP30" s="162" cm="1">
        <f t="array" ref="BP30">BO30-IFERROR(_xlfn.LET(_xlpm.k,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$BO$3:$BO$215),IF(_xlpm.top="対象無し", 0, SUMPRODUCT(_xlpm.amount * _xlpm.hitCount))),0)</f>
        <v>0</v>
      </c>
      <c r="BQ30" s="323"/>
      <c r="BR30" s="21">
        <f>LEN(配列情報!$D$23)-LEN(SUBSTITUTE(配列情報!$D$23,$D30,""))</f>
        <v>0</v>
      </c>
      <c r="BS30" s="21">
        <f t="shared" si="17"/>
        <v>0</v>
      </c>
      <c r="BT30" s="162" cm="1">
        <f t="array" ref="BT30">BS30-IFERROR(_xlfn.LET(_xlpm.k,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$BS$3:$BS$215),IF(_xlpm.top="対象無し", 0, SUMPRODUCT(_xlpm.amount * _xlpm.hitCount))),0)</f>
        <v>0</v>
      </c>
      <c r="BU30" s="323"/>
      <c r="BV30" s="21">
        <f>LEN(配列情報!$D$24)-LEN(SUBSTITUTE(配列情報!$D$24,$D30,""))</f>
        <v>0</v>
      </c>
      <c r="BW30" s="21">
        <f t="shared" si="18"/>
        <v>0</v>
      </c>
      <c r="BX30" s="162" cm="1">
        <f t="array" ref="BX30">BW30-IFERROR(_xlfn.LET(_xlpm.k,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$BW$3:$BW$215),IF(_xlpm.top="対象無し", 0, SUMPRODUCT(_xlpm.amount * _xlpm.hitCount))),0)</f>
        <v>0</v>
      </c>
      <c r="BY30" s="323"/>
      <c r="BZ30" s="21">
        <f>LEN(配列情報!$D$25)-LEN(SUBSTITUTE(配列情報!$D$25,$D30,""))</f>
        <v>0</v>
      </c>
      <c r="CA30" s="21">
        <f t="shared" si="19"/>
        <v>0</v>
      </c>
      <c r="CB30" s="162" cm="1">
        <f t="array" ref="CB30">CA30-IFERROR(_xlfn.LET(_xlpm.k,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$CA$3:$CA$215),IF(_xlpm.top="対象無し", 0, SUMPRODUCT(_xlpm.amount * _xlpm.hitCount))),0)</f>
        <v>0</v>
      </c>
      <c r="CC30" s="323"/>
      <c r="CD30" s="21">
        <f>LEN(配列情報!$D$26)-LEN(SUBSTITUTE(配列情報!$D$26,$D30,""))</f>
        <v>0</v>
      </c>
      <c r="CE30" s="21">
        <f t="shared" si="20"/>
        <v>0</v>
      </c>
      <c r="CF30" s="162" cm="1">
        <f t="array" ref="CF30">CE30-IFERROR(_xlfn.LET(_xlpm.k,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$CE$3:$CE$215),IF(_xlpm.top="対象無し", 0, SUMPRODUCT(_xlpm.amount * _xlpm.hitCount))),0)</f>
        <v>0</v>
      </c>
      <c r="CG30" s="323"/>
      <c r="CH30" s="21">
        <f>LEN(配列情報!$D$27)-LEN(SUBSTITUTE(配列情報!$D$27,$D30,""))</f>
        <v>0</v>
      </c>
      <c r="CI30" s="21">
        <f t="shared" si="21"/>
        <v>0</v>
      </c>
      <c r="CJ30" s="162" cm="1">
        <f t="array" ref="CJ30">CI30-IFERROR(_xlfn.LET(_xlpm.k,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$CI$3:$CI$215),IF(_xlpm.top="対象無し", 0, SUMPRODUCT(_xlpm.amount * _xlpm.hitCount))),0)</f>
        <v>0</v>
      </c>
      <c r="CK30" s="323"/>
      <c r="CL30" s="21">
        <f>LEN(配列情報!$D$28)-LEN(SUBSTITUTE(配列情報!$D$28,$D30,""))</f>
        <v>0</v>
      </c>
      <c r="CM30" s="21">
        <f t="shared" si="22"/>
        <v>0</v>
      </c>
      <c r="CN30" s="162" cm="1">
        <f t="array" ref="CN30">CM30-IFERROR(_xlfn.LET(_xlpm.k,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$CM$3:$CM$215),IF(_xlpm.top="対象無し", 0, SUMPRODUCT(_xlpm.amount * _xlpm.hitCount))),0)</f>
        <v>0</v>
      </c>
      <c r="CO30" s="323"/>
      <c r="CP30" s="21">
        <f>LEN(配列情報!$D$29)-LEN(SUBSTITUTE(配列情報!$D$29,$D30,""))</f>
        <v>0</v>
      </c>
      <c r="CQ30" s="21">
        <f t="shared" si="23"/>
        <v>0</v>
      </c>
      <c r="CR30" s="162" cm="1">
        <f t="array" ref="CR30">CQ30-IFERROR(_xlfn.LET(_xlpm.k,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$CQ$3:$CQ$215),IF(_xlpm.top="対象無し", 0, SUMPRODUCT(_xlpm.amount * _xlpm.hitCount))),0)</f>
        <v>0</v>
      </c>
      <c r="CS30" s="323"/>
      <c r="CT30" s="21">
        <f>LEN(配列情報!$D$30)-LEN(SUBSTITUTE(配列情報!$D$30,$D30,""))</f>
        <v>0</v>
      </c>
      <c r="CU30" s="21">
        <f t="shared" si="24"/>
        <v>0</v>
      </c>
      <c r="CV30" s="162" cm="1">
        <f t="array" ref="CV30">CU30-IFERROR(_xlfn.LET(_xlpm.k,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$CU$3:$CU$215),IF(_xlpm.top="対象無し", 0, SUMPRODUCT(_xlpm.amount * _xlpm.hitCount))),0)</f>
        <v>0</v>
      </c>
      <c r="CW30" s="323"/>
      <c r="CX30" s="21">
        <f>LEN(配列情報!$D$31)-LEN(SUBSTITUTE(配列情報!$D$31,$D30,""))</f>
        <v>0</v>
      </c>
      <c r="CY30" s="21">
        <f t="shared" si="25"/>
        <v>0</v>
      </c>
      <c r="CZ30" s="162" cm="1">
        <f t="array" ref="CZ30">CY30-IFERROR(_xlfn.LET(_xlpm.k,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$CY$3:$CY$215),IF(_xlpm.top="対象無し", 0, SUMPRODUCT(_xlpm.amount * _xlpm.hitCount))),0)</f>
        <v>0</v>
      </c>
      <c r="DA30" s="323"/>
      <c r="DB30" s="21">
        <f>LEN(配列情報!$D$32)-LEN(SUBSTITUTE(配列情報!$D$32,$D30,""))</f>
        <v>0</v>
      </c>
      <c r="DC30" s="21">
        <f t="shared" si="26"/>
        <v>0</v>
      </c>
      <c r="DD30" s="162" cm="1">
        <f t="array" ref="DD30">DC30-IFERROR(_xlfn.LET(_xlpm.k,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$DC$3:$DC$215),IF(_xlpm.top="対象無し", 0, SUMPRODUCT(_xlpm.amount * _xlpm.hitCount))),0)</f>
        <v>0</v>
      </c>
      <c r="DE30" s="323"/>
      <c r="DF30" s="21">
        <f>LEN(配列情報!$D$33)-LEN(SUBSTITUTE(配列情報!$D$33,$D30,""))</f>
        <v>0</v>
      </c>
      <c r="DG30" s="21">
        <f t="shared" si="27"/>
        <v>0</v>
      </c>
      <c r="DH30" s="162" cm="1">
        <f t="array" ref="DH30">DG30-IFERROR(_xlfn.LET(_xlpm.k,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$DG$3:$DG$215),IF(_xlpm.top="対象無し", 0, SUMPRODUCT(_xlpm.amount * _xlpm.hitCount))),0)</f>
        <v>0</v>
      </c>
      <c r="DI30" s="323"/>
      <c r="DJ30" s="21">
        <f>LEN(配列情報!$D$34)-LEN(SUBSTITUTE(配列情報!$D$34,$D30,""))</f>
        <v>0</v>
      </c>
      <c r="DK30" s="21">
        <f t="shared" si="28"/>
        <v>0</v>
      </c>
      <c r="DL30" s="162" cm="1">
        <f t="array" ref="DL30">DK30-IFERROR(_xlfn.LET(_xlpm.k,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$DK$3:$DK$215),IF(_xlpm.top="対象無し", 0, SUMPRODUCT(_xlpm.amount * _xlpm.hitCount))),0)</f>
        <v>0</v>
      </c>
      <c r="DM30" s="323"/>
      <c r="DN30" s="21">
        <f>LEN(配列情報!$D$35)-LEN(SUBSTITUTE(配列情報!$D$35,$D30,""))</f>
        <v>0</v>
      </c>
      <c r="DO30" s="21">
        <f t="shared" si="29"/>
        <v>0</v>
      </c>
      <c r="DP30" s="162" cm="1">
        <f t="array" ref="DP30">DO30-IFERROR(_xlfn.LET(_xlpm.k,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$DO$3:$DO$215),IF(_xlpm.top="対象無し", 0, SUMPRODUCT(_xlpm.amount * _xlpm.hitCount))),0)</f>
        <v>0</v>
      </c>
      <c r="DQ30" s="323"/>
      <c r="DR30" s="21">
        <f>LEN(配列情報!$D$36)-LEN(SUBSTITUTE(配列情報!$D$36,$D30,""))</f>
        <v>0</v>
      </c>
      <c r="DS30" s="21">
        <f t="shared" si="30"/>
        <v>0</v>
      </c>
      <c r="DT30" s="162" cm="1">
        <f t="array" ref="DT30">DS30-IFERROR(_xlfn.LET(_xlpm.k,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$DS$3:$DS$215),IF(_xlpm.top="対象無し", 0, SUMPRODUCT(_xlpm.amount * _xlpm.hitCount))),0)</f>
        <v>0</v>
      </c>
      <c r="DU30" s="323"/>
      <c r="DV30" s="21">
        <f>LEN(配列情報!$D$37)-LEN(SUBSTITUTE(配列情報!$D$37,$D30,""))</f>
        <v>0</v>
      </c>
      <c r="DW30" s="21">
        <f t="shared" si="31"/>
        <v>0</v>
      </c>
      <c r="DX30" s="162" cm="1">
        <f t="array" ref="DX30">DW30-IFERROR(_xlfn.LET(_xlpm.k,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$DW$3:$DW$215),IF(_xlpm.top="対象無し", 0, SUMPRODUCT(_xlpm.amount * _xlpm.hitCount))),0)</f>
        <v>0</v>
      </c>
      <c r="DY30" s="323"/>
      <c r="DZ30" s="21">
        <f>LEN(配列情報!$D$38)-LEN(SUBSTITUTE(配列情報!$D$38,$D30,""))</f>
        <v>0</v>
      </c>
      <c r="EA30" s="21">
        <f t="shared" si="32"/>
        <v>0</v>
      </c>
      <c r="EB30" s="162" cm="1">
        <f t="array" ref="EB30">EA30-IFERROR(_xlfn.LET(_xlpm.k,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$EA$3:$EA$215),IF(_xlpm.top="対象無し", 0, SUMPRODUCT(_xlpm.amount * _xlpm.hitCount))),0)</f>
        <v>0</v>
      </c>
      <c r="EC30" s="323"/>
      <c r="ED30" s="21">
        <f>LEN(配列情報!$D$39)-LEN(SUBSTITUTE(配列情報!$D$39,$D30,""))</f>
        <v>0</v>
      </c>
      <c r="EE30" s="21">
        <f t="shared" si="33"/>
        <v>0</v>
      </c>
      <c r="EF30" s="162" cm="1">
        <f t="array" ref="EF30">EE30-IFERROR(_xlfn.LET(_xlpm.k,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$EE$3:$EE$215),IF(_xlpm.top="対象無し", 0, SUMPRODUCT(_xlpm.amount * _xlpm.hitCount))),0)</f>
        <v>0</v>
      </c>
      <c r="EG30" s="323"/>
      <c r="EH30" s="21">
        <f>LEN(配列情報!$D$40)-LEN(SUBSTITUTE(配列情報!$D$40,$D30,""))</f>
        <v>0</v>
      </c>
      <c r="EI30" s="21">
        <f t="shared" si="34"/>
        <v>0</v>
      </c>
      <c r="EJ30" s="162" cm="1">
        <f t="array" ref="EJ30">EI30-IFERROR(_xlfn.LET(_xlpm.k,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$EI$3:$EI$215),IF(_xlpm.top="対象無し", 0, SUMPRODUCT(_xlpm.amount * _xlpm.hitCount))),0)</f>
        <v>0</v>
      </c>
      <c r="EK30" s="323"/>
      <c r="EL30" s="21">
        <f>LEN(配列情報!$D$41)-LEN(SUBSTITUTE(配列情報!$D$41,$D30,""))</f>
        <v>0</v>
      </c>
      <c r="EM30" s="21">
        <f t="shared" si="35"/>
        <v>0</v>
      </c>
      <c r="EN30" s="162" cm="1">
        <f t="array" ref="EN30">EM30-IFERROR(_xlfn.LET(_xlpm.k,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$EM$3:$EM$215),IF(_xlpm.top="対象無し", 0, SUMPRODUCT(_xlpm.amount * _xlpm.hitCount))),0)</f>
        <v>0</v>
      </c>
      <c r="EO30" s="323"/>
      <c r="EP30" s="21">
        <f>LEN(配列情報!$D$42)-LEN(SUBSTITUTE(配列情報!$D$42,$D30,""))</f>
        <v>0</v>
      </c>
      <c r="EQ30" s="21">
        <f t="shared" si="36"/>
        <v>0</v>
      </c>
      <c r="ER30" s="162" cm="1">
        <f t="array" ref="ER30">EQ30-IFERROR(_xlfn.LET(_xlpm.k,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$EQ$3:$EQ$215),IF(_xlpm.top="対象無し", 0, SUMPRODUCT(_xlpm.amount * _xlpm.hitCount))),0)</f>
        <v>0</v>
      </c>
      <c r="ES30" s="323"/>
      <c r="ET30" s="21">
        <f>LEN(配列情報!$D$43)-LEN(SUBSTITUTE(配列情報!$D$43,$D30,""))</f>
        <v>0</v>
      </c>
      <c r="EU30" s="21">
        <f t="shared" si="37"/>
        <v>0</v>
      </c>
      <c r="EV30" s="162" cm="1">
        <f t="array" ref="EV30">EU30-IFERROR(_xlfn.LET(_xlpm.k,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$EU$3:$EU$215),IF(_xlpm.top="対象無し", 0, SUMPRODUCT(_xlpm.amount * _xlpm.hitCount))),0)</f>
        <v>0</v>
      </c>
      <c r="EW30" s="323"/>
      <c r="EX30" s="21">
        <f>LEN(配列情報!$D$44)-LEN(SUBSTITUTE(配列情報!$D$44,$D30,""))</f>
        <v>0</v>
      </c>
      <c r="EY30" s="21">
        <f t="shared" si="38"/>
        <v>0</v>
      </c>
      <c r="EZ30" s="162" cm="1">
        <f t="array" ref="EZ30">EY30-IFERROR(_xlfn.LET(_xlpm.k,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$EY$3:$EY$215),IF(_xlpm.top="対象無し", 0, SUMPRODUCT(_xlpm.amount * _xlpm.hitCount))),0)</f>
        <v>0</v>
      </c>
      <c r="FA30" s="323"/>
      <c r="FB30" s="21">
        <f>LEN(配列情報!$D$45)-LEN(SUBSTITUTE(配列情報!$D$45,$D30,""))</f>
        <v>0</v>
      </c>
      <c r="FC30" s="21">
        <f t="shared" si="39"/>
        <v>0</v>
      </c>
      <c r="FD30" s="162" cm="1">
        <f t="array" ref="FD30">FC30-IFERROR(_xlfn.LET(_xlpm.k,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$FC$3:$FC$215),IF(_xlpm.top="対象無し", 0, SUMPRODUCT(_xlpm.amount * _xlpm.hitCount))),0)</f>
        <v>0</v>
      </c>
      <c r="FE30" s="323"/>
      <c r="FF30" s="21">
        <f>LEN(配列情報!$D$46)-LEN(SUBSTITUTE(配列情報!$D$46,$D30,""))</f>
        <v>0</v>
      </c>
      <c r="FG30" s="21">
        <f t="shared" si="40"/>
        <v>0</v>
      </c>
      <c r="FH30" s="162" cm="1">
        <f t="array" ref="FH30">FG30-IFERROR(_xlfn.LET(_xlpm.k,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$FG$3:$FG$215),IF(_xlpm.top="対象無し", 0, SUMPRODUCT(_xlpm.amount * _xlpm.hitCount))),0)</f>
        <v>0</v>
      </c>
      <c r="FI30" s="323"/>
      <c r="FJ30" s="21">
        <f>LEN(配列情報!$D$47)-LEN(SUBSTITUTE(配列情報!$D$47,$D30,""))</f>
        <v>0</v>
      </c>
      <c r="FK30" s="21">
        <f t="shared" si="41"/>
        <v>0</v>
      </c>
      <c r="FL30" s="162" cm="1">
        <f t="array" ref="FL30">FK30-IFERROR(_xlfn.LET(_xlpm.k,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$FK$3:$FK$215),IF(_xlpm.top="対象無し", 0, SUMPRODUCT(_xlpm.amount * _xlpm.hitCount))),0)</f>
        <v>0</v>
      </c>
      <c r="FM30" s="323"/>
      <c r="FN30" s="21">
        <f>LEN(配列情報!$D$48)-LEN(SUBSTITUTE(配列情報!$D$48,$D30,""))</f>
        <v>0</v>
      </c>
      <c r="FO30" s="21">
        <f t="shared" si="42"/>
        <v>0</v>
      </c>
      <c r="FP30" s="162" cm="1">
        <f t="array" ref="FP30">FO30-IFERROR(_xlfn.LET(_xlpm.k,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$FO$3:$FO$215),IF(_xlpm.top="対象無し", 0, SUMPRODUCT(_xlpm.amount * _xlpm.hitCount))),0)</f>
        <v>0</v>
      </c>
      <c r="FQ30" s="323"/>
      <c r="FR30" s="21">
        <f>LEN(配列情報!$D$49)-LEN(SUBSTITUTE(配列情報!$D$49,$D30,""))</f>
        <v>0</v>
      </c>
      <c r="FS30" s="21">
        <f t="shared" si="43"/>
        <v>0</v>
      </c>
      <c r="FT30" s="162" cm="1">
        <f t="array" ref="FT30">FS30-IFERROR(_xlfn.LET(_xlpm.k,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$FS$3:$FS$215),IF(_xlpm.top="対象無し", 0, SUMPRODUCT(_xlpm.amount * _xlpm.hitCount))),0)</f>
        <v>0</v>
      </c>
      <c r="FU30" s="323"/>
      <c r="FV30" s="21">
        <f>LEN(配列情報!$D$50)-LEN(SUBSTITUTE(配列情報!$D$50,$D30,""))</f>
        <v>0</v>
      </c>
      <c r="FW30" s="21">
        <f t="shared" si="44"/>
        <v>0</v>
      </c>
      <c r="FX30" s="162" cm="1">
        <f t="array" ref="FX30">FW30-IFERROR(_xlfn.LET(_xlpm.k,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$FW$3:$FW$215),IF(_xlpm.top="対象無し", 0, SUMPRODUCT(_xlpm.amount * _xlpm.hitCount))),0)</f>
        <v>0</v>
      </c>
      <c r="FY30" s="323"/>
      <c r="FZ30" s="21">
        <f>LEN(配列情報!$D$51)-LEN(SUBSTITUTE(配列情報!$D$51,$D30,""))</f>
        <v>0</v>
      </c>
      <c r="GA30" s="21">
        <f t="shared" si="45"/>
        <v>0</v>
      </c>
      <c r="GB30" s="162" cm="1">
        <f t="array" ref="GB30">GA30-IFERROR(_xlfn.LET(_xlpm.k,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$GA$3:$GA$215),IF(_xlpm.top="対象無し", 0, SUMPRODUCT(_xlpm.amount * _xlpm.hitCount))),0)</f>
        <v>0</v>
      </c>
      <c r="GC30" s="323"/>
      <c r="GD30" s="21">
        <f>LEN(配列情報!$D$52)-LEN(SUBSTITUTE(配列情報!$D$52,$D30,""))</f>
        <v>0</v>
      </c>
      <c r="GE30" s="21">
        <f t="shared" si="46"/>
        <v>0</v>
      </c>
      <c r="GF30" s="162" cm="1">
        <f t="array" ref="GF30">GE30-IFERROR(_xlfn.LET(_xlpm.k,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$GE$3:$GE$215),IF(_xlpm.top="対象無し", 0, SUMPRODUCT(_xlpm.amount * _xlpm.hitCount))),0)</f>
        <v>0</v>
      </c>
      <c r="GG30" s="323"/>
      <c r="GH30" s="21">
        <f>LEN(配列情報!$D$53)-LEN(SUBSTITUTE(配列情報!$D$53,$D30,""))</f>
        <v>0</v>
      </c>
      <c r="GI30" s="21">
        <f t="shared" si="47"/>
        <v>0</v>
      </c>
      <c r="GJ30" s="162" cm="1">
        <f t="array" ref="GJ30">GI30-IFERROR(_xlfn.LET(_xlpm.k,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$GI$3:$GI$215),IF(_xlpm.top="対象無し", 0, SUMPRODUCT(_xlpm.amount * _xlpm.hitCount))),0)</f>
        <v>0</v>
      </c>
      <c r="GK30" s="323"/>
      <c r="GL30" s="21">
        <f>LEN(配列情報!$D$54)-LEN(SUBSTITUTE(配列情報!$D$54,$D30,""))</f>
        <v>0</v>
      </c>
      <c r="GM30" s="21">
        <f t="shared" si="48"/>
        <v>0</v>
      </c>
      <c r="GN30" s="162" cm="1">
        <f t="array" ref="GN30">GM30-IFERROR(_xlfn.LET(_xlpm.k,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$GM$3:$GM$215),IF(_xlpm.top="対象無し", 0, SUMPRODUCT(_xlpm.amount * _xlpm.hitCount))),0)</f>
        <v>0</v>
      </c>
      <c r="GO30" s="323"/>
      <c r="GP30" s="21">
        <f>LEN(配列情報!$D$55)-LEN(SUBSTITUTE(配列情報!$D$55,$D30,""))</f>
        <v>0</v>
      </c>
      <c r="GQ30" s="21">
        <f t="shared" si="49"/>
        <v>0</v>
      </c>
      <c r="GR30" s="162" cm="1">
        <f t="array" ref="GR30">GQ30-IFERROR(_xlfn.LET(_xlpm.k,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$GQ$3:$GQ$215),IF(_xlpm.top="対象無し", 0, SUMPRODUCT(_xlpm.amount * _xlpm.hitCount))),0)</f>
        <v>0</v>
      </c>
      <c r="GS30" s="323"/>
      <c r="GT30" s="21">
        <f>LEN(配列情報!$D$56)-LEN(SUBSTITUTE(配列情報!$D$56,$D30,""))</f>
        <v>0</v>
      </c>
      <c r="GU30" s="21">
        <f t="shared" si="50"/>
        <v>0</v>
      </c>
      <c r="GV30" s="162" cm="1">
        <f t="array" ref="GV30">GU30-IFERROR(_xlfn.LET(_xlpm.k,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$GU$3:$GU$215),IF(_xlpm.top="対象無し", 0, SUMPRODUCT(_xlpm.amount * _xlpm.hitCount))),0)</f>
        <v>0</v>
      </c>
      <c r="GW30" s="323"/>
      <c r="GX30" s="21">
        <f>LEN(配列情報!$D$57)-LEN(SUBSTITUTE(配列情報!$D$57,$D30,""))</f>
        <v>0</v>
      </c>
      <c r="GY30" s="21">
        <f t="shared" si="51"/>
        <v>0</v>
      </c>
      <c r="GZ30" s="162" cm="1">
        <f t="array" ref="GZ30">GY30-IFERROR(_xlfn.LET(_xlpm.k,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$GY$3:$GY$215),IF(_xlpm.top="対象無し", 0, SUMPRODUCT(_xlpm.amount * _xlpm.hitCount))),0)</f>
        <v>0</v>
      </c>
      <c r="HA30" s="323"/>
      <c r="HB30" s="21">
        <f>LEN(配列情報!$D$58)-LEN(SUBSTITUTE(配列情報!$D$58,$D30,""))</f>
        <v>0</v>
      </c>
      <c r="HC30" s="21">
        <f t="shared" si="52"/>
        <v>0</v>
      </c>
      <c r="HD30" s="162" cm="1">
        <f t="array" ref="HD30">HC30-IFERROR(_xlfn.LET(_xlpm.k,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$HC$3:$HC$215),IF(_xlpm.top="対象無し", 0, SUMPRODUCT(_xlpm.amount * _xlpm.hitCount))),0)</f>
        <v>0</v>
      </c>
      <c r="HE30" s="323"/>
      <c r="HF30" s="21">
        <f>LEN(配列情報!$D$59)-LEN(SUBSTITUTE(配列情報!$D$59,$D30,""))</f>
        <v>0</v>
      </c>
      <c r="HG30" s="21">
        <f t="shared" si="53"/>
        <v>0</v>
      </c>
      <c r="HH30" s="162" cm="1">
        <f t="array" ref="HH30">HG30-IFERROR(_xlfn.LET(_xlpm.k,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$HG$3:$HG$215),IF(_xlpm.top="対象無し", 0, SUMPRODUCT(_xlpm.amount * _xlpm.hitCount))),0)</f>
        <v>0</v>
      </c>
      <c r="HI30" s="323"/>
      <c r="HJ30" s="21">
        <f>LEN(配列情報!$D$60)-LEN(SUBSTITUTE(配列情報!$D$60,$D30,""))</f>
        <v>0</v>
      </c>
      <c r="HK30" s="21">
        <f t="shared" si="54"/>
        <v>0</v>
      </c>
      <c r="HL30" s="162" cm="1">
        <f t="array" ref="HL30">HK30-IFERROR(_xlfn.LET(_xlpm.k,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$HK$3:$HK$215),IF(_xlpm.top="対象無し", 0, SUMPRODUCT(_xlpm.amount * _xlpm.hitCount))),0)</f>
        <v>0</v>
      </c>
      <c r="HM30" s="323"/>
      <c r="HN30" s="21">
        <f>LEN(配列情報!$D$61)-LEN(SUBSTITUTE(配列情報!$D$61,$D30,""))</f>
        <v>0</v>
      </c>
      <c r="HO30" s="21">
        <f t="shared" si="55"/>
        <v>0</v>
      </c>
      <c r="HP30" s="162" cm="1">
        <f t="array" ref="HP30">HO30-IFERROR(_xlfn.LET(_xlpm.k,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$HO$3:$HO$215),IF(_xlpm.top="対象無し", 0, SUMPRODUCT(_xlpm.amount * _xlpm.hitCount))),0)</f>
        <v>0</v>
      </c>
      <c r="HQ30" s="323"/>
      <c r="HR30" s="21">
        <f>LEN(配列情報!$D$62)-LEN(SUBSTITUTE(配列情報!$D$62,$D30,""))</f>
        <v>0</v>
      </c>
      <c r="HS30" s="21">
        <f t="shared" si="56"/>
        <v>0</v>
      </c>
      <c r="HT30" s="162" cm="1">
        <f t="array" ref="HT30">HS30-IFERROR(_xlfn.LET(_xlpm.k,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$HS$3:$HS$215),IF(_xlpm.top="対象無し", 0, SUMPRODUCT(_xlpm.amount * _xlpm.hitCount))),0)</f>
        <v>0</v>
      </c>
      <c r="HU30" s="323"/>
      <c r="HV30" s="21">
        <f>LEN(配列情報!$D$63)-LEN(SUBSTITUTE(配列情報!$D$63,$D30,""))</f>
        <v>0</v>
      </c>
      <c r="HW30" s="21">
        <f t="shared" si="57"/>
        <v>0</v>
      </c>
      <c r="HX30" s="162" cm="1">
        <f t="array" ref="HX30">HW30-IFERROR(_xlfn.LET(_xlpm.k,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$HW$3:$HW$215),IF(_xlpm.top="対象無し", 0, SUMPRODUCT(_xlpm.amount * _xlpm.hitCount))),0)</f>
        <v>0</v>
      </c>
      <c r="HY30" s="323"/>
      <c r="HZ30" s="21">
        <f>LEN(配列情報!$D$64)-LEN(SUBSTITUTE(配列情報!$D$64,$D30,""))</f>
        <v>0</v>
      </c>
      <c r="IA30" s="21">
        <f t="shared" si="58"/>
        <v>0</v>
      </c>
      <c r="IB30" s="162" cm="1">
        <f t="array" ref="IB30">IA30-IFERROR(_xlfn.LET(_xlpm.k,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$IA$3:$IA$215),IF(_xlpm.top="対象無し", 0, SUMPRODUCT(_xlpm.amount * _xlpm.hitCount))),0)</f>
        <v>0</v>
      </c>
      <c r="IC30" s="323"/>
      <c r="ID30" s="21">
        <f>LEN(配列情報!$D$65)-LEN(SUBSTITUTE(配列情報!$D$65,$D30,""))</f>
        <v>0</v>
      </c>
      <c r="IE30" s="21">
        <f t="shared" si="59"/>
        <v>0</v>
      </c>
      <c r="IF30" s="162" cm="1">
        <f t="array" ref="IF30">IE30-IFERROR(_xlfn.LET(_xlpm.k,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$IE$3:$IE$215),IF(_xlpm.top="対象無し", 0, SUMPRODUCT(_xlpm.amount * _xlpm.hitCount))),0)</f>
        <v>0</v>
      </c>
      <c r="IG30" s="323"/>
      <c r="IH30" s="21">
        <f>LEN(配列情報!$D$66)-LEN(SUBSTITUTE(配列情報!$D$66,$D30,""))</f>
        <v>0</v>
      </c>
      <c r="II30" s="21">
        <f t="shared" si="60"/>
        <v>0</v>
      </c>
      <c r="IJ30" s="162" cm="1">
        <f t="array" ref="IJ30">II30-IFERROR(_xlfn.LET(_xlpm.k,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$II$3:$II$215),IF(_xlpm.top="対象無し", 0, SUMPRODUCT(_xlpm.amount * _xlpm.hitCount))),0)</f>
        <v>0</v>
      </c>
      <c r="IK30" s="323"/>
      <c r="IL30" s="21">
        <f>LEN(配列情報!$D$67)-LEN(SUBSTITUTE(配列情報!$D$67,$D30,""))</f>
        <v>0</v>
      </c>
      <c r="IM30" s="21">
        <f t="shared" si="61"/>
        <v>0</v>
      </c>
      <c r="IN30" s="162" cm="1">
        <f t="array" ref="IN30">IM30-IFERROR(_xlfn.LET(_xlpm.k,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$IM$3:$IM$215),IF(_xlpm.top="対象無し", 0, SUMPRODUCT(_xlpm.amount * _xlpm.hitCount))),0)</f>
        <v>0</v>
      </c>
      <c r="IO30" s="323"/>
      <c r="IP30" s="21">
        <f>LEN(配列情報!$D$68)-LEN(SUBSTITUTE(配列情報!$D$68,$D30,""))</f>
        <v>0</v>
      </c>
      <c r="IQ30" s="21">
        <f t="shared" si="62"/>
        <v>0</v>
      </c>
      <c r="IR30" s="162" cm="1">
        <f t="array" ref="IR30">IQ30-IFERROR(_xlfn.LET(_xlpm.k,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$IQ$3:$IQ$215),IF(_xlpm.top="対象無し", 0, SUMPRODUCT(_xlpm.amount * _xlpm.hitCount))),0)</f>
        <v>0</v>
      </c>
      <c r="IS30" s="323"/>
      <c r="IT30" s="21">
        <f>LEN(配列情報!$D$69)-LEN(SUBSTITUTE(配列情報!$D$69,$D30,""))</f>
        <v>0</v>
      </c>
      <c r="IU30" s="21">
        <f t="shared" si="63"/>
        <v>0</v>
      </c>
      <c r="IV30" s="162" cm="1">
        <f t="array" ref="IV30">IU30-IFERROR(_xlfn.LET(_xlpm.k,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$IU$3:$IU$215),IF(_xlpm.top="対象無し", 0, SUMPRODUCT(_xlpm.amount * _xlpm.hitCount))),0)</f>
        <v>0</v>
      </c>
      <c r="IW30" s="323"/>
      <c r="IX30" s="21">
        <f>LEN(配列情報!$D$70)-LEN(SUBSTITUTE(配列情報!$D$70,$D30,""))</f>
        <v>0</v>
      </c>
      <c r="IY30" s="21">
        <f t="shared" si="64"/>
        <v>0</v>
      </c>
      <c r="IZ30" s="162" cm="1">
        <f t="array" ref="IZ30">IY30-IFERROR(_xlfn.LET(_xlpm.k,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$IY$3:$IY$215),IF(_xlpm.top="対象無し", 0, SUMPRODUCT(_xlpm.amount * _xlpm.hitCount))),0)</f>
        <v>0</v>
      </c>
      <c r="JA30" s="323"/>
      <c r="JB30" s="21">
        <f>LEN(配列情報!$D$71)-LEN(SUBSTITUTE(配列情報!$D$71,$D30,""))</f>
        <v>0</v>
      </c>
      <c r="JC30" s="21">
        <f t="shared" si="65"/>
        <v>0</v>
      </c>
      <c r="JD30" s="162" cm="1">
        <f t="array" ref="JD30">JC30-IFERROR(_xlfn.LET(_xlpm.k,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$JC$3:$JC$215),IF(_xlpm.top="対象無し", 0, SUMPRODUCT(_xlpm.amount * _xlpm.hitCount))),0)</f>
        <v>0</v>
      </c>
      <c r="JE30" s="323"/>
      <c r="JF30" s="21">
        <f>LEN(配列情報!$D$72)-LEN(SUBSTITUTE(配列情報!$D$72,$D30,""))</f>
        <v>0</v>
      </c>
      <c r="JG30" s="21">
        <f t="shared" si="66"/>
        <v>0</v>
      </c>
      <c r="JH30" s="162" cm="1">
        <f t="array" ref="JH30">JG30-IFERROR(_xlfn.LET(_xlpm.k,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$JG$3:$JG$215),IF(_xlpm.top="対象無し", 0, SUMPRODUCT(_xlpm.amount * _xlpm.hitCount))),0)</f>
        <v>0</v>
      </c>
      <c r="JI30" s="323"/>
      <c r="JJ30" s="21">
        <f>LEN(配列情報!$D$73)-LEN(SUBSTITUTE(配列情報!$D$73,$D30,""))</f>
        <v>0</v>
      </c>
      <c r="JK30" s="21">
        <f t="shared" si="67"/>
        <v>0</v>
      </c>
      <c r="JL30" s="162" cm="1">
        <f t="array" ref="JL30">JK30-IFERROR(_xlfn.LET(_xlpm.k,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$JK$3:$JK$215),IF(_xlpm.top="対象無し", 0, SUMPRODUCT(_xlpm.amount * _xlpm.hitCount))),0)</f>
        <v>0</v>
      </c>
      <c r="JM30" s="323"/>
      <c r="JN30" s="21">
        <f>LEN(配列情報!$D$74)-LEN(SUBSTITUTE(配列情報!$D$74,$D30,""))</f>
        <v>0</v>
      </c>
      <c r="JO30" s="21">
        <f t="shared" si="68"/>
        <v>0</v>
      </c>
      <c r="JP30" s="162" cm="1">
        <f t="array" ref="JP30">JO30-IFERROR(_xlfn.LET(_xlpm.k,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$JO$3:$JO$215),IF(_xlpm.top="対象無し", 0, SUMPRODUCT(_xlpm.amount * _xlpm.hitCount))),0)</f>
        <v>0</v>
      </c>
      <c r="JQ30" s="323"/>
      <c r="JR30" s="21">
        <f>LEN(配列情報!$D$75)-LEN(SUBSTITUTE(配列情報!$D$75,$D30,""))</f>
        <v>0</v>
      </c>
      <c r="JS30" s="21">
        <f t="shared" si="69"/>
        <v>0</v>
      </c>
      <c r="JT30" s="162" cm="1">
        <f t="array" ref="JT30">JS30-IFERROR(_xlfn.LET(_xlpm.k,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$JS$3:$JS$215),IF(_xlpm.top="対象無し", 0, SUMPRODUCT(_xlpm.amount * _xlpm.hitCount))),0)</f>
        <v>0</v>
      </c>
      <c r="JU30" s="323"/>
      <c r="JV30" s="21">
        <f>LEN(配列情報!$D$76)-LEN(SUBSTITUTE(配列情報!$D$76,$D30,""))</f>
        <v>0</v>
      </c>
      <c r="JW30" s="21">
        <f t="shared" si="70"/>
        <v>0</v>
      </c>
      <c r="JX30" s="162" cm="1">
        <f t="array" ref="JX30">JW30-IFERROR(_xlfn.LET(_xlpm.k,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$JW$3:$JW$215),IF(_xlpm.top="対象無し", 0, SUMPRODUCT(_xlpm.amount * _xlpm.hitCount))),0)</f>
        <v>0</v>
      </c>
      <c r="JY30" s="323"/>
      <c r="JZ30" s="21">
        <f>LEN(配列情報!$D$77)-LEN(SUBSTITUTE(配列情報!$D$77,$D30,""))</f>
        <v>0</v>
      </c>
      <c r="KA30" s="21">
        <f t="shared" si="71"/>
        <v>0</v>
      </c>
      <c r="KB30" s="162" cm="1">
        <f t="array" ref="KB30">KA30-IFERROR(_xlfn.LET(_xlpm.k,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$KA$3:$KA$215),IF(_xlpm.top="対象無し", 0, SUMPRODUCT(_xlpm.amount * _xlpm.hitCount))),0)</f>
        <v>0</v>
      </c>
      <c r="KC30" s="323"/>
      <c r="KD30" s="21">
        <f>LEN(配列情報!$D$78)-LEN(SUBSTITUTE(配列情報!$D$78,$D30,""))</f>
        <v>0</v>
      </c>
      <c r="KE30" s="21">
        <f t="shared" si="72"/>
        <v>0</v>
      </c>
      <c r="KF30" s="162" cm="1">
        <f t="array" ref="KF30">KE30-IFERROR(_xlfn.LET(_xlpm.k,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$KE$3:$KE$215),IF(_xlpm.top="対象無し", 0, SUMPRODUCT(_xlpm.amount * _xlpm.hitCount))),0)</f>
        <v>0</v>
      </c>
      <c r="KG30" s="323"/>
      <c r="KH30" s="21">
        <f>LEN(配列情報!$D$79)-LEN(SUBSTITUTE(配列情報!$D$79,$D30,""))</f>
        <v>0</v>
      </c>
      <c r="KI30" s="21">
        <f t="shared" si="73"/>
        <v>0</v>
      </c>
      <c r="KJ30" s="162" cm="1">
        <f t="array" ref="KJ30">KI30-IFERROR(_xlfn.LET(_xlpm.k,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$KI$3:$KI$215),IF(_xlpm.top="対象無し", 0, SUMPRODUCT(_xlpm.amount * _xlpm.hitCount))),0)</f>
        <v>0</v>
      </c>
      <c r="KK30" s="323"/>
      <c r="KL30" s="21">
        <f>LEN(配列情報!$D$80)-LEN(SUBSTITUTE(配列情報!$D$80,$D30,""))</f>
        <v>0</v>
      </c>
      <c r="KM30" s="21">
        <f t="shared" si="74"/>
        <v>0</v>
      </c>
      <c r="KN30" s="162" cm="1">
        <f t="array" ref="KN30">KM30-IFERROR(_xlfn.LET(_xlpm.k,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$KM$3:$KM$215),IF(_xlpm.top="対象無し", 0, SUMPRODUCT(_xlpm.amount * _xlpm.hitCount))),0)</f>
        <v>0</v>
      </c>
      <c r="KO30" s="323"/>
      <c r="KP30" s="21">
        <f>LEN(配列情報!$D$81)-LEN(SUBSTITUTE(配列情報!$D$81,$D30,""))</f>
        <v>0</v>
      </c>
      <c r="KQ30" s="21">
        <f t="shared" si="75"/>
        <v>0</v>
      </c>
      <c r="KR30" s="162" cm="1">
        <f t="array" ref="KR30">KQ30-IFERROR(_xlfn.LET(_xlpm.k,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$KQ$3:$KQ$215),IF(_xlpm.top="対象無し", 0, SUMPRODUCT(_xlpm.amount * _xlpm.hitCount))),0)</f>
        <v>0</v>
      </c>
      <c r="KS30" s="323"/>
      <c r="KT30" s="21">
        <f>LEN(配列情報!$D$82)-LEN(SUBSTITUTE(配列情報!$D$82,$D30,""))</f>
        <v>0</v>
      </c>
      <c r="KU30" s="21">
        <f t="shared" si="76"/>
        <v>0</v>
      </c>
      <c r="KV30" s="162" cm="1">
        <f t="array" ref="KV30">KU30-IFERROR(_xlfn.LET(_xlpm.k,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$KU$3:$KU$215),IF(_xlpm.top="対象無し", 0, SUMPRODUCT(_xlpm.amount * _xlpm.hitCount))),0)</f>
        <v>0</v>
      </c>
      <c r="KW30" s="323"/>
      <c r="KX30" s="21">
        <f>LEN(配列情報!$D$83)-LEN(SUBSTITUTE(配列情報!$D$83,$D30,""))</f>
        <v>0</v>
      </c>
      <c r="KY30" s="21">
        <f t="shared" si="77"/>
        <v>0</v>
      </c>
      <c r="KZ30" s="162" cm="1">
        <f t="array" ref="KZ30">KY30-IFERROR(_xlfn.LET(_xlpm.k,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$KY$3:$KY$215),IF(_xlpm.top="対象無し", 0, SUMPRODUCT(_xlpm.amount * _xlpm.hitCount))),0)</f>
        <v>0</v>
      </c>
      <c r="LA30" s="323"/>
      <c r="LB30" s="21">
        <f>LEN(配列情報!$D$84)-LEN(SUBSTITUTE(配列情報!$D$84,$D30,""))</f>
        <v>0</v>
      </c>
      <c r="LC30" s="21">
        <f t="shared" si="78"/>
        <v>0</v>
      </c>
      <c r="LD30" s="162" cm="1">
        <f t="array" ref="LD30">LC30-IFERROR(_xlfn.LET(_xlpm.k,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$LC$3:$LC$215),IF(_xlpm.top="対象無し", 0, SUMPRODUCT(_xlpm.amount * _xlpm.hitCount))),0)</f>
        <v>0</v>
      </c>
      <c r="LE30" s="323"/>
      <c r="LF30" s="21">
        <f>LEN(配列情報!$D$85)-LEN(SUBSTITUTE(配列情報!$D$85,$D30,""))</f>
        <v>0</v>
      </c>
      <c r="LG30" s="21">
        <f t="shared" si="79"/>
        <v>0</v>
      </c>
      <c r="LH30" s="162" cm="1">
        <f t="array" ref="LH30">LG30-IFERROR(_xlfn.LET(_xlpm.k,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$LG$3:$LG$215),IF(_xlpm.top="対象無し", 0, SUMPRODUCT(_xlpm.amount * _xlpm.hitCount))),0)</f>
        <v>0</v>
      </c>
      <c r="LI30" s="323"/>
      <c r="LJ30" s="21">
        <f>LEN(配列情報!$D$86)-LEN(SUBSTITUTE(配列情報!$D$86,$D30,""))</f>
        <v>0</v>
      </c>
      <c r="LK30" s="21">
        <f t="shared" si="80"/>
        <v>0</v>
      </c>
      <c r="LL30" s="162" cm="1">
        <f t="array" ref="LL30">LK30-IFERROR(_xlfn.LET(_xlpm.k,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$LK$3:$LK$215),IF(_xlpm.top="対象無し", 0, SUMPRODUCT(_xlpm.amount * _xlpm.hitCount))),0)</f>
        <v>0</v>
      </c>
      <c r="LM30" s="323"/>
      <c r="LN30" s="21">
        <f>LEN(配列情報!$D$87)-LEN(SUBSTITUTE(配列情報!$D$87,$D30,""))</f>
        <v>0</v>
      </c>
      <c r="LO30" s="21">
        <f t="shared" si="81"/>
        <v>0</v>
      </c>
      <c r="LP30" s="162" cm="1">
        <f t="array" ref="LP30">LO30-IFERROR(_xlfn.LET(_xlpm.k,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$LO$3:$LO$215),IF(_xlpm.top="対象無し", 0, SUMPRODUCT(_xlpm.amount * _xlpm.hitCount))),0)</f>
        <v>0</v>
      </c>
      <c r="LQ30" s="323"/>
      <c r="LR30" s="21">
        <f>LEN(配列情報!$D$88)-LEN(SUBSTITUTE(配列情報!$D$88,$D30,""))</f>
        <v>0</v>
      </c>
      <c r="LS30" s="21">
        <f t="shared" si="82"/>
        <v>0</v>
      </c>
      <c r="LT30" s="162" cm="1">
        <f t="array" ref="LT30">LS30-IFERROR(_xlfn.LET(_xlpm.k,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$LS$3:$LS$215),IF(_xlpm.top="対象無し", 0, SUMPRODUCT(_xlpm.amount * _xlpm.hitCount))),0)</f>
        <v>0</v>
      </c>
      <c r="LU30" s="323"/>
      <c r="LV30" s="21">
        <f>LEN(配列情報!$D$89)-LEN(SUBSTITUTE(配列情報!$D$89,$D30,""))</f>
        <v>0</v>
      </c>
      <c r="LW30" s="21">
        <f t="shared" si="83"/>
        <v>0</v>
      </c>
      <c r="LX30" s="162" cm="1">
        <f t="array" ref="LX30">LW30-IFERROR(_xlfn.LET(_xlpm.k,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$LW$3:$LW$215),IF(_xlpm.top="対象無し", 0, SUMPRODUCT(_xlpm.amount * _xlpm.hitCount))),0)</f>
        <v>0</v>
      </c>
      <c r="LY30" s="323"/>
      <c r="LZ30" s="21">
        <f>LEN(配列情報!$D$90)-LEN(SUBSTITUTE(配列情報!$D$90,$D30,""))</f>
        <v>0</v>
      </c>
      <c r="MA30" s="21">
        <f t="shared" si="84"/>
        <v>0</v>
      </c>
      <c r="MB30" s="162" cm="1">
        <f t="array" ref="MB30">MA30-IFERROR(_xlfn.LET(_xlpm.k,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$MA$3:$MA$215),IF(_xlpm.top="対象無し", 0, SUMPRODUCT(_xlpm.amount * _xlpm.hitCount))),0)</f>
        <v>0</v>
      </c>
      <c r="MC30" s="323"/>
      <c r="MD30" s="21">
        <f>LEN(配列情報!$D$91)-LEN(SUBSTITUTE(配列情報!$D$91,$D30,""))</f>
        <v>0</v>
      </c>
      <c r="ME30" s="21">
        <f t="shared" si="85"/>
        <v>0</v>
      </c>
      <c r="MF30" s="162" cm="1">
        <f t="array" ref="MF30">ME30-IFERROR(_xlfn.LET(_xlpm.k,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$ME$3:$ME$215),IF(_xlpm.top="対象無し", 0, SUMPRODUCT(_xlpm.amount * _xlpm.hitCount))),0)</f>
        <v>0</v>
      </c>
      <c r="MG30" s="323"/>
      <c r="MH30" s="21">
        <f>LEN(配列情報!$D$92)-LEN(SUBSTITUTE(配列情報!$D$92,$D30,""))</f>
        <v>0</v>
      </c>
      <c r="MI30" s="21">
        <f t="shared" si="86"/>
        <v>0</v>
      </c>
      <c r="MJ30" s="162" cm="1">
        <f t="array" ref="MJ30">MI30-IFERROR(_xlfn.LET(_xlpm.k,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$MI$3:$MI$215),IF(_xlpm.top="対象無し", 0, SUMPRODUCT(_xlpm.amount * _xlpm.hitCount))),0)</f>
        <v>0</v>
      </c>
      <c r="MK30" s="323"/>
      <c r="ML30" s="21">
        <f>LEN(配列情報!$D$93)-LEN(SUBSTITUTE(配列情報!$D$93,$D30,""))</f>
        <v>0</v>
      </c>
      <c r="MM30" s="21">
        <f t="shared" si="87"/>
        <v>0</v>
      </c>
      <c r="MN30" s="162" cm="1">
        <f t="array" ref="MN30">MM30-IFERROR(_xlfn.LET(_xlpm.k,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$MM$3:$MM$215),IF(_xlpm.top="対象無し", 0, SUMPRODUCT(_xlpm.amount * _xlpm.hitCount))),0)</f>
        <v>0</v>
      </c>
      <c r="MO30" s="323"/>
      <c r="MP30" s="21">
        <f>LEN(配列情報!$D$94)-LEN(SUBSTITUTE(配列情報!$D$94,$D30,""))</f>
        <v>0</v>
      </c>
      <c r="MQ30" s="21">
        <f t="shared" si="88"/>
        <v>0</v>
      </c>
      <c r="MR30" s="162" cm="1">
        <f t="array" ref="MR30">MQ30-IFERROR(_xlfn.LET(_xlpm.k,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$MQ$3:$MQ$215),IF(_xlpm.top="対象無し", 0, SUMPRODUCT(_xlpm.amount * _xlpm.hitCount))),0)</f>
        <v>0</v>
      </c>
      <c r="MS30" s="323"/>
      <c r="MT30" s="21">
        <f>LEN(配列情報!$D$95)-LEN(SUBSTITUTE(配列情報!$D$95,$D30,""))</f>
        <v>0</v>
      </c>
      <c r="MU30" s="21">
        <f t="shared" si="89"/>
        <v>0</v>
      </c>
      <c r="MV30" s="162" cm="1">
        <f t="array" ref="MV30">MU30-IFERROR(_xlfn.LET(_xlpm.k,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$MU$3:$MU$215),IF(_xlpm.top="対象無し", 0, SUMPRODUCT(_xlpm.amount * _xlpm.hitCount))),0)</f>
        <v>0</v>
      </c>
      <c r="MW30" s="323"/>
      <c r="MX30" s="21">
        <f>LEN(配列情報!$D$96)-LEN(SUBSTITUTE(配列情報!$D$96,$D30,""))</f>
        <v>0</v>
      </c>
      <c r="MY30" s="21">
        <f t="shared" si="90"/>
        <v>0</v>
      </c>
      <c r="MZ30" s="162" cm="1">
        <f t="array" ref="MZ30">MY30-IFERROR(_xlfn.LET(_xlpm.k,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$MY$3:$MY$215),IF(_xlpm.top="対象無し", 0, SUMPRODUCT(_xlpm.amount * _xlpm.hitCount))),0)</f>
        <v>0</v>
      </c>
      <c r="NA30" s="323"/>
      <c r="NB30" s="21">
        <f>LEN(配列情報!$D$97)-LEN(SUBSTITUTE(配列情報!$D$97,$D30,""))</f>
        <v>0</v>
      </c>
      <c r="NC30" s="21">
        <f t="shared" si="91"/>
        <v>0</v>
      </c>
      <c r="ND30" s="162" cm="1">
        <f t="array" ref="ND30">NC30-IFERROR(_xlfn.LET(_xlpm.k,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$NC$3:$NC$215),IF(_xlpm.top="対象無し", 0, SUMPRODUCT(_xlpm.amount * _xlpm.hitCount))),0)</f>
        <v>0</v>
      </c>
      <c r="NE30" s="323"/>
      <c r="NF30" s="21">
        <f>LEN(配列情報!$D$98)-LEN(SUBSTITUTE(配列情報!$D$98,$D30,""))</f>
        <v>0</v>
      </c>
      <c r="NG30" s="21">
        <f t="shared" si="92"/>
        <v>0</v>
      </c>
      <c r="NH30" s="162" cm="1">
        <f t="array" ref="NH30">NG30-IFERROR(_xlfn.LET(_xlpm.k,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$NG$3:$NG$215),IF(_xlpm.top="対象無し", 0, SUMPRODUCT(_xlpm.amount * _xlpm.hitCount))),0)</f>
        <v>0</v>
      </c>
      <c r="NI30" s="323"/>
      <c r="NJ30" s="21">
        <f>LEN(配列情報!$D$99)-LEN(SUBSTITUTE(配列情報!$D$99,$D30,""))</f>
        <v>0</v>
      </c>
      <c r="NK30" s="21">
        <f t="shared" si="93"/>
        <v>0</v>
      </c>
      <c r="NL30" s="162" cm="1">
        <f t="array" ref="NL30">NK30-IFERROR(_xlfn.LET(_xlpm.k,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$NK$3:$NK$215),IF(_xlpm.top="対象無し", 0, SUMPRODUCT(_xlpm.amount * _xlpm.hitCount))),0)</f>
        <v>0</v>
      </c>
      <c r="NM30" s="323"/>
      <c r="NN30" s="21">
        <f>LEN(配列情報!$D$100)-LEN(SUBSTITUTE(配列情報!$D$100,$D30,""))</f>
        <v>0</v>
      </c>
      <c r="NO30" s="21">
        <f t="shared" si="94"/>
        <v>0</v>
      </c>
      <c r="NP30" s="162" cm="1">
        <f t="array" ref="NP30">NO30-IFERROR(_xlfn.LET(_xlpm.k,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$NO$3:$NO$215),IF(_xlpm.top="対象無し", 0, SUMPRODUCT(_xlpm.amount * _xlpm.hitCount))),0)</f>
        <v>0</v>
      </c>
      <c r="NQ30" s="323"/>
      <c r="NR30" s="21">
        <f>LEN(配列情報!$D$101)-LEN(SUBSTITUTE(配列情報!$D$101,$D30,""))</f>
        <v>0</v>
      </c>
      <c r="NS30" s="21">
        <f t="shared" si="95"/>
        <v>0</v>
      </c>
      <c r="NT30" s="162" cm="1">
        <f t="array" ref="NT30">NS30-IFERROR(_xlfn.LET(_xlpm.k,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$NS$3:$NS$215),IF(_xlpm.top="対象無し", 0, SUMPRODUCT(_xlpm.amount * _xlpm.hitCount))),0)</f>
        <v>0</v>
      </c>
      <c r="NU30" s="323"/>
      <c r="NV30" s="21">
        <f>LEN(配列情報!$D$102)-LEN(SUBSTITUTE(配列情報!$D$102,$D30,""))</f>
        <v>0</v>
      </c>
      <c r="NW30" s="21">
        <f t="shared" si="96"/>
        <v>0</v>
      </c>
      <c r="NX30" s="162" cm="1">
        <f t="array" ref="NX30">NW30-IFERROR(_xlfn.LET(_xlpm.k, _xlfn.XMATCH(TRUE, EXACT($OB$2:$RL$2, D30),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D30, ""))) / LEN(D30),_xlpm.amount, SUMIF($C$3:$C$215, _xlpm.arrCode, $NW$3:$NW$215),IF(_xlpm.top="対象無し", 0, SUMPRODUCT(_xlpm.amount * _xlpm.hitCount))),0)</f>
        <v>0</v>
      </c>
      <c r="NY30" s="323"/>
      <c r="OC30" t="s">
        <v>367</v>
      </c>
    </row>
    <row r="31" spans="1:405">
      <c r="A31" s="178" t="s">
        <v>576</v>
      </c>
      <c r="B31" s="334"/>
      <c r="C31" s="45">
        <v>29</v>
      </c>
      <c r="D31" s="22" t="str">
        <f>塩基・修飾表記の定義!I39</f>
        <v>5(m)</v>
      </c>
      <c r="E31" s="160">
        <f t="shared" si="3"/>
        <v>4</v>
      </c>
      <c r="F31" s="21">
        <f>LEN(配列情報!$D$7)-LEN(SUBSTITUTE(配列情報!$D$7,$D31,""))</f>
        <v>0</v>
      </c>
      <c r="G31" s="21">
        <f t="shared" si="100"/>
        <v>0</v>
      </c>
      <c r="H31" s="162" cm="1">
        <f t="array" ref="H31">G31-IFERROR(_xlfn.LET(_xlpm.k,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$G$3:$G$215),IF(_xlpm.top="対象無し", 0, SUMPRODUCT(_xlpm.amount * _xlpm.hitCount))),0)</f>
        <v>0</v>
      </c>
      <c r="I31" s="158">
        <f>H31</f>
        <v>0</v>
      </c>
      <c r="J31" s="21">
        <f>LEN(配列情報!$D$8)-LEN(SUBSTITUTE(配列情報!$D$8,$D31,""))</f>
        <v>0</v>
      </c>
      <c r="K31" s="21">
        <f t="shared" si="101"/>
        <v>0</v>
      </c>
      <c r="L31" s="162" cm="1">
        <f t="array" ref="L31">K31-IFERROR(_xlfn.LET(_xlpm.k,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$K$3:$K$215),IF(_xlpm.top="対象無し", 0, SUMPRODUCT(_xlpm.amount * _xlpm.hitCount))),0)</f>
        <v>0</v>
      </c>
      <c r="M31" s="158">
        <f>L31</f>
        <v>0</v>
      </c>
      <c r="N31" s="21">
        <f>LEN(配列情報!$D$9)-LEN(SUBSTITUTE(配列情報!$D$9,$D31,""))</f>
        <v>0</v>
      </c>
      <c r="O31" s="21">
        <f t="shared" si="4"/>
        <v>0</v>
      </c>
      <c r="P31" s="162" cm="1">
        <f t="array" ref="P31">O31-IFERROR(_xlfn.LET(_xlpm.k,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$O$3:$O$215),IF(_xlpm.top="対象無し", 0, SUMPRODUCT(_xlpm.amount * _xlpm.hitCount))),0)</f>
        <v>0</v>
      </c>
      <c r="Q31" s="158">
        <f>P31</f>
        <v>0</v>
      </c>
      <c r="R31" s="21">
        <f>LEN(配列情報!$D$10)-LEN(SUBSTITUTE(配列情報!$D$10,$D31,""))</f>
        <v>0</v>
      </c>
      <c r="S31" s="21">
        <f t="shared" si="5"/>
        <v>0</v>
      </c>
      <c r="T31" s="162" cm="1">
        <f t="array" ref="T31">S31-IFERROR(_xlfn.LET(_xlpm.k,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$S$3:$S$215),IF(_xlpm.top="対象無し", 0, SUMPRODUCT(_xlpm.amount * _xlpm.hitCount))),0)</f>
        <v>0</v>
      </c>
      <c r="U31" s="158">
        <f>T31</f>
        <v>0</v>
      </c>
      <c r="V31" s="21">
        <f>LEN(配列情報!$D$11)-LEN(SUBSTITUTE(配列情報!$D$11,$D31,""))</f>
        <v>0</v>
      </c>
      <c r="W31" s="21">
        <f t="shared" si="6"/>
        <v>0</v>
      </c>
      <c r="X31" s="162" cm="1">
        <f t="array" ref="X31">W31-IFERROR(_xlfn.LET(_xlpm.k,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$W$3:$W$215),IF(_xlpm.top="対象無し", 0, SUMPRODUCT(_xlpm.amount * _xlpm.hitCount))),0)</f>
        <v>0</v>
      </c>
      <c r="Y31" s="158">
        <f>X31</f>
        <v>0</v>
      </c>
      <c r="Z31" s="21">
        <f>LEN(配列情報!$D$12)-LEN(SUBSTITUTE(配列情報!$D$12,$D31,""))</f>
        <v>0</v>
      </c>
      <c r="AA31" s="21">
        <f t="shared" si="7"/>
        <v>0</v>
      </c>
      <c r="AB31" s="162" cm="1">
        <f t="array" ref="AB31">AA31-IFERROR(_xlfn.LET(_xlpm.k,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$AA$3:$AA$215),IF(_xlpm.top="対象無し", 0, SUMPRODUCT(_xlpm.amount * _xlpm.hitCount))),0)</f>
        <v>0</v>
      </c>
      <c r="AC31" s="158">
        <f>AB31</f>
        <v>0</v>
      </c>
      <c r="AD31" s="21">
        <f>LEN(配列情報!$D$13)-LEN(SUBSTITUTE(配列情報!$D$13,$D31,""))</f>
        <v>0</v>
      </c>
      <c r="AE31" s="21">
        <f t="shared" si="8"/>
        <v>0</v>
      </c>
      <c r="AF31" s="162" cm="1">
        <f t="array" ref="AF31">AE31-IFERROR(_xlfn.LET(_xlpm.k,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$AE$3:$AE$215),IF(_xlpm.top="対象無し", 0, SUMPRODUCT(_xlpm.amount * _xlpm.hitCount))),0)</f>
        <v>0</v>
      </c>
      <c r="AG31" s="158">
        <f>AF31</f>
        <v>0</v>
      </c>
      <c r="AH31" s="21">
        <f>LEN(配列情報!$D$14)-LEN(SUBSTITUTE(配列情報!$D$14,$D31,""))</f>
        <v>0</v>
      </c>
      <c r="AI31" s="21">
        <f t="shared" si="9"/>
        <v>0</v>
      </c>
      <c r="AJ31" s="162" cm="1">
        <f t="array" ref="AJ31">AI31-IFERROR(_xlfn.LET(_xlpm.k,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$AI$3:$AI$215),IF(_xlpm.top="対象無し", 0, SUMPRODUCT(_xlpm.amount * _xlpm.hitCount))),0)</f>
        <v>0</v>
      </c>
      <c r="AK31" s="158">
        <f>AJ31</f>
        <v>0</v>
      </c>
      <c r="AL31" s="21">
        <f>LEN(配列情報!$D$15)-LEN(SUBSTITUTE(配列情報!$D$15,$D31,""))</f>
        <v>0</v>
      </c>
      <c r="AM31" s="21">
        <f t="shared" si="10"/>
        <v>0</v>
      </c>
      <c r="AN31" s="162" cm="1">
        <f t="array" ref="AN31">AM31-IFERROR(_xlfn.LET(_xlpm.k,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$AM$3:$AM$215),IF(_xlpm.top="対象無し", 0, SUMPRODUCT(_xlpm.amount * _xlpm.hitCount))),0)</f>
        <v>0</v>
      </c>
      <c r="AO31" s="158">
        <f>AN31</f>
        <v>0</v>
      </c>
      <c r="AP31" s="21">
        <f>LEN(配列情報!$D$16)-LEN(SUBSTITUTE(配列情報!$D$16,$D31,""))</f>
        <v>0</v>
      </c>
      <c r="AQ31" s="21">
        <f t="shared" si="11"/>
        <v>0</v>
      </c>
      <c r="AR31" s="162" cm="1">
        <f t="array" ref="AR31">AQ31-IFERROR(_xlfn.LET(_xlpm.k,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$AQ$3:$AQ$215),IF(_xlpm.top="対象無し", 0, SUMPRODUCT(_xlpm.amount * _xlpm.hitCount))),0)</f>
        <v>0</v>
      </c>
      <c r="AS31" s="158">
        <f>AR31</f>
        <v>0</v>
      </c>
      <c r="AT31" s="21">
        <f>LEN(配列情報!$D$17)-LEN(SUBSTITUTE(配列情報!$D$17,$D31,""))</f>
        <v>0</v>
      </c>
      <c r="AU31" s="21">
        <f t="shared" si="12"/>
        <v>0</v>
      </c>
      <c r="AV31" s="162" cm="1">
        <f t="array" ref="AV31">AU31-IFERROR(_xlfn.LET(_xlpm.k,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$AU$3:$AU$215),IF(_xlpm.top="対象無し", 0, SUMPRODUCT(_xlpm.amount * _xlpm.hitCount))),0)</f>
        <v>0</v>
      </c>
      <c r="AW31" s="158">
        <f>AV31</f>
        <v>0</v>
      </c>
      <c r="AX31" s="21">
        <f>LEN(配列情報!$D$18)-LEN(SUBSTITUTE(配列情報!$D$18,$D31,""))</f>
        <v>0</v>
      </c>
      <c r="AY31" s="21">
        <f t="shared" si="13"/>
        <v>0</v>
      </c>
      <c r="AZ31" s="162" cm="1">
        <f t="array" ref="AZ31">AY31-IFERROR(_xlfn.LET(_xlpm.k,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$AY$3:$AY$215),IF(_xlpm.top="対象無し", 0, SUMPRODUCT(_xlpm.amount * _xlpm.hitCount))),0)</f>
        <v>0</v>
      </c>
      <c r="BA31" s="158">
        <f>AZ31</f>
        <v>0</v>
      </c>
      <c r="BB31" s="21">
        <f>LEN(配列情報!$D$19)-LEN(SUBSTITUTE(配列情報!$D$19,$D31,""))</f>
        <v>0</v>
      </c>
      <c r="BC31" s="21">
        <f t="shared" si="14"/>
        <v>0</v>
      </c>
      <c r="BD31" s="162" cm="1">
        <f t="array" ref="BD31">BC31-IFERROR(_xlfn.LET(_xlpm.k,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$BC$3:$BC$215),IF(_xlpm.top="対象無し", 0, SUMPRODUCT(_xlpm.amount * _xlpm.hitCount))),0)</f>
        <v>0</v>
      </c>
      <c r="BE31" s="158">
        <f>BD31</f>
        <v>0</v>
      </c>
      <c r="BF31" s="21">
        <f>LEN(配列情報!$D$20)-LEN(SUBSTITUTE(配列情報!$D$20,$D31,""))</f>
        <v>0</v>
      </c>
      <c r="BG31" s="21">
        <f t="shared" si="102"/>
        <v>0</v>
      </c>
      <c r="BH31" s="162" cm="1">
        <f t="array" ref="BH31">BG31-IFERROR(_xlfn.LET(_xlpm.k,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$BG$3:$BG$215),IF(_xlpm.top="対象無し", 0, SUMPRODUCT(_xlpm.amount * _xlpm.hitCount))),0)</f>
        <v>0</v>
      </c>
      <c r="BI31" s="158">
        <f>BH31</f>
        <v>0</v>
      </c>
      <c r="BJ31" s="21">
        <f>LEN(配列情報!$D$21)-LEN(SUBSTITUTE(配列情報!$D$21,$D31,""))</f>
        <v>0</v>
      </c>
      <c r="BK31" s="21">
        <f t="shared" si="15"/>
        <v>0</v>
      </c>
      <c r="BL31" s="162" cm="1">
        <f t="array" ref="BL31">BK31-IFERROR(_xlfn.LET(_xlpm.k,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$BK$3:$BK$215),IF(_xlpm.top="対象無し", 0, SUMPRODUCT(_xlpm.amount * _xlpm.hitCount))),0)</f>
        <v>0</v>
      </c>
      <c r="BM31" s="158">
        <f>BL31</f>
        <v>0</v>
      </c>
      <c r="BN31" s="21">
        <f>LEN(配列情報!$D$22)-LEN(SUBSTITUTE(配列情報!$D$22,$D31,""))</f>
        <v>0</v>
      </c>
      <c r="BO31" s="21">
        <f t="shared" si="16"/>
        <v>0</v>
      </c>
      <c r="BP31" s="162" cm="1">
        <f t="array" ref="BP31">BO31-IFERROR(_xlfn.LET(_xlpm.k,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$BO$3:$BO$215),IF(_xlpm.top="対象無し", 0, SUMPRODUCT(_xlpm.amount * _xlpm.hitCount))),0)</f>
        <v>0</v>
      </c>
      <c r="BQ31" s="158">
        <f>BP31</f>
        <v>0</v>
      </c>
      <c r="BR31" s="21">
        <f>LEN(配列情報!$D$23)-LEN(SUBSTITUTE(配列情報!$D$23,$D31,""))</f>
        <v>0</v>
      </c>
      <c r="BS31" s="21">
        <f t="shared" si="17"/>
        <v>0</v>
      </c>
      <c r="BT31" s="162" cm="1">
        <f t="array" ref="BT31">BS31-IFERROR(_xlfn.LET(_xlpm.k,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$BS$3:$BS$215),IF(_xlpm.top="対象無し", 0, SUMPRODUCT(_xlpm.amount * _xlpm.hitCount))),0)</f>
        <v>0</v>
      </c>
      <c r="BU31" s="158">
        <f>BT31</f>
        <v>0</v>
      </c>
      <c r="BV31" s="21">
        <f>LEN(配列情報!$D$24)-LEN(SUBSTITUTE(配列情報!$D$24,$D31,""))</f>
        <v>0</v>
      </c>
      <c r="BW31" s="21">
        <f t="shared" si="18"/>
        <v>0</v>
      </c>
      <c r="BX31" s="162" cm="1">
        <f t="array" ref="BX31">BW31-IFERROR(_xlfn.LET(_xlpm.k,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$BW$3:$BW$215),IF(_xlpm.top="対象無し", 0, SUMPRODUCT(_xlpm.amount * _xlpm.hitCount))),0)</f>
        <v>0</v>
      </c>
      <c r="BY31" s="158">
        <f>BX31</f>
        <v>0</v>
      </c>
      <c r="BZ31" s="21">
        <f>LEN(配列情報!$D$25)-LEN(SUBSTITUTE(配列情報!$D$25,$D31,""))</f>
        <v>0</v>
      </c>
      <c r="CA31" s="21">
        <f t="shared" si="19"/>
        <v>0</v>
      </c>
      <c r="CB31" s="162" cm="1">
        <f t="array" ref="CB31">CA31-IFERROR(_xlfn.LET(_xlpm.k,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$CA$3:$CA$215),IF(_xlpm.top="対象無し", 0, SUMPRODUCT(_xlpm.amount * _xlpm.hitCount))),0)</f>
        <v>0</v>
      </c>
      <c r="CC31" s="158">
        <f>CB31</f>
        <v>0</v>
      </c>
      <c r="CD31" s="21">
        <f>LEN(配列情報!$D$26)-LEN(SUBSTITUTE(配列情報!$D$26,$D31,""))</f>
        <v>0</v>
      </c>
      <c r="CE31" s="21">
        <f t="shared" si="20"/>
        <v>0</v>
      </c>
      <c r="CF31" s="162" cm="1">
        <f t="array" ref="CF31">CE31-IFERROR(_xlfn.LET(_xlpm.k,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$CE$3:$CE$215),IF(_xlpm.top="対象無し", 0, SUMPRODUCT(_xlpm.amount * _xlpm.hitCount))),0)</f>
        <v>0</v>
      </c>
      <c r="CG31" s="158">
        <f>CF31</f>
        <v>0</v>
      </c>
      <c r="CH31" s="21">
        <f>LEN(配列情報!$D$27)-LEN(SUBSTITUTE(配列情報!$D$27,$D31,""))</f>
        <v>0</v>
      </c>
      <c r="CI31" s="21">
        <f t="shared" si="21"/>
        <v>0</v>
      </c>
      <c r="CJ31" s="162" cm="1">
        <f t="array" ref="CJ31">CI31-IFERROR(_xlfn.LET(_xlpm.k,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$CI$3:$CI$215),IF(_xlpm.top="対象無し", 0, SUMPRODUCT(_xlpm.amount * _xlpm.hitCount))),0)</f>
        <v>0</v>
      </c>
      <c r="CK31" s="158">
        <f>CJ31</f>
        <v>0</v>
      </c>
      <c r="CL31" s="21">
        <f>LEN(配列情報!$D$28)-LEN(SUBSTITUTE(配列情報!$D$28,$D31,""))</f>
        <v>0</v>
      </c>
      <c r="CM31" s="21">
        <f t="shared" si="22"/>
        <v>0</v>
      </c>
      <c r="CN31" s="162" cm="1">
        <f t="array" ref="CN31">CM31-IFERROR(_xlfn.LET(_xlpm.k,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$CM$3:$CM$215),IF(_xlpm.top="対象無し", 0, SUMPRODUCT(_xlpm.amount * _xlpm.hitCount))),0)</f>
        <v>0</v>
      </c>
      <c r="CO31" s="158">
        <f>CN31</f>
        <v>0</v>
      </c>
      <c r="CP31" s="21">
        <f>LEN(配列情報!$D$29)-LEN(SUBSTITUTE(配列情報!$D$29,$D31,""))</f>
        <v>0</v>
      </c>
      <c r="CQ31" s="21">
        <f t="shared" si="23"/>
        <v>0</v>
      </c>
      <c r="CR31" s="162" cm="1">
        <f t="array" ref="CR31">CQ31-IFERROR(_xlfn.LET(_xlpm.k,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$CQ$3:$CQ$215),IF(_xlpm.top="対象無し", 0, SUMPRODUCT(_xlpm.amount * _xlpm.hitCount))),0)</f>
        <v>0</v>
      </c>
      <c r="CS31" s="158">
        <f>CR31</f>
        <v>0</v>
      </c>
      <c r="CT31" s="21">
        <f>LEN(配列情報!$D$30)-LEN(SUBSTITUTE(配列情報!$D$30,$D31,""))</f>
        <v>0</v>
      </c>
      <c r="CU31" s="21">
        <f t="shared" si="24"/>
        <v>0</v>
      </c>
      <c r="CV31" s="162" cm="1">
        <f t="array" ref="CV31">CU31-IFERROR(_xlfn.LET(_xlpm.k,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$CU$3:$CU$215),IF(_xlpm.top="対象無し", 0, SUMPRODUCT(_xlpm.amount * _xlpm.hitCount))),0)</f>
        <v>0</v>
      </c>
      <c r="CW31" s="158">
        <f>CV31</f>
        <v>0</v>
      </c>
      <c r="CX31" s="21">
        <f>LEN(配列情報!$D$31)-LEN(SUBSTITUTE(配列情報!$D$31,$D31,""))</f>
        <v>0</v>
      </c>
      <c r="CY31" s="21">
        <f t="shared" si="25"/>
        <v>0</v>
      </c>
      <c r="CZ31" s="162" cm="1">
        <f t="array" ref="CZ31">CY31-IFERROR(_xlfn.LET(_xlpm.k,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$CY$3:$CY$215),IF(_xlpm.top="対象無し", 0, SUMPRODUCT(_xlpm.amount * _xlpm.hitCount))),0)</f>
        <v>0</v>
      </c>
      <c r="DA31" s="158">
        <f>CZ31</f>
        <v>0</v>
      </c>
      <c r="DB31" s="21">
        <f>LEN(配列情報!$D$32)-LEN(SUBSTITUTE(配列情報!$D$32,$D31,""))</f>
        <v>0</v>
      </c>
      <c r="DC31" s="21">
        <f t="shared" si="26"/>
        <v>0</v>
      </c>
      <c r="DD31" s="162" cm="1">
        <f t="array" ref="DD31">DC31-IFERROR(_xlfn.LET(_xlpm.k,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$DC$3:$DC$215),IF(_xlpm.top="対象無し", 0, SUMPRODUCT(_xlpm.amount * _xlpm.hitCount))),0)</f>
        <v>0</v>
      </c>
      <c r="DE31" s="158">
        <f>DD31</f>
        <v>0</v>
      </c>
      <c r="DF31" s="21">
        <f>LEN(配列情報!$D$33)-LEN(SUBSTITUTE(配列情報!$D$33,$D31,""))</f>
        <v>0</v>
      </c>
      <c r="DG31" s="21">
        <f t="shared" si="27"/>
        <v>0</v>
      </c>
      <c r="DH31" s="162" cm="1">
        <f t="array" ref="DH31">DG31-IFERROR(_xlfn.LET(_xlpm.k,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$DG$3:$DG$215),IF(_xlpm.top="対象無し", 0, SUMPRODUCT(_xlpm.amount * _xlpm.hitCount))),0)</f>
        <v>0</v>
      </c>
      <c r="DI31" s="158">
        <f>DH31</f>
        <v>0</v>
      </c>
      <c r="DJ31" s="21">
        <f>LEN(配列情報!$D$34)-LEN(SUBSTITUTE(配列情報!$D$34,$D31,""))</f>
        <v>0</v>
      </c>
      <c r="DK31" s="21">
        <f t="shared" si="28"/>
        <v>0</v>
      </c>
      <c r="DL31" s="162" cm="1">
        <f t="array" ref="DL31">DK31-IFERROR(_xlfn.LET(_xlpm.k,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$DK$3:$DK$215),IF(_xlpm.top="対象無し", 0, SUMPRODUCT(_xlpm.amount * _xlpm.hitCount))),0)</f>
        <v>0</v>
      </c>
      <c r="DM31" s="158">
        <f>DL31</f>
        <v>0</v>
      </c>
      <c r="DN31" s="21">
        <f>LEN(配列情報!$D$35)-LEN(SUBSTITUTE(配列情報!$D$35,$D31,""))</f>
        <v>0</v>
      </c>
      <c r="DO31" s="21">
        <f t="shared" si="29"/>
        <v>0</v>
      </c>
      <c r="DP31" s="162" cm="1">
        <f t="array" ref="DP31">DO31-IFERROR(_xlfn.LET(_xlpm.k,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$DO$3:$DO$215),IF(_xlpm.top="対象無し", 0, SUMPRODUCT(_xlpm.amount * _xlpm.hitCount))),0)</f>
        <v>0</v>
      </c>
      <c r="DQ31" s="158">
        <f>DP31</f>
        <v>0</v>
      </c>
      <c r="DR31" s="21">
        <f>LEN(配列情報!$D$36)-LEN(SUBSTITUTE(配列情報!$D$36,$D31,""))</f>
        <v>0</v>
      </c>
      <c r="DS31" s="21">
        <f t="shared" si="30"/>
        <v>0</v>
      </c>
      <c r="DT31" s="162" cm="1">
        <f t="array" ref="DT31">DS31-IFERROR(_xlfn.LET(_xlpm.k,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$DS$3:$DS$215),IF(_xlpm.top="対象無し", 0, SUMPRODUCT(_xlpm.amount * _xlpm.hitCount))),0)</f>
        <v>0</v>
      </c>
      <c r="DU31" s="158">
        <f>DT31</f>
        <v>0</v>
      </c>
      <c r="DV31" s="21">
        <f>LEN(配列情報!$D$37)-LEN(SUBSTITUTE(配列情報!$D$37,$D31,""))</f>
        <v>0</v>
      </c>
      <c r="DW31" s="21">
        <f t="shared" si="31"/>
        <v>0</v>
      </c>
      <c r="DX31" s="162" cm="1">
        <f t="array" ref="DX31">DW31-IFERROR(_xlfn.LET(_xlpm.k,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$DW$3:$DW$215),IF(_xlpm.top="対象無し", 0, SUMPRODUCT(_xlpm.amount * _xlpm.hitCount))),0)</f>
        <v>0</v>
      </c>
      <c r="DY31" s="158">
        <f>DX31</f>
        <v>0</v>
      </c>
      <c r="DZ31" s="21">
        <f>LEN(配列情報!$D$38)-LEN(SUBSTITUTE(配列情報!$D$38,$D31,""))</f>
        <v>0</v>
      </c>
      <c r="EA31" s="21">
        <f t="shared" si="32"/>
        <v>0</v>
      </c>
      <c r="EB31" s="162" cm="1">
        <f t="array" ref="EB31">EA31-IFERROR(_xlfn.LET(_xlpm.k,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$EA$3:$EA$215),IF(_xlpm.top="対象無し", 0, SUMPRODUCT(_xlpm.amount * _xlpm.hitCount))),0)</f>
        <v>0</v>
      </c>
      <c r="EC31" s="158">
        <f>EB31</f>
        <v>0</v>
      </c>
      <c r="ED31" s="21">
        <f>LEN(配列情報!$D$39)-LEN(SUBSTITUTE(配列情報!$D$39,$D31,""))</f>
        <v>0</v>
      </c>
      <c r="EE31" s="21">
        <f t="shared" si="33"/>
        <v>0</v>
      </c>
      <c r="EF31" s="162" cm="1">
        <f t="array" ref="EF31">EE31-IFERROR(_xlfn.LET(_xlpm.k,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$EE$3:$EE$215),IF(_xlpm.top="対象無し", 0, SUMPRODUCT(_xlpm.amount * _xlpm.hitCount))),0)</f>
        <v>0</v>
      </c>
      <c r="EG31" s="158">
        <f>EF31</f>
        <v>0</v>
      </c>
      <c r="EH31" s="21">
        <f>LEN(配列情報!$D$40)-LEN(SUBSTITUTE(配列情報!$D$40,$D31,""))</f>
        <v>0</v>
      </c>
      <c r="EI31" s="21">
        <f t="shared" si="34"/>
        <v>0</v>
      </c>
      <c r="EJ31" s="162" cm="1">
        <f t="array" ref="EJ31">EI31-IFERROR(_xlfn.LET(_xlpm.k,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$EI$3:$EI$215),IF(_xlpm.top="対象無し", 0, SUMPRODUCT(_xlpm.amount * _xlpm.hitCount))),0)</f>
        <v>0</v>
      </c>
      <c r="EK31" s="158">
        <f>EJ31</f>
        <v>0</v>
      </c>
      <c r="EL31" s="21">
        <f>LEN(配列情報!$D$41)-LEN(SUBSTITUTE(配列情報!$D$41,$D31,""))</f>
        <v>0</v>
      </c>
      <c r="EM31" s="21">
        <f t="shared" si="35"/>
        <v>0</v>
      </c>
      <c r="EN31" s="162" cm="1">
        <f t="array" ref="EN31">EM31-IFERROR(_xlfn.LET(_xlpm.k,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$EM$3:$EM$215),IF(_xlpm.top="対象無し", 0, SUMPRODUCT(_xlpm.amount * _xlpm.hitCount))),0)</f>
        <v>0</v>
      </c>
      <c r="EO31" s="158">
        <f>EN31</f>
        <v>0</v>
      </c>
      <c r="EP31" s="21">
        <f>LEN(配列情報!$D$42)-LEN(SUBSTITUTE(配列情報!$D$42,$D31,""))</f>
        <v>0</v>
      </c>
      <c r="EQ31" s="21">
        <f t="shared" si="36"/>
        <v>0</v>
      </c>
      <c r="ER31" s="162" cm="1">
        <f t="array" ref="ER31">EQ31-IFERROR(_xlfn.LET(_xlpm.k,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$EQ$3:$EQ$215),IF(_xlpm.top="対象無し", 0, SUMPRODUCT(_xlpm.amount * _xlpm.hitCount))),0)</f>
        <v>0</v>
      </c>
      <c r="ES31" s="158">
        <f>ER31</f>
        <v>0</v>
      </c>
      <c r="ET31" s="21">
        <f>LEN(配列情報!$D$43)-LEN(SUBSTITUTE(配列情報!$D$43,$D31,""))</f>
        <v>0</v>
      </c>
      <c r="EU31" s="21">
        <f t="shared" si="37"/>
        <v>0</v>
      </c>
      <c r="EV31" s="162" cm="1">
        <f t="array" ref="EV31">EU31-IFERROR(_xlfn.LET(_xlpm.k,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$EU$3:$EU$215),IF(_xlpm.top="対象無し", 0, SUMPRODUCT(_xlpm.amount * _xlpm.hitCount))),0)</f>
        <v>0</v>
      </c>
      <c r="EW31" s="158">
        <f>EV31</f>
        <v>0</v>
      </c>
      <c r="EX31" s="21">
        <f>LEN(配列情報!$D$44)-LEN(SUBSTITUTE(配列情報!$D$44,$D31,""))</f>
        <v>0</v>
      </c>
      <c r="EY31" s="21">
        <f t="shared" si="38"/>
        <v>0</v>
      </c>
      <c r="EZ31" s="162" cm="1">
        <f t="array" ref="EZ31">EY31-IFERROR(_xlfn.LET(_xlpm.k,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$EY$3:$EY$215),IF(_xlpm.top="対象無し", 0, SUMPRODUCT(_xlpm.amount * _xlpm.hitCount))),0)</f>
        <v>0</v>
      </c>
      <c r="FA31" s="158">
        <f>EZ31</f>
        <v>0</v>
      </c>
      <c r="FB31" s="21">
        <f>LEN(配列情報!$D$45)-LEN(SUBSTITUTE(配列情報!$D$45,$D31,""))</f>
        <v>0</v>
      </c>
      <c r="FC31" s="21">
        <f t="shared" si="39"/>
        <v>0</v>
      </c>
      <c r="FD31" s="162" cm="1">
        <f t="array" ref="FD31">FC31-IFERROR(_xlfn.LET(_xlpm.k,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$FC$3:$FC$215),IF(_xlpm.top="対象無し", 0, SUMPRODUCT(_xlpm.amount * _xlpm.hitCount))),0)</f>
        <v>0</v>
      </c>
      <c r="FE31" s="158">
        <f>FD31</f>
        <v>0</v>
      </c>
      <c r="FF31" s="21">
        <f>LEN(配列情報!$D$46)-LEN(SUBSTITUTE(配列情報!$D$46,$D31,""))</f>
        <v>0</v>
      </c>
      <c r="FG31" s="21">
        <f t="shared" si="40"/>
        <v>0</v>
      </c>
      <c r="FH31" s="162" cm="1">
        <f t="array" ref="FH31">FG31-IFERROR(_xlfn.LET(_xlpm.k,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$FG$3:$FG$215),IF(_xlpm.top="対象無し", 0, SUMPRODUCT(_xlpm.amount * _xlpm.hitCount))),0)</f>
        <v>0</v>
      </c>
      <c r="FI31" s="158">
        <f>FH31</f>
        <v>0</v>
      </c>
      <c r="FJ31" s="21">
        <f>LEN(配列情報!$D$47)-LEN(SUBSTITUTE(配列情報!$D$47,$D31,""))</f>
        <v>0</v>
      </c>
      <c r="FK31" s="21">
        <f t="shared" si="41"/>
        <v>0</v>
      </c>
      <c r="FL31" s="162" cm="1">
        <f t="array" ref="FL31">FK31-IFERROR(_xlfn.LET(_xlpm.k,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$FK$3:$FK$215),IF(_xlpm.top="対象無し", 0, SUMPRODUCT(_xlpm.amount * _xlpm.hitCount))),0)</f>
        <v>0</v>
      </c>
      <c r="FM31" s="158">
        <f>FL31</f>
        <v>0</v>
      </c>
      <c r="FN31" s="21">
        <f>LEN(配列情報!$D$48)-LEN(SUBSTITUTE(配列情報!$D$48,$D31,""))</f>
        <v>0</v>
      </c>
      <c r="FO31" s="21">
        <f t="shared" si="42"/>
        <v>0</v>
      </c>
      <c r="FP31" s="162" cm="1">
        <f t="array" ref="FP31">FO31-IFERROR(_xlfn.LET(_xlpm.k,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$FO$3:$FO$215),IF(_xlpm.top="対象無し", 0, SUMPRODUCT(_xlpm.amount * _xlpm.hitCount))),0)</f>
        <v>0</v>
      </c>
      <c r="FQ31" s="158">
        <f>FP31</f>
        <v>0</v>
      </c>
      <c r="FR31" s="21">
        <f>LEN(配列情報!$D$49)-LEN(SUBSTITUTE(配列情報!$D$49,$D31,""))</f>
        <v>0</v>
      </c>
      <c r="FS31" s="21">
        <f t="shared" si="43"/>
        <v>0</v>
      </c>
      <c r="FT31" s="162" cm="1">
        <f t="array" ref="FT31">FS31-IFERROR(_xlfn.LET(_xlpm.k,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$FS$3:$FS$215),IF(_xlpm.top="対象無し", 0, SUMPRODUCT(_xlpm.amount * _xlpm.hitCount))),0)</f>
        <v>0</v>
      </c>
      <c r="FU31" s="158">
        <f>FT31</f>
        <v>0</v>
      </c>
      <c r="FV31" s="21">
        <f>LEN(配列情報!$D$50)-LEN(SUBSTITUTE(配列情報!$D$50,$D31,""))</f>
        <v>0</v>
      </c>
      <c r="FW31" s="21">
        <f t="shared" si="44"/>
        <v>0</v>
      </c>
      <c r="FX31" s="162" cm="1">
        <f t="array" ref="FX31">FW31-IFERROR(_xlfn.LET(_xlpm.k,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$FW$3:$FW$215),IF(_xlpm.top="対象無し", 0, SUMPRODUCT(_xlpm.amount * _xlpm.hitCount))),0)</f>
        <v>0</v>
      </c>
      <c r="FY31" s="158">
        <f>FX31</f>
        <v>0</v>
      </c>
      <c r="FZ31" s="21">
        <f>LEN(配列情報!$D$51)-LEN(SUBSTITUTE(配列情報!$D$51,$D31,""))</f>
        <v>0</v>
      </c>
      <c r="GA31" s="21">
        <f t="shared" si="45"/>
        <v>0</v>
      </c>
      <c r="GB31" s="162" cm="1">
        <f t="array" ref="GB31">GA31-IFERROR(_xlfn.LET(_xlpm.k,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$GA$3:$GA$215),IF(_xlpm.top="対象無し", 0, SUMPRODUCT(_xlpm.amount * _xlpm.hitCount))),0)</f>
        <v>0</v>
      </c>
      <c r="GC31" s="158">
        <f>GB31</f>
        <v>0</v>
      </c>
      <c r="GD31" s="21">
        <f>LEN(配列情報!$D$52)-LEN(SUBSTITUTE(配列情報!$D$52,$D31,""))</f>
        <v>0</v>
      </c>
      <c r="GE31" s="21">
        <f t="shared" si="46"/>
        <v>0</v>
      </c>
      <c r="GF31" s="162" cm="1">
        <f t="array" ref="GF31">GE31-IFERROR(_xlfn.LET(_xlpm.k,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$GE$3:$GE$215),IF(_xlpm.top="対象無し", 0, SUMPRODUCT(_xlpm.amount * _xlpm.hitCount))),0)</f>
        <v>0</v>
      </c>
      <c r="GG31" s="158">
        <f>GF31</f>
        <v>0</v>
      </c>
      <c r="GH31" s="21">
        <f>LEN(配列情報!$D$53)-LEN(SUBSTITUTE(配列情報!$D$53,$D31,""))</f>
        <v>0</v>
      </c>
      <c r="GI31" s="21">
        <f t="shared" si="47"/>
        <v>0</v>
      </c>
      <c r="GJ31" s="162" cm="1">
        <f t="array" ref="GJ31">GI31-IFERROR(_xlfn.LET(_xlpm.k,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$GI$3:$GI$215),IF(_xlpm.top="対象無し", 0, SUMPRODUCT(_xlpm.amount * _xlpm.hitCount))),0)</f>
        <v>0</v>
      </c>
      <c r="GK31" s="158">
        <f>GJ31</f>
        <v>0</v>
      </c>
      <c r="GL31" s="21">
        <f>LEN(配列情報!$D$54)-LEN(SUBSTITUTE(配列情報!$D$54,$D31,""))</f>
        <v>0</v>
      </c>
      <c r="GM31" s="21">
        <f t="shared" si="48"/>
        <v>0</v>
      </c>
      <c r="GN31" s="162" cm="1">
        <f t="array" ref="GN31">GM31-IFERROR(_xlfn.LET(_xlpm.k,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$GM$3:$GM$215),IF(_xlpm.top="対象無し", 0, SUMPRODUCT(_xlpm.amount * _xlpm.hitCount))),0)</f>
        <v>0</v>
      </c>
      <c r="GO31" s="158">
        <f>GN31</f>
        <v>0</v>
      </c>
      <c r="GP31" s="21">
        <f>LEN(配列情報!$D$55)-LEN(SUBSTITUTE(配列情報!$D$55,$D31,""))</f>
        <v>0</v>
      </c>
      <c r="GQ31" s="21">
        <f t="shared" si="49"/>
        <v>0</v>
      </c>
      <c r="GR31" s="162" cm="1">
        <f t="array" ref="GR31">GQ31-IFERROR(_xlfn.LET(_xlpm.k,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$GQ$3:$GQ$215),IF(_xlpm.top="対象無し", 0, SUMPRODUCT(_xlpm.amount * _xlpm.hitCount))),0)</f>
        <v>0</v>
      </c>
      <c r="GS31" s="158">
        <f>GR31</f>
        <v>0</v>
      </c>
      <c r="GT31" s="21">
        <f>LEN(配列情報!$D$56)-LEN(SUBSTITUTE(配列情報!$D$56,$D31,""))</f>
        <v>0</v>
      </c>
      <c r="GU31" s="21">
        <f t="shared" si="50"/>
        <v>0</v>
      </c>
      <c r="GV31" s="162" cm="1">
        <f t="array" ref="GV31">GU31-IFERROR(_xlfn.LET(_xlpm.k,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$GU$3:$GU$215),IF(_xlpm.top="対象無し", 0, SUMPRODUCT(_xlpm.amount * _xlpm.hitCount))),0)</f>
        <v>0</v>
      </c>
      <c r="GW31" s="158">
        <f>GV31</f>
        <v>0</v>
      </c>
      <c r="GX31" s="21">
        <f>LEN(配列情報!$D$57)-LEN(SUBSTITUTE(配列情報!$D$57,$D31,""))</f>
        <v>0</v>
      </c>
      <c r="GY31" s="21">
        <f t="shared" si="51"/>
        <v>0</v>
      </c>
      <c r="GZ31" s="162" cm="1">
        <f t="array" ref="GZ31">GY31-IFERROR(_xlfn.LET(_xlpm.k,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$GY$3:$GY$215),IF(_xlpm.top="対象無し", 0, SUMPRODUCT(_xlpm.amount * _xlpm.hitCount))),0)</f>
        <v>0</v>
      </c>
      <c r="HA31" s="158">
        <f>GZ31</f>
        <v>0</v>
      </c>
      <c r="HB31" s="21">
        <f>LEN(配列情報!$D$58)-LEN(SUBSTITUTE(配列情報!$D$58,$D31,""))</f>
        <v>0</v>
      </c>
      <c r="HC31" s="21">
        <f t="shared" si="52"/>
        <v>0</v>
      </c>
      <c r="HD31" s="162" cm="1">
        <f t="array" ref="HD31">HC31-IFERROR(_xlfn.LET(_xlpm.k,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$HC$3:$HC$215),IF(_xlpm.top="対象無し", 0, SUMPRODUCT(_xlpm.amount * _xlpm.hitCount))),0)</f>
        <v>0</v>
      </c>
      <c r="HE31" s="158">
        <f>HD31</f>
        <v>0</v>
      </c>
      <c r="HF31" s="21">
        <f>LEN(配列情報!$D$59)-LEN(SUBSTITUTE(配列情報!$D$59,$D31,""))</f>
        <v>0</v>
      </c>
      <c r="HG31" s="21">
        <f t="shared" si="53"/>
        <v>0</v>
      </c>
      <c r="HH31" s="162" cm="1">
        <f t="array" ref="HH31">HG31-IFERROR(_xlfn.LET(_xlpm.k,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$HG$3:$HG$215),IF(_xlpm.top="対象無し", 0, SUMPRODUCT(_xlpm.amount * _xlpm.hitCount))),0)</f>
        <v>0</v>
      </c>
      <c r="HI31" s="158">
        <f>HH31</f>
        <v>0</v>
      </c>
      <c r="HJ31" s="21">
        <f>LEN(配列情報!$D$60)-LEN(SUBSTITUTE(配列情報!$D$60,$D31,""))</f>
        <v>0</v>
      </c>
      <c r="HK31" s="21">
        <f t="shared" si="54"/>
        <v>0</v>
      </c>
      <c r="HL31" s="162" cm="1">
        <f t="array" ref="HL31">HK31-IFERROR(_xlfn.LET(_xlpm.k,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$HK$3:$HK$215),IF(_xlpm.top="対象無し", 0, SUMPRODUCT(_xlpm.amount * _xlpm.hitCount))),0)</f>
        <v>0</v>
      </c>
      <c r="HM31" s="158">
        <f>HL31</f>
        <v>0</v>
      </c>
      <c r="HN31" s="21">
        <f>LEN(配列情報!$D$61)-LEN(SUBSTITUTE(配列情報!$D$61,$D31,""))</f>
        <v>0</v>
      </c>
      <c r="HO31" s="21">
        <f t="shared" si="55"/>
        <v>0</v>
      </c>
      <c r="HP31" s="162" cm="1">
        <f t="array" ref="HP31">HO31-IFERROR(_xlfn.LET(_xlpm.k,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$HO$3:$HO$215),IF(_xlpm.top="対象無し", 0, SUMPRODUCT(_xlpm.amount * _xlpm.hitCount))),0)</f>
        <v>0</v>
      </c>
      <c r="HQ31" s="158">
        <f>HP31</f>
        <v>0</v>
      </c>
      <c r="HR31" s="21">
        <f>LEN(配列情報!$D$62)-LEN(SUBSTITUTE(配列情報!$D$62,$D31,""))</f>
        <v>0</v>
      </c>
      <c r="HS31" s="21">
        <f t="shared" si="56"/>
        <v>0</v>
      </c>
      <c r="HT31" s="162" cm="1">
        <f t="array" ref="HT31">HS31-IFERROR(_xlfn.LET(_xlpm.k,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$HS$3:$HS$215),IF(_xlpm.top="対象無し", 0, SUMPRODUCT(_xlpm.amount * _xlpm.hitCount))),0)</f>
        <v>0</v>
      </c>
      <c r="HU31" s="158">
        <f>HT31</f>
        <v>0</v>
      </c>
      <c r="HV31" s="21">
        <f>LEN(配列情報!$D$63)-LEN(SUBSTITUTE(配列情報!$D$63,$D31,""))</f>
        <v>0</v>
      </c>
      <c r="HW31" s="21">
        <f t="shared" si="57"/>
        <v>0</v>
      </c>
      <c r="HX31" s="162" cm="1">
        <f t="array" ref="HX31">HW31-IFERROR(_xlfn.LET(_xlpm.k,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$HW$3:$HW$215),IF(_xlpm.top="対象無し", 0, SUMPRODUCT(_xlpm.amount * _xlpm.hitCount))),0)</f>
        <v>0</v>
      </c>
      <c r="HY31" s="158">
        <f>HX31</f>
        <v>0</v>
      </c>
      <c r="HZ31" s="21">
        <f>LEN(配列情報!$D$64)-LEN(SUBSTITUTE(配列情報!$D$64,$D31,""))</f>
        <v>0</v>
      </c>
      <c r="IA31" s="21">
        <f t="shared" si="58"/>
        <v>0</v>
      </c>
      <c r="IB31" s="162" cm="1">
        <f t="array" ref="IB31">IA31-IFERROR(_xlfn.LET(_xlpm.k,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$IA$3:$IA$215),IF(_xlpm.top="対象無し", 0, SUMPRODUCT(_xlpm.amount * _xlpm.hitCount))),0)</f>
        <v>0</v>
      </c>
      <c r="IC31" s="158">
        <f>IB31</f>
        <v>0</v>
      </c>
      <c r="ID31" s="21">
        <f>LEN(配列情報!$D$65)-LEN(SUBSTITUTE(配列情報!$D$65,$D31,""))</f>
        <v>0</v>
      </c>
      <c r="IE31" s="21">
        <f t="shared" si="59"/>
        <v>0</v>
      </c>
      <c r="IF31" s="162" cm="1">
        <f t="array" ref="IF31">IE31-IFERROR(_xlfn.LET(_xlpm.k,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$IE$3:$IE$215),IF(_xlpm.top="対象無し", 0, SUMPRODUCT(_xlpm.amount * _xlpm.hitCount))),0)</f>
        <v>0</v>
      </c>
      <c r="IG31" s="158">
        <f>IF31</f>
        <v>0</v>
      </c>
      <c r="IH31" s="21">
        <f>LEN(配列情報!$D$66)-LEN(SUBSTITUTE(配列情報!$D$66,$D31,""))</f>
        <v>0</v>
      </c>
      <c r="II31" s="21">
        <f t="shared" si="60"/>
        <v>0</v>
      </c>
      <c r="IJ31" s="162" cm="1">
        <f t="array" ref="IJ31">II31-IFERROR(_xlfn.LET(_xlpm.k,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$II$3:$II$215),IF(_xlpm.top="対象無し", 0, SUMPRODUCT(_xlpm.amount * _xlpm.hitCount))),0)</f>
        <v>0</v>
      </c>
      <c r="IK31" s="158">
        <f>IJ31</f>
        <v>0</v>
      </c>
      <c r="IL31" s="21">
        <f>LEN(配列情報!$D$67)-LEN(SUBSTITUTE(配列情報!$D$67,$D31,""))</f>
        <v>0</v>
      </c>
      <c r="IM31" s="21">
        <f t="shared" si="61"/>
        <v>0</v>
      </c>
      <c r="IN31" s="162" cm="1">
        <f t="array" ref="IN31">IM31-IFERROR(_xlfn.LET(_xlpm.k,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$IM$3:$IM$215),IF(_xlpm.top="対象無し", 0, SUMPRODUCT(_xlpm.amount * _xlpm.hitCount))),0)</f>
        <v>0</v>
      </c>
      <c r="IO31" s="158">
        <f>IN31</f>
        <v>0</v>
      </c>
      <c r="IP31" s="21">
        <f>LEN(配列情報!$D$68)-LEN(SUBSTITUTE(配列情報!$D$68,$D31,""))</f>
        <v>0</v>
      </c>
      <c r="IQ31" s="21">
        <f t="shared" si="62"/>
        <v>0</v>
      </c>
      <c r="IR31" s="162" cm="1">
        <f t="array" ref="IR31">IQ31-IFERROR(_xlfn.LET(_xlpm.k,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$IQ$3:$IQ$215),IF(_xlpm.top="対象無し", 0, SUMPRODUCT(_xlpm.amount * _xlpm.hitCount))),0)</f>
        <v>0</v>
      </c>
      <c r="IS31" s="158">
        <f>IR31</f>
        <v>0</v>
      </c>
      <c r="IT31" s="21">
        <f>LEN(配列情報!$D$69)-LEN(SUBSTITUTE(配列情報!$D$69,$D31,""))</f>
        <v>0</v>
      </c>
      <c r="IU31" s="21">
        <f t="shared" si="63"/>
        <v>0</v>
      </c>
      <c r="IV31" s="162" cm="1">
        <f t="array" ref="IV31">IU31-IFERROR(_xlfn.LET(_xlpm.k,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$IU$3:$IU$215),IF(_xlpm.top="対象無し", 0, SUMPRODUCT(_xlpm.amount * _xlpm.hitCount))),0)</f>
        <v>0</v>
      </c>
      <c r="IW31" s="158">
        <f>IV31</f>
        <v>0</v>
      </c>
      <c r="IX31" s="21">
        <f>LEN(配列情報!$D$70)-LEN(SUBSTITUTE(配列情報!$D$70,$D31,""))</f>
        <v>0</v>
      </c>
      <c r="IY31" s="21">
        <f t="shared" si="64"/>
        <v>0</v>
      </c>
      <c r="IZ31" s="162" cm="1">
        <f t="array" ref="IZ31">IY31-IFERROR(_xlfn.LET(_xlpm.k,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$IY$3:$IY$215),IF(_xlpm.top="対象無し", 0, SUMPRODUCT(_xlpm.amount * _xlpm.hitCount))),0)</f>
        <v>0</v>
      </c>
      <c r="JA31" s="158">
        <f>IZ31</f>
        <v>0</v>
      </c>
      <c r="JB31" s="21">
        <f>LEN(配列情報!$D$71)-LEN(SUBSTITUTE(配列情報!$D$71,$D31,""))</f>
        <v>0</v>
      </c>
      <c r="JC31" s="21">
        <f t="shared" si="65"/>
        <v>0</v>
      </c>
      <c r="JD31" s="162" cm="1">
        <f t="array" ref="JD31">JC31-IFERROR(_xlfn.LET(_xlpm.k,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$JC$3:$JC$215),IF(_xlpm.top="対象無し", 0, SUMPRODUCT(_xlpm.amount * _xlpm.hitCount))),0)</f>
        <v>0</v>
      </c>
      <c r="JE31" s="158">
        <f>JD31</f>
        <v>0</v>
      </c>
      <c r="JF31" s="21">
        <f>LEN(配列情報!$D$72)-LEN(SUBSTITUTE(配列情報!$D$72,$D31,""))</f>
        <v>0</v>
      </c>
      <c r="JG31" s="21">
        <f t="shared" si="66"/>
        <v>0</v>
      </c>
      <c r="JH31" s="162" cm="1">
        <f t="array" ref="JH31">JG31-IFERROR(_xlfn.LET(_xlpm.k,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$JG$3:$JG$215),IF(_xlpm.top="対象無し", 0, SUMPRODUCT(_xlpm.amount * _xlpm.hitCount))),0)</f>
        <v>0</v>
      </c>
      <c r="JI31" s="158">
        <f>JH31</f>
        <v>0</v>
      </c>
      <c r="JJ31" s="21">
        <f>LEN(配列情報!$D$73)-LEN(SUBSTITUTE(配列情報!$D$73,$D31,""))</f>
        <v>0</v>
      </c>
      <c r="JK31" s="21">
        <f t="shared" si="67"/>
        <v>0</v>
      </c>
      <c r="JL31" s="162" cm="1">
        <f t="array" ref="JL31">JK31-IFERROR(_xlfn.LET(_xlpm.k,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$JK$3:$JK$215),IF(_xlpm.top="対象無し", 0, SUMPRODUCT(_xlpm.amount * _xlpm.hitCount))),0)</f>
        <v>0</v>
      </c>
      <c r="JM31" s="158">
        <f>JL31</f>
        <v>0</v>
      </c>
      <c r="JN31" s="21">
        <f>LEN(配列情報!$D$74)-LEN(SUBSTITUTE(配列情報!$D$74,$D31,""))</f>
        <v>0</v>
      </c>
      <c r="JO31" s="21">
        <f t="shared" si="68"/>
        <v>0</v>
      </c>
      <c r="JP31" s="162" cm="1">
        <f t="array" ref="JP31">JO31-IFERROR(_xlfn.LET(_xlpm.k,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$JO$3:$JO$215),IF(_xlpm.top="対象無し", 0, SUMPRODUCT(_xlpm.amount * _xlpm.hitCount))),0)</f>
        <v>0</v>
      </c>
      <c r="JQ31" s="158">
        <f>JP31</f>
        <v>0</v>
      </c>
      <c r="JR31" s="21">
        <f>LEN(配列情報!$D$75)-LEN(SUBSTITUTE(配列情報!$D$75,$D31,""))</f>
        <v>0</v>
      </c>
      <c r="JS31" s="21">
        <f t="shared" si="69"/>
        <v>0</v>
      </c>
      <c r="JT31" s="162" cm="1">
        <f t="array" ref="JT31">JS31-IFERROR(_xlfn.LET(_xlpm.k,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$JS$3:$JS$215),IF(_xlpm.top="対象無し", 0, SUMPRODUCT(_xlpm.amount * _xlpm.hitCount))),0)</f>
        <v>0</v>
      </c>
      <c r="JU31" s="158">
        <f>JT31</f>
        <v>0</v>
      </c>
      <c r="JV31" s="21">
        <f>LEN(配列情報!$D$76)-LEN(SUBSTITUTE(配列情報!$D$76,$D31,""))</f>
        <v>0</v>
      </c>
      <c r="JW31" s="21">
        <f t="shared" si="70"/>
        <v>0</v>
      </c>
      <c r="JX31" s="162" cm="1">
        <f t="array" ref="JX31">JW31-IFERROR(_xlfn.LET(_xlpm.k,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$JW$3:$JW$215),IF(_xlpm.top="対象無し", 0, SUMPRODUCT(_xlpm.amount * _xlpm.hitCount))),0)</f>
        <v>0</v>
      </c>
      <c r="JY31" s="158">
        <f>JX31</f>
        <v>0</v>
      </c>
      <c r="JZ31" s="21">
        <f>LEN(配列情報!$D$77)-LEN(SUBSTITUTE(配列情報!$D$77,$D31,""))</f>
        <v>0</v>
      </c>
      <c r="KA31" s="21">
        <f t="shared" si="71"/>
        <v>0</v>
      </c>
      <c r="KB31" s="162" cm="1">
        <f t="array" ref="KB31">KA31-IFERROR(_xlfn.LET(_xlpm.k,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$KA$3:$KA$215),IF(_xlpm.top="対象無し", 0, SUMPRODUCT(_xlpm.amount * _xlpm.hitCount))),0)</f>
        <v>0</v>
      </c>
      <c r="KC31" s="158">
        <f>KB31</f>
        <v>0</v>
      </c>
      <c r="KD31" s="21">
        <f>LEN(配列情報!$D$78)-LEN(SUBSTITUTE(配列情報!$D$78,$D31,""))</f>
        <v>0</v>
      </c>
      <c r="KE31" s="21">
        <f t="shared" si="72"/>
        <v>0</v>
      </c>
      <c r="KF31" s="162" cm="1">
        <f t="array" ref="KF31">KE31-IFERROR(_xlfn.LET(_xlpm.k,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$KE$3:$KE$215),IF(_xlpm.top="対象無し", 0, SUMPRODUCT(_xlpm.amount * _xlpm.hitCount))),0)</f>
        <v>0</v>
      </c>
      <c r="KG31" s="158">
        <f>KF31</f>
        <v>0</v>
      </c>
      <c r="KH31" s="21">
        <f>LEN(配列情報!$D$79)-LEN(SUBSTITUTE(配列情報!$D$79,$D31,""))</f>
        <v>0</v>
      </c>
      <c r="KI31" s="21">
        <f t="shared" si="73"/>
        <v>0</v>
      </c>
      <c r="KJ31" s="162" cm="1">
        <f t="array" ref="KJ31">KI31-IFERROR(_xlfn.LET(_xlpm.k,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$KI$3:$KI$215),IF(_xlpm.top="対象無し", 0, SUMPRODUCT(_xlpm.amount * _xlpm.hitCount))),0)</f>
        <v>0</v>
      </c>
      <c r="KK31" s="158">
        <f>KJ31</f>
        <v>0</v>
      </c>
      <c r="KL31" s="21">
        <f>LEN(配列情報!$D$80)-LEN(SUBSTITUTE(配列情報!$D$80,$D31,""))</f>
        <v>0</v>
      </c>
      <c r="KM31" s="21">
        <f t="shared" si="74"/>
        <v>0</v>
      </c>
      <c r="KN31" s="162" cm="1">
        <f t="array" ref="KN31">KM31-IFERROR(_xlfn.LET(_xlpm.k,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$KM$3:$KM$215),IF(_xlpm.top="対象無し", 0, SUMPRODUCT(_xlpm.amount * _xlpm.hitCount))),0)</f>
        <v>0</v>
      </c>
      <c r="KO31" s="158">
        <f>KN31</f>
        <v>0</v>
      </c>
      <c r="KP31" s="21">
        <f>LEN(配列情報!$D$81)-LEN(SUBSTITUTE(配列情報!$D$81,$D31,""))</f>
        <v>0</v>
      </c>
      <c r="KQ31" s="21">
        <f t="shared" si="75"/>
        <v>0</v>
      </c>
      <c r="KR31" s="162" cm="1">
        <f t="array" ref="KR31">KQ31-IFERROR(_xlfn.LET(_xlpm.k,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$KQ$3:$KQ$215),IF(_xlpm.top="対象無し", 0, SUMPRODUCT(_xlpm.amount * _xlpm.hitCount))),0)</f>
        <v>0</v>
      </c>
      <c r="KS31" s="158">
        <f>KR31</f>
        <v>0</v>
      </c>
      <c r="KT31" s="21">
        <f>LEN(配列情報!$D$82)-LEN(SUBSTITUTE(配列情報!$D$82,$D31,""))</f>
        <v>0</v>
      </c>
      <c r="KU31" s="21">
        <f t="shared" si="76"/>
        <v>0</v>
      </c>
      <c r="KV31" s="162" cm="1">
        <f t="array" ref="KV31">KU31-IFERROR(_xlfn.LET(_xlpm.k,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$KU$3:$KU$215),IF(_xlpm.top="対象無し", 0, SUMPRODUCT(_xlpm.amount * _xlpm.hitCount))),0)</f>
        <v>0</v>
      </c>
      <c r="KW31" s="158">
        <f>KV31</f>
        <v>0</v>
      </c>
      <c r="KX31" s="21">
        <f>LEN(配列情報!$D$83)-LEN(SUBSTITUTE(配列情報!$D$83,$D31,""))</f>
        <v>0</v>
      </c>
      <c r="KY31" s="21">
        <f t="shared" si="77"/>
        <v>0</v>
      </c>
      <c r="KZ31" s="162" cm="1">
        <f t="array" ref="KZ31">KY31-IFERROR(_xlfn.LET(_xlpm.k,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$KY$3:$KY$215),IF(_xlpm.top="対象無し", 0, SUMPRODUCT(_xlpm.amount * _xlpm.hitCount))),0)</f>
        <v>0</v>
      </c>
      <c r="LA31" s="158">
        <f>KZ31</f>
        <v>0</v>
      </c>
      <c r="LB31" s="21">
        <f>LEN(配列情報!$D$84)-LEN(SUBSTITUTE(配列情報!$D$84,$D31,""))</f>
        <v>0</v>
      </c>
      <c r="LC31" s="21">
        <f t="shared" si="78"/>
        <v>0</v>
      </c>
      <c r="LD31" s="162" cm="1">
        <f t="array" ref="LD31">LC31-IFERROR(_xlfn.LET(_xlpm.k,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$LC$3:$LC$215),IF(_xlpm.top="対象無し", 0, SUMPRODUCT(_xlpm.amount * _xlpm.hitCount))),0)</f>
        <v>0</v>
      </c>
      <c r="LE31" s="158">
        <f>LD31</f>
        <v>0</v>
      </c>
      <c r="LF31" s="21">
        <f>LEN(配列情報!$D$85)-LEN(SUBSTITUTE(配列情報!$D$85,$D31,""))</f>
        <v>0</v>
      </c>
      <c r="LG31" s="21">
        <f t="shared" si="79"/>
        <v>0</v>
      </c>
      <c r="LH31" s="162" cm="1">
        <f t="array" ref="LH31">LG31-IFERROR(_xlfn.LET(_xlpm.k,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$LG$3:$LG$215),IF(_xlpm.top="対象無し", 0, SUMPRODUCT(_xlpm.amount * _xlpm.hitCount))),0)</f>
        <v>0</v>
      </c>
      <c r="LI31" s="158">
        <f>LH31</f>
        <v>0</v>
      </c>
      <c r="LJ31" s="21">
        <f>LEN(配列情報!$D$86)-LEN(SUBSTITUTE(配列情報!$D$86,$D31,""))</f>
        <v>0</v>
      </c>
      <c r="LK31" s="21">
        <f t="shared" si="80"/>
        <v>0</v>
      </c>
      <c r="LL31" s="162" cm="1">
        <f t="array" ref="LL31">LK31-IFERROR(_xlfn.LET(_xlpm.k,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$LK$3:$LK$215),IF(_xlpm.top="対象無し", 0, SUMPRODUCT(_xlpm.amount * _xlpm.hitCount))),0)</f>
        <v>0</v>
      </c>
      <c r="LM31" s="158">
        <f>LL31</f>
        <v>0</v>
      </c>
      <c r="LN31" s="21">
        <f>LEN(配列情報!$D$87)-LEN(SUBSTITUTE(配列情報!$D$87,$D31,""))</f>
        <v>0</v>
      </c>
      <c r="LO31" s="21">
        <f t="shared" si="81"/>
        <v>0</v>
      </c>
      <c r="LP31" s="162" cm="1">
        <f t="array" ref="LP31">LO31-IFERROR(_xlfn.LET(_xlpm.k,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$LO$3:$LO$215),IF(_xlpm.top="対象無し", 0, SUMPRODUCT(_xlpm.amount * _xlpm.hitCount))),0)</f>
        <v>0</v>
      </c>
      <c r="LQ31" s="158">
        <f>LP31</f>
        <v>0</v>
      </c>
      <c r="LR31" s="21">
        <f>LEN(配列情報!$D$88)-LEN(SUBSTITUTE(配列情報!$D$88,$D31,""))</f>
        <v>0</v>
      </c>
      <c r="LS31" s="21">
        <f t="shared" si="82"/>
        <v>0</v>
      </c>
      <c r="LT31" s="162" cm="1">
        <f t="array" ref="LT31">LS31-IFERROR(_xlfn.LET(_xlpm.k,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$LS$3:$LS$215),IF(_xlpm.top="対象無し", 0, SUMPRODUCT(_xlpm.amount * _xlpm.hitCount))),0)</f>
        <v>0</v>
      </c>
      <c r="LU31" s="158">
        <f>LT31</f>
        <v>0</v>
      </c>
      <c r="LV31" s="21">
        <f>LEN(配列情報!$D$89)-LEN(SUBSTITUTE(配列情報!$D$89,$D31,""))</f>
        <v>0</v>
      </c>
      <c r="LW31" s="21">
        <f t="shared" si="83"/>
        <v>0</v>
      </c>
      <c r="LX31" s="162" cm="1">
        <f t="array" ref="LX31">LW31-IFERROR(_xlfn.LET(_xlpm.k,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$LW$3:$LW$215),IF(_xlpm.top="対象無し", 0, SUMPRODUCT(_xlpm.amount * _xlpm.hitCount))),0)</f>
        <v>0</v>
      </c>
      <c r="LY31" s="158">
        <f>LX31</f>
        <v>0</v>
      </c>
      <c r="LZ31" s="21">
        <f>LEN(配列情報!$D$90)-LEN(SUBSTITUTE(配列情報!$D$90,$D31,""))</f>
        <v>0</v>
      </c>
      <c r="MA31" s="21">
        <f t="shared" si="84"/>
        <v>0</v>
      </c>
      <c r="MB31" s="162" cm="1">
        <f t="array" ref="MB31">MA31-IFERROR(_xlfn.LET(_xlpm.k,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$MA$3:$MA$215),IF(_xlpm.top="対象無し", 0, SUMPRODUCT(_xlpm.amount * _xlpm.hitCount))),0)</f>
        <v>0</v>
      </c>
      <c r="MC31" s="158">
        <f>MB31</f>
        <v>0</v>
      </c>
      <c r="MD31" s="21">
        <f>LEN(配列情報!$D$91)-LEN(SUBSTITUTE(配列情報!$D$91,$D31,""))</f>
        <v>0</v>
      </c>
      <c r="ME31" s="21">
        <f t="shared" si="85"/>
        <v>0</v>
      </c>
      <c r="MF31" s="162" cm="1">
        <f t="array" ref="MF31">ME31-IFERROR(_xlfn.LET(_xlpm.k,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$ME$3:$ME$215),IF(_xlpm.top="対象無し", 0, SUMPRODUCT(_xlpm.amount * _xlpm.hitCount))),0)</f>
        <v>0</v>
      </c>
      <c r="MG31" s="158">
        <f>MF31</f>
        <v>0</v>
      </c>
      <c r="MH31" s="21">
        <f>LEN(配列情報!$D$92)-LEN(SUBSTITUTE(配列情報!$D$92,$D31,""))</f>
        <v>0</v>
      </c>
      <c r="MI31" s="21">
        <f t="shared" si="86"/>
        <v>0</v>
      </c>
      <c r="MJ31" s="162" cm="1">
        <f t="array" ref="MJ31">MI31-IFERROR(_xlfn.LET(_xlpm.k,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$MI$3:$MI$215),IF(_xlpm.top="対象無し", 0, SUMPRODUCT(_xlpm.amount * _xlpm.hitCount))),0)</f>
        <v>0</v>
      </c>
      <c r="MK31" s="158">
        <f>MJ31</f>
        <v>0</v>
      </c>
      <c r="ML31" s="21">
        <f>LEN(配列情報!$D$93)-LEN(SUBSTITUTE(配列情報!$D$93,$D31,""))</f>
        <v>0</v>
      </c>
      <c r="MM31" s="21">
        <f t="shared" si="87"/>
        <v>0</v>
      </c>
      <c r="MN31" s="162" cm="1">
        <f t="array" ref="MN31">MM31-IFERROR(_xlfn.LET(_xlpm.k,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$MM$3:$MM$215),IF(_xlpm.top="対象無し", 0, SUMPRODUCT(_xlpm.amount * _xlpm.hitCount))),0)</f>
        <v>0</v>
      </c>
      <c r="MO31" s="158">
        <f>MN31</f>
        <v>0</v>
      </c>
      <c r="MP31" s="21">
        <f>LEN(配列情報!$D$94)-LEN(SUBSTITUTE(配列情報!$D$94,$D31,""))</f>
        <v>0</v>
      </c>
      <c r="MQ31" s="21">
        <f t="shared" si="88"/>
        <v>0</v>
      </c>
      <c r="MR31" s="162" cm="1">
        <f t="array" ref="MR31">MQ31-IFERROR(_xlfn.LET(_xlpm.k,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$MQ$3:$MQ$215),IF(_xlpm.top="対象無し", 0, SUMPRODUCT(_xlpm.amount * _xlpm.hitCount))),0)</f>
        <v>0</v>
      </c>
      <c r="MS31" s="158">
        <f>MR31</f>
        <v>0</v>
      </c>
      <c r="MT31" s="21">
        <f>LEN(配列情報!$D$95)-LEN(SUBSTITUTE(配列情報!$D$95,$D31,""))</f>
        <v>0</v>
      </c>
      <c r="MU31" s="21">
        <f t="shared" si="89"/>
        <v>0</v>
      </c>
      <c r="MV31" s="162" cm="1">
        <f t="array" ref="MV31">MU31-IFERROR(_xlfn.LET(_xlpm.k,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$MU$3:$MU$215),IF(_xlpm.top="対象無し", 0, SUMPRODUCT(_xlpm.amount * _xlpm.hitCount))),0)</f>
        <v>0</v>
      </c>
      <c r="MW31" s="158">
        <f>MV31</f>
        <v>0</v>
      </c>
      <c r="MX31" s="21">
        <f>LEN(配列情報!$D$96)-LEN(SUBSTITUTE(配列情報!$D$96,$D31,""))</f>
        <v>0</v>
      </c>
      <c r="MY31" s="21">
        <f t="shared" si="90"/>
        <v>0</v>
      </c>
      <c r="MZ31" s="162" cm="1">
        <f t="array" ref="MZ31">MY31-IFERROR(_xlfn.LET(_xlpm.k,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$MY$3:$MY$215),IF(_xlpm.top="対象無し", 0, SUMPRODUCT(_xlpm.amount * _xlpm.hitCount))),0)</f>
        <v>0</v>
      </c>
      <c r="NA31" s="158">
        <f>MZ31</f>
        <v>0</v>
      </c>
      <c r="NB31" s="21">
        <f>LEN(配列情報!$D$97)-LEN(SUBSTITUTE(配列情報!$D$97,$D31,""))</f>
        <v>0</v>
      </c>
      <c r="NC31" s="21">
        <f t="shared" si="91"/>
        <v>0</v>
      </c>
      <c r="ND31" s="162" cm="1">
        <f t="array" ref="ND31">NC31-IFERROR(_xlfn.LET(_xlpm.k,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$NC$3:$NC$215),IF(_xlpm.top="対象無し", 0, SUMPRODUCT(_xlpm.amount * _xlpm.hitCount))),0)</f>
        <v>0</v>
      </c>
      <c r="NE31" s="158">
        <f>ND31</f>
        <v>0</v>
      </c>
      <c r="NF31" s="21">
        <f>LEN(配列情報!$D$98)-LEN(SUBSTITUTE(配列情報!$D$98,$D31,""))</f>
        <v>0</v>
      </c>
      <c r="NG31" s="21">
        <f t="shared" si="92"/>
        <v>0</v>
      </c>
      <c r="NH31" s="162" cm="1">
        <f t="array" ref="NH31">NG31-IFERROR(_xlfn.LET(_xlpm.k,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$NG$3:$NG$215),IF(_xlpm.top="対象無し", 0, SUMPRODUCT(_xlpm.amount * _xlpm.hitCount))),0)</f>
        <v>0</v>
      </c>
      <c r="NI31" s="158">
        <f>NH31</f>
        <v>0</v>
      </c>
      <c r="NJ31" s="21">
        <f>LEN(配列情報!$D$99)-LEN(SUBSTITUTE(配列情報!$D$99,$D31,""))</f>
        <v>0</v>
      </c>
      <c r="NK31" s="21">
        <f t="shared" si="93"/>
        <v>0</v>
      </c>
      <c r="NL31" s="162" cm="1">
        <f t="array" ref="NL31">NK31-IFERROR(_xlfn.LET(_xlpm.k,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$NK$3:$NK$215),IF(_xlpm.top="対象無し", 0, SUMPRODUCT(_xlpm.amount * _xlpm.hitCount))),0)</f>
        <v>0</v>
      </c>
      <c r="NM31" s="158">
        <f>NL31</f>
        <v>0</v>
      </c>
      <c r="NN31" s="21">
        <f>LEN(配列情報!$D$100)-LEN(SUBSTITUTE(配列情報!$D$100,$D31,""))</f>
        <v>0</v>
      </c>
      <c r="NO31" s="21">
        <f t="shared" si="94"/>
        <v>0</v>
      </c>
      <c r="NP31" s="162" cm="1">
        <f t="array" ref="NP31">NO31-IFERROR(_xlfn.LET(_xlpm.k,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$NO$3:$NO$215),IF(_xlpm.top="対象無し", 0, SUMPRODUCT(_xlpm.amount * _xlpm.hitCount))),0)</f>
        <v>0</v>
      </c>
      <c r="NQ31" s="158">
        <f>NP31</f>
        <v>0</v>
      </c>
      <c r="NR31" s="21">
        <f>LEN(配列情報!$D$101)-LEN(SUBSTITUTE(配列情報!$D$101,$D31,""))</f>
        <v>0</v>
      </c>
      <c r="NS31" s="21">
        <f t="shared" si="95"/>
        <v>0</v>
      </c>
      <c r="NT31" s="162" cm="1">
        <f t="array" ref="NT31">NS31-IFERROR(_xlfn.LET(_xlpm.k,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$NS$3:$NS$215),IF(_xlpm.top="対象無し", 0, SUMPRODUCT(_xlpm.amount * _xlpm.hitCount))),0)</f>
        <v>0</v>
      </c>
      <c r="NU31" s="158">
        <f>NT31</f>
        <v>0</v>
      </c>
      <c r="NV31" s="21">
        <f>LEN(配列情報!$D$102)-LEN(SUBSTITUTE(配列情報!$D$102,$D31,""))</f>
        <v>0</v>
      </c>
      <c r="NW31" s="21">
        <f t="shared" si="96"/>
        <v>0</v>
      </c>
      <c r="NX31" s="162" cm="1">
        <f t="array" ref="NX31">NW31-IFERROR(_xlfn.LET(_xlpm.k, _xlfn.XMATCH(TRUE, EXACT($OB$2:$RL$2, D31),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D31, ""))) / LEN(D31),_xlpm.amount, SUMIF($C$3:$C$215, _xlpm.arrCode, $NW$3:$NW$215),IF(_xlpm.top="対象無し", 0, SUMPRODUCT(_xlpm.amount * _xlpm.hitCount))),0)</f>
        <v>0</v>
      </c>
      <c r="NY31" s="158">
        <f>NX31</f>
        <v>0</v>
      </c>
      <c r="OA31" t="s">
        <v>369</v>
      </c>
    </row>
    <row r="32" spans="1:405">
      <c r="A32" s="335" t="s">
        <v>613</v>
      </c>
      <c r="B32" s="334" t="s">
        <v>567</v>
      </c>
      <c r="C32" s="45">
        <v>30</v>
      </c>
      <c r="D32" s="22" t="str">
        <f>塩基・修飾表記の定義!I42</f>
        <v>A(F)</v>
      </c>
      <c r="E32" s="160">
        <f t="shared" si="3"/>
        <v>4</v>
      </c>
      <c r="F32" s="21">
        <f>LEN(配列情報!$D$7)-LEN(SUBSTITUTE(配列情報!$D$7,$D32,""))</f>
        <v>0</v>
      </c>
      <c r="G32" s="21">
        <f t="shared" si="100"/>
        <v>0</v>
      </c>
      <c r="H32" s="162" cm="1">
        <f t="array" ref="H32">G32-IFERROR(_xlfn.LET(_xlpm.k,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$G$3:$G$215),IF(_xlpm.top="対象無し", 0, SUMPRODUCT(_xlpm.amount * _xlpm.hitCount))),0)</f>
        <v>0</v>
      </c>
      <c r="I32" s="324">
        <f>SUM(H32:H35)</f>
        <v>0</v>
      </c>
      <c r="J32" s="21">
        <f>LEN(配列情報!$D$8)-LEN(SUBSTITUTE(配列情報!$D$8,$D32,""))</f>
        <v>0</v>
      </c>
      <c r="K32" s="21">
        <f t="shared" si="101"/>
        <v>0</v>
      </c>
      <c r="L32" s="162" cm="1">
        <f t="array" ref="L32">K32-IFERROR(_xlfn.LET(_xlpm.k,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$K$3:$K$215),IF(_xlpm.top="対象無し", 0, SUMPRODUCT(_xlpm.amount * _xlpm.hitCount))),0)</f>
        <v>0</v>
      </c>
      <c r="M32" s="324">
        <f>SUM(L32:L35)</f>
        <v>0</v>
      </c>
      <c r="N32" s="21">
        <f>LEN(配列情報!$D$9)-LEN(SUBSTITUTE(配列情報!$D$9,$D32,""))</f>
        <v>0</v>
      </c>
      <c r="O32" s="21">
        <f t="shared" si="4"/>
        <v>0</v>
      </c>
      <c r="P32" s="162" cm="1">
        <f t="array" ref="P32">O32-IFERROR(_xlfn.LET(_xlpm.k,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$O$3:$O$215),IF(_xlpm.top="対象無し", 0, SUMPRODUCT(_xlpm.amount * _xlpm.hitCount))),0)</f>
        <v>0</v>
      </c>
      <c r="Q32" s="324">
        <f>SUM(P32:P35)</f>
        <v>0</v>
      </c>
      <c r="R32" s="21">
        <f>LEN(配列情報!$D$10)-LEN(SUBSTITUTE(配列情報!$D$10,$D32,""))</f>
        <v>0</v>
      </c>
      <c r="S32" s="21">
        <f t="shared" si="5"/>
        <v>0</v>
      </c>
      <c r="T32" s="162" cm="1">
        <f t="array" ref="T32">S32-IFERROR(_xlfn.LET(_xlpm.k,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$S$3:$S$215),IF(_xlpm.top="対象無し", 0, SUMPRODUCT(_xlpm.amount * _xlpm.hitCount))),0)</f>
        <v>0</v>
      </c>
      <c r="U32" s="324">
        <f>SUM(T32:T35)</f>
        <v>0</v>
      </c>
      <c r="V32" s="21">
        <f>LEN(配列情報!$D$11)-LEN(SUBSTITUTE(配列情報!$D$11,$D32,""))</f>
        <v>0</v>
      </c>
      <c r="W32" s="21">
        <f t="shared" si="6"/>
        <v>0</v>
      </c>
      <c r="X32" s="162" cm="1">
        <f t="array" ref="X32">W32-IFERROR(_xlfn.LET(_xlpm.k,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$W$3:$W$215),IF(_xlpm.top="対象無し", 0, SUMPRODUCT(_xlpm.amount * _xlpm.hitCount))),0)</f>
        <v>0</v>
      </c>
      <c r="Y32" s="324">
        <f>SUM(X32:X35)</f>
        <v>0</v>
      </c>
      <c r="Z32" s="21">
        <f>LEN(配列情報!$D$12)-LEN(SUBSTITUTE(配列情報!$D$12,$D32,""))</f>
        <v>0</v>
      </c>
      <c r="AA32" s="21">
        <f t="shared" si="7"/>
        <v>0</v>
      </c>
      <c r="AB32" s="162" cm="1">
        <f t="array" ref="AB32">AA32-IFERROR(_xlfn.LET(_xlpm.k,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$AA$3:$AA$215),IF(_xlpm.top="対象無し", 0, SUMPRODUCT(_xlpm.amount * _xlpm.hitCount))),0)</f>
        <v>0</v>
      </c>
      <c r="AC32" s="324">
        <f>SUM(AB32:AB35)</f>
        <v>0</v>
      </c>
      <c r="AD32" s="21">
        <f>LEN(配列情報!$D$13)-LEN(SUBSTITUTE(配列情報!$D$13,$D32,""))</f>
        <v>0</v>
      </c>
      <c r="AE32" s="21">
        <f t="shared" si="8"/>
        <v>0</v>
      </c>
      <c r="AF32" s="162" cm="1">
        <f t="array" ref="AF32">AE32-IFERROR(_xlfn.LET(_xlpm.k,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$AE$3:$AE$215),IF(_xlpm.top="対象無し", 0, SUMPRODUCT(_xlpm.amount * _xlpm.hitCount))),0)</f>
        <v>0</v>
      </c>
      <c r="AG32" s="324">
        <f>SUM(AF32:AF35)</f>
        <v>0</v>
      </c>
      <c r="AH32" s="21">
        <f>LEN(配列情報!$D$14)-LEN(SUBSTITUTE(配列情報!$D$14,$D32,""))</f>
        <v>0</v>
      </c>
      <c r="AI32" s="21">
        <f t="shared" si="9"/>
        <v>0</v>
      </c>
      <c r="AJ32" s="162" cm="1">
        <f t="array" ref="AJ32">AI32-IFERROR(_xlfn.LET(_xlpm.k,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$AI$3:$AI$215),IF(_xlpm.top="対象無し", 0, SUMPRODUCT(_xlpm.amount * _xlpm.hitCount))),0)</f>
        <v>0</v>
      </c>
      <c r="AK32" s="324">
        <f>SUM(AJ32:AJ35)</f>
        <v>0</v>
      </c>
      <c r="AL32" s="21">
        <f>LEN(配列情報!$D$15)-LEN(SUBSTITUTE(配列情報!$D$15,$D32,""))</f>
        <v>0</v>
      </c>
      <c r="AM32" s="21">
        <f t="shared" si="10"/>
        <v>0</v>
      </c>
      <c r="AN32" s="162" cm="1">
        <f t="array" ref="AN32">AM32-IFERROR(_xlfn.LET(_xlpm.k,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$AM$3:$AM$215),IF(_xlpm.top="対象無し", 0, SUMPRODUCT(_xlpm.amount * _xlpm.hitCount))),0)</f>
        <v>0</v>
      </c>
      <c r="AO32" s="324">
        <f>SUM(AN32:AN35)</f>
        <v>0</v>
      </c>
      <c r="AP32" s="21">
        <f>LEN(配列情報!$D$16)-LEN(SUBSTITUTE(配列情報!$D$16,$D32,""))</f>
        <v>0</v>
      </c>
      <c r="AQ32" s="21">
        <f t="shared" si="11"/>
        <v>0</v>
      </c>
      <c r="AR32" s="162" cm="1">
        <f t="array" ref="AR32">AQ32-IFERROR(_xlfn.LET(_xlpm.k,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$AQ$3:$AQ$215),IF(_xlpm.top="対象無し", 0, SUMPRODUCT(_xlpm.amount * _xlpm.hitCount))),0)</f>
        <v>0</v>
      </c>
      <c r="AS32" s="324">
        <f>SUM(AR32:AR35)</f>
        <v>0</v>
      </c>
      <c r="AT32" s="21">
        <f>LEN(配列情報!$D$17)-LEN(SUBSTITUTE(配列情報!$D$17,$D32,""))</f>
        <v>0</v>
      </c>
      <c r="AU32" s="21">
        <f t="shared" si="12"/>
        <v>0</v>
      </c>
      <c r="AV32" s="162" cm="1">
        <f t="array" ref="AV32">AU32-IFERROR(_xlfn.LET(_xlpm.k,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$AU$3:$AU$215),IF(_xlpm.top="対象無し", 0, SUMPRODUCT(_xlpm.amount * _xlpm.hitCount))),0)</f>
        <v>0</v>
      </c>
      <c r="AW32" s="324">
        <f>SUM(AV32:AV35)</f>
        <v>0</v>
      </c>
      <c r="AX32" s="21">
        <f>LEN(配列情報!$D$18)-LEN(SUBSTITUTE(配列情報!$D$18,$D32,""))</f>
        <v>0</v>
      </c>
      <c r="AY32" s="21">
        <f t="shared" si="13"/>
        <v>0</v>
      </c>
      <c r="AZ32" s="162" cm="1">
        <f t="array" ref="AZ32">AY32-IFERROR(_xlfn.LET(_xlpm.k,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$AY$3:$AY$215),IF(_xlpm.top="対象無し", 0, SUMPRODUCT(_xlpm.amount * _xlpm.hitCount))),0)</f>
        <v>0</v>
      </c>
      <c r="BA32" s="324">
        <f>SUM(AZ32:AZ35)</f>
        <v>0</v>
      </c>
      <c r="BB32" s="21">
        <f>LEN(配列情報!$D$19)-LEN(SUBSTITUTE(配列情報!$D$19,$D32,""))</f>
        <v>0</v>
      </c>
      <c r="BC32" s="21">
        <f t="shared" si="14"/>
        <v>0</v>
      </c>
      <c r="BD32" s="162" cm="1">
        <f t="array" ref="BD32">BC32-IFERROR(_xlfn.LET(_xlpm.k,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$BC$3:$BC$215),IF(_xlpm.top="対象無し", 0, SUMPRODUCT(_xlpm.amount * _xlpm.hitCount))),0)</f>
        <v>0</v>
      </c>
      <c r="BE32" s="324">
        <f>SUM(BD32:BD35)</f>
        <v>0</v>
      </c>
      <c r="BF32" s="21">
        <f>LEN(配列情報!$D$20)-LEN(SUBSTITUTE(配列情報!$D$20,$D32,""))</f>
        <v>0</v>
      </c>
      <c r="BG32" s="21">
        <f t="shared" si="102"/>
        <v>0</v>
      </c>
      <c r="BH32" s="162" cm="1">
        <f t="array" ref="BH32">BG32-IFERROR(_xlfn.LET(_xlpm.k,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$BG$3:$BG$215),IF(_xlpm.top="対象無し", 0, SUMPRODUCT(_xlpm.amount * _xlpm.hitCount))),0)</f>
        <v>0</v>
      </c>
      <c r="BI32" s="324">
        <f>SUM(BH32:BH35)</f>
        <v>0</v>
      </c>
      <c r="BJ32" s="21">
        <f>LEN(配列情報!$D$21)-LEN(SUBSTITUTE(配列情報!$D$21,$D32,""))</f>
        <v>0</v>
      </c>
      <c r="BK32" s="21">
        <f t="shared" si="15"/>
        <v>0</v>
      </c>
      <c r="BL32" s="162" cm="1">
        <f t="array" ref="BL32">BK32-IFERROR(_xlfn.LET(_xlpm.k,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$BK$3:$BK$215),IF(_xlpm.top="対象無し", 0, SUMPRODUCT(_xlpm.amount * _xlpm.hitCount))),0)</f>
        <v>0</v>
      </c>
      <c r="BM32" s="324">
        <f>SUM(BL32:BL35)</f>
        <v>0</v>
      </c>
      <c r="BN32" s="21">
        <f>LEN(配列情報!$D$22)-LEN(SUBSTITUTE(配列情報!$D$22,$D32,""))</f>
        <v>0</v>
      </c>
      <c r="BO32" s="21">
        <f t="shared" si="16"/>
        <v>0</v>
      </c>
      <c r="BP32" s="162" cm="1">
        <f t="array" ref="BP32">BO32-IFERROR(_xlfn.LET(_xlpm.k,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$BO$3:$BO$215),IF(_xlpm.top="対象無し", 0, SUMPRODUCT(_xlpm.amount * _xlpm.hitCount))),0)</f>
        <v>0</v>
      </c>
      <c r="BQ32" s="324">
        <f>SUM(BP32:BP35)</f>
        <v>0</v>
      </c>
      <c r="BR32" s="21">
        <f>LEN(配列情報!$D$23)-LEN(SUBSTITUTE(配列情報!$D$23,$D32,""))</f>
        <v>0</v>
      </c>
      <c r="BS32" s="21">
        <f t="shared" si="17"/>
        <v>0</v>
      </c>
      <c r="BT32" s="162" cm="1">
        <f t="array" ref="BT32">BS32-IFERROR(_xlfn.LET(_xlpm.k,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$BS$3:$BS$215),IF(_xlpm.top="対象無し", 0, SUMPRODUCT(_xlpm.amount * _xlpm.hitCount))),0)</f>
        <v>0</v>
      </c>
      <c r="BU32" s="324">
        <f>SUM(BT32:BT35)</f>
        <v>0</v>
      </c>
      <c r="BV32" s="21">
        <f>LEN(配列情報!$D$24)-LEN(SUBSTITUTE(配列情報!$D$24,$D32,""))</f>
        <v>0</v>
      </c>
      <c r="BW32" s="21">
        <f t="shared" si="18"/>
        <v>0</v>
      </c>
      <c r="BX32" s="162" cm="1">
        <f t="array" ref="BX32">BW32-IFERROR(_xlfn.LET(_xlpm.k,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$BW$3:$BW$215),IF(_xlpm.top="対象無し", 0, SUMPRODUCT(_xlpm.amount * _xlpm.hitCount))),0)</f>
        <v>0</v>
      </c>
      <c r="BY32" s="324">
        <f>SUM(BX32:BX35)</f>
        <v>0</v>
      </c>
      <c r="BZ32" s="21">
        <f>LEN(配列情報!$D$25)-LEN(SUBSTITUTE(配列情報!$D$25,$D32,""))</f>
        <v>0</v>
      </c>
      <c r="CA32" s="21">
        <f t="shared" si="19"/>
        <v>0</v>
      </c>
      <c r="CB32" s="162" cm="1">
        <f t="array" ref="CB32">CA32-IFERROR(_xlfn.LET(_xlpm.k,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$CA$3:$CA$215),IF(_xlpm.top="対象無し", 0, SUMPRODUCT(_xlpm.amount * _xlpm.hitCount))),0)</f>
        <v>0</v>
      </c>
      <c r="CC32" s="324">
        <f>SUM(CB32:CB35)</f>
        <v>0</v>
      </c>
      <c r="CD32" s="21">
        <f>LEN(配列情報!$D$26)-LEN(SUBSTITUTE(配列情報!$D$26,$D32,""))</f>
        <v>0</v>
      </c>
      <c r="CE32" s="21">
        <f t="shared" si="20"/>
        <v>0</v>
      </c>
      <c r="CF32" s="162" cm="1">
        <f t="array" ref="CF32">CE32-IFERROR(_xlfn.LET(_xlpm.k,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$CE$3:$CE$215),IF(_xlpm.top="対象無し", 0, SUMPRODUCT(_xlpm.amount * _xlpm.hitCount))),0)</f>
        <v>0</v>
      </c>
      <c r="CG32" s="324">
        <f>SUM(CF32:CF35)</f>
        <v>0</v>
      </c>
      <c r="CH32" s="21">
        <f>LEN(配列情報!$D$27)-LEN(SUBSTITUTE(配列情報!$D$27,$D32,""))</f>
        <v>0</v>
      </c>
      <c r="CI32" s="21">
        <f t="shared" si="21"/>
        <v>0</v>
      </c>
      <c r="CJ32" s="162" cm="1">
        <f t="array" ref="CJ32">CI32-IFERROR(_xlfn.LET(_xlpm.k,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$CI$3:$CI$215),IF(_xlpm.top="対象無し", 0, SUMPRODUCT(_xlpm.amount * _xlpm.hitCount))),0)</f>
        <v>0</v>
      </c>
      <c r="CK32" s="324">
        <f>SUM(CJ32:CJ35)</f>
        <v>0</v>
      </c>
      <c r="CL32" s="21">
        <f>LEN(配列情報!$D$28)-LEN(SUBSTITUTE(配列情報!$D$28,$D32,""))</f>
        <v>0</v>
      </c>
      <c r="CM32" s="21">
        <f t="shared" si="22"/>
        <v>0</v>
      </c>
      <c r="CN32" s="162" cm="1">
        <f t="array" ref="CN32">CM32-IFERROR(_xlfn.LET(_xlpm.k,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$CM$3:$CM$215),IF(_xlpm.top="対象無し", 0, SUMPRODUCT(_xlpm.amount * _xlpm.hitCount))),0)</f>
        <v>0</v>
      </c>
      <c r="CO32" s="324">
        <f>SUM(CN32:CN35)</f>
        <v>0</v>
      </c>
      <c r="CP32" s="21">
        <f>LEN(配列情報!$D$29)-LEN(SUBSTITUTE(配列情報!$D$29,$D32,""))</f>
        <v>0</v>
      </c>
      <c r="CQ32" s="21">
        <f t="shared" si="23"/>
        <v>0</v>
      </c>
      <c r="CR32" s="162" cm="1">
        <f t="array" ref="CR32">CQ32-IFERROR(_xlfn.LET(_xlpm.k,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$CQ$3:$CQ$215),IF(_xlpm.top="対象無し", 0, SUMPRODUCT(_xlpm.amount * _xlpm.hitCount))),0)</f>
        <v>0</v>
      </c>
      <c r="CS32" s="324">
        <f>SUM(CR32:CR35)</f>
        <v>0</v>
      </c>
      <c r="CT32" s="21">
        <f>LEN(配列情報!$D$30)-LEN(SUBSTITUTE(配列情報!$D$30,$D32,""))</f>
        <v>0</v>
      </c>
      <c r="CU32" s="21">
        <f t="shared" si="24"/>
        <v>0</v>
      </c>
      <c r="CV32" s="162" cm="1">
        <f t="array" ref="CV32">CU32-IFERROR(_xlfn.LET(_xlpm.k,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$CU$3:$CU$215),IF(_xlpm.top="対象無し", 0, SUMPRODUCT(_xlpm.amount * _xlpm.hitCount))),0)</f>
        <v>0</v>
      </c>
      <c r="CW32" s="324">
        <f>SUM(CV32:CV35)</f>
        <v>0</v>
      </c>
      <c r="CX32" s="21">
        <f>LEN(配列情報!$D$31)-LEN(SUBSTITUTE(配列情報!$D$31,$D32,""))</f>
        <v>0</v>
      </c>
      <c r="CY32" s="21">
        <f t="shared" si="25"/>
        <v>0</v>
      </c>
      <c r="CZ32" s="162" cm="1">
        <f t="array" ref="CZ32">CY32-IFERROR(_xlfn.LET(_xlpm.k,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$CY$3:$CY$215),IF(_xlpm.top="対象無し", 0, SUMPRODUCT(_xlpm.amount * _xlpm.hitCount))),0)</f>
        <v>0</v>
      </c>
      <c r="DA32" s="324">
        <f>SUM(CZ32:CZ35)</f>
        <v>0</v>
      </c>
      <c r="DB32" s="21">
        <f>LEN(配列情報!$D$32)-LEN(SUBSTITUTE(配列情報!$D$32,$D32,""))</f>
        <v>0</v>
      </c>
      <c r="DC32" s="21">
        <f t="shared" si="26"/>
        <v>0</v>
      </c>
      <c r="DD32" s="162" cm="1">
        <f t="array" ref="DD32">DC32-IFERROR(_xlfn.LET(_xlpm.k,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$DC$3:$DC$215),IF(_xlpm.top="対象無し", 0, SUMPRODUCT(_xlpm.amount * _xlpm.hitCount))),0)</f>
        <v>0</v>
      </c>
      <c r="DE32" s="324">
        <f>SUM(DD32:DD35)</f>
        <v>0</v>
      </c>
      <c r="DF32" s="21">
        <f>LEN(配列情報!$D$33)-LEN(SUBSTITUTE(配列情報!$D$33,$D32,""))</f>
        <v>0</v>
      </c>
      <c r="DG32" s="21">
        <f t="shared" si="27"/>
        <v>0</v>
      </c>
      <c r="DH32" s="162" cm="1">
        <f t="array" ref="DH32">DG32-IFERROR(_xlfn.LET(_xlpm.k,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$DG$3:$DG$215),IF(_xlpm.top="対象無し", 0, SUMPRODUCT(_xlpm.amount * _xlpm.hitCount))),0)</f>
        <v>0</v>
      </c>
      <c r="DI32" s="324">
        <f>SUM(DH32:DH35)</f>
        <v>0</v>
      </c>
      <c r="DJ32" s="21">
        <f>LEN(配列情報!$D$34)-LEN(SUBSTITUTE(配列情報!$D$34,$D32,""))</f>
        <v>0</v>
      </c>
      <c r="DK32" s="21">
        <f t="shared" si="28"/>
        <v>0</v>
      </c>
      <c r="DL32" s="162" cm="1">
        <f t="array" ref="DL32">DK32-IFERROR(_xlfn.LET(_xlpm.k,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$DK$3:$DK$215),IF(_xlpm.top="対象無し", 0, SUMPRODUCT(_xlpm.amount * _xlpm.hitCount))),0)</f>
        <v>0</v>
      </c>
      <c r="DM32" s="324">
        <f>SUM(DL32:DL35)</f>
        <v>0</v>
      </c>
      <c r="DN32" s="21">
        <f>LEN(配列情報!$D$35)-LEN(SUBSTITUTE(配列情報!$D$35,$D32,""))</f>
        <v>0</v>
      </c>
      <c r="DO32" s="21">
        <f t="shared" si="29"/>
        <v>0</v>
      </c>
      <c r="DP32" s="162" cm="1">
        <f t="array" ref="DP32">DO32-IFERROR(_xlfn.LET(_xlpm.k,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$DO$3:$DO$215),IF(_xlpm.top="対象無し", 0, SUMPRODUCT(_xlpm.amount * _xlpm.hitCount))),0)</f>
        <v>0</v>
      </c>
      <c r="DQ32" s="324">
        <f>SUM(DP32:DP35)</f>
        <v>0</v>
      </c>
      <c r="DR32" s="21">
        <f>LEN(配列情報!$D$36)-LEN(SUBSTITUTE(配列情報!$D$36,$D32,""))</f>
        <v>0</v>
      </c>
      <c r="DS32" s="21">
        <f t="shared" si="30"/>
        <v>0</v>
      </c>
      <c r="DT32" s="162" cm="1">
        <f t="array" ref="DT32">DS32-IFERROR(_xlfn.LET(_xlpm.k,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$DS$3:$DS$215),IF(_xlpm.top="対象無し", 0, SUMPRODUCT(_xlpm.amount * _xlpm.hitCount))),0)</f>
        <v>0</v>
      </c>
      <c r="DU32" s="324">
        <f>SUM(DT32:DT35)</f>
        <v>0</v>
      </c>
      <c r="DV32" s="21">
        <f>LEN(配列情報!$D$37)-LEN(SUBSTITUTE(配列情報!$D$37,$D32,""))</f>
        <v>0</v>
      </c>
      <c r="DW32" s="21">
        <f t="shared" si="31"/>
        <v>0</v>
      </c>
      <c r="DX32" s="162" cm="1">
        <f t="array" ref="DX32">DW32-IFERROR(_xlfn.LET(_xlpm.k,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$DW$3:$DW$215),IF(_xlpm.top="対象無し", 0, SUMPRODUCT(_xlpm.amount * _xlpm.hitCount))),0)</f>
        <v>0</v>
      </c>
      <c r="DY32" s="324">
        <f>SUM(DX32:DX35)</f>
        <v>0</v>
      </c>
      <c r="DZ32" s="21">
        <f>LEN(配列情報!$D$38)-LEN(SUBSTITUTE(配列情報!$D$38,$D32,""))</f>
        <v>0</v>
      </c>
      <c r="EA32" s="21">
        <f t="shared" si="32"/>
        <v>0</v>
      </c>
      <c r="EB32" s="162" cm="1">
        <f t="array" ref="EB32">EA32-IFERROR(_xlfn.LET(_xlpm.k,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$EA$3:$EA$215),IF(_xlpm.top="対象無し", 0, SUMPRODUCT(_xlpm.amount * _xlpm.hitCount))),0)</f>
        <v>0</v>
      </c>
      <c r="EC32" s="324">
        <f>SUM(EB32:EB35)</f>
        <v>0</v>
      </c>
      <c r="ED32" s="21">
        <f>LEN(配列情報!$D$39)-LEN(SUBSTITUTE(配列情報!$D$39,$D32,""))</f>
        <v>0</v>
      </c>
      <c r="EE32" s="21">
        <f t="shared" si="33"/>
        <v>0</v>
      </c>
      <c r="EF32" s="162" cm="1">
        <f t="array" ref="EF32">EE32-IFERROR(_xlfn.LET(_xlpm.k,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$EE$3:$EE$215),IF(_xlpm.top="対象無し", 0, SUMPRODUCT(_xlpm.amount * _xlpm.hitCount))),0)</f>
        <v>0</v>
      </c>
      <c r="EG32" s="324">
        <f>SUM(EF32:EF35)</f>
        <v>0</v>
      </c>
      <c r="EH32" s="21">
        <f>LEN(配列情報!$D$40)-LEN(SUBSTITUTE(配列情報!$D$40,$D32,""))</f>
        <v>0</v>
      </c>
      <c r="EI32" s="21">
        <f t="shared" si="34"/>
        <v>0</v>
      </c>
      <c r="EJ32" s="162" cm="1">
        <f t="array" ref="EJ32">EI32-IFERROR(_xlfn.LET(_xlpm.k,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$EI$3:$EI$215),IF(_xlpm.top="対象無し", 0, SUMPRODUCT(_xlpm.amount * _xlpm.hitCount))),0)</f>
        <v>0</v>
      </c>
      <c r="EK32" s="324">
        <f>SUM(EJ32:EJ35)</f>
        <v>0</v>
      </c>
      <c r="EL32" s="21">
        <f>LEN(配列情報!$D$41)-LEN(SUBSTITUTE(配列情報!$D$41,$D32,""))</f>
        <v>0</v>
      </c>
      <c r="EM32" s="21">
        <f t="shared" si="35"/>
        <v>0</v>
      </c>
      <c r="EN32" s="162" cm="1">
        <f t="array" ref="EN32">EM32-IFERROR(_xlfn.LET(_xlpm.k,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$EM$3:$EM$215),IF(_xlpm.top="対象無し", 0, SUMPRODUCT(_xlpm.amount * _xlpm.hitCount))),0)</f>
        <v>0</v>
      </c>
      <c r="EO32" s="324">
        <f>SUM(EN32:EN35)</f>
        <v>0</v>
      </c>
      <c r="EP32" s="21">
        <f>LEN(配列情報!$D$42)-LEN(SUBSTITUTE(配列情報!$D$42,$D32,""))</f>
        <v>0</v>
      </c>
      <c r="EQ32" s="21">
        <f t="shared" si="36"/>
        <v>0</v>
      </c>
      <c r="ER32" s="162" cm="1">
        <f t="array" ref="ER32">EQ32-IFERROR(_xlfn.LET(_xlpm.k,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$EQ$3:$EQ$215),IF(_xlpm.top="対象無し", 0, SUMPRODUCT(_xlpm.amount * _xlpm.hitCount))),0)</f>
        <v>0</v>
      </c>
      <c r="ES32" s="324">
        <f>SUM(ER32:ER35)</f>
        <v>0</v>
      </c>
      <c r="ET32" s="21">
        <f>LEN(配列情報!$D$43)-LEN(SUBSTITUTE(配列情報!$D$43,$D32,""))</f>
        <v>0</v>
      </c>
      <c r="EU32" s="21">
        <f t="shared" si="37"/>
        <v>0</v>
      </c>
      <c r="EV32" s="162" cm="1">
        <f t="array" ref="EV32">EU32-IFERROR(_xlfn.LET(_xlpm.k,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$EU$3:$EU$215),IF(_xlpm.top="対象無し", 0, SUMPRODUCT(_xlpm.amount * _xlpm.hitCount))),0)</f>
        <v>0</v>
      </c>
      <c r="EW32" s="324">
        <f>SUM(EV32:EV35)</f>
        <v>0</v>
      </c>
      <c r="EX32" s="21">
        <f>LEN(配列情報!$D$44)-LEN(SUBSTITUTE(配列情報!$D$44,$D32,""))</f>
        <v>0</v>
      </c>
      <c r="EY32" s="21">
        <f t="shared" si="38"/>
        <v>0</v>
      </c>
      <c r="EZ32" s="162" cm="1">
        <f t="array" ref="EZ32">EY32-IFERROR(_xlfn.LET(_xlpm.k,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$EY$3:$EY$215),IF(_xlpm.top="対象無し", 0, SUMPRODUCT(_xlpm.amount * _xlpm.hitCount))),0)</f>
        <v>0</v>
      </c>
      <c r="FA32" s="324">
        <f>SUM(EZ32:EZ35)</f>
        <v>0</v>
      </c>
      <c r="FB32" s="21">
        <f>LEN(配列情報!$D$45)-LEN(SUBSTITUTE(配列情報!$D$45,$D32,""))</f>
        <v>0</v>
      </c>
      <c r="FC32" s="21">
        <f t="shared" si="39"/>
        <v>0</v>
      </c>
      <c r="FD32" s="162" cm="1">
        <f t="array" ref="FD32">FC32-IFERROR(_xlfn.LET(_xlpm.k,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$FC$3:$FC$215),IF(_xlpm.top="対象無し", 0, SUMPRODUCT(_xlpm.amount * _xlpm.hitCount))),0)</f>
        <v>0</v>
      </c>
      <c r="FE32" s="324">
        <f>SUM(FD32:FD35)</f>
        <v>0</v>
      </c>
      <c r="FF32" s="21">
        <f>LEN(配列情報!$D$46)-LEN(SUBSTITUTE(配列情報!$D$46,$D32,""))</f>
        <v>0</v>
      </c>
      <c r="FG32" s="21">
        <f t="shared" si="40"/>
        <v>0</v>
      </c>
      <c r="FH32" s="162" cm="1">
        <f t="array" ref="FH32">FG32-IFERROR(_xlfn.LET(_xlpm.k,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$FG$3:$FG$215),IF(_xlpm.top="対象無し", 0, SUMPRODUCT(_xlpm.amount * _xlpm.hitCount))),0)</f>
        <v>0</v>
      </c>
      <c r="FI32" s="324">
        <f>SUM(FH32:FH35)</f>
        <v>0</v>
      </c>
      <c r="FJ32" s="21">
        <f>LEN(配列情報!$D$47)-LEN(SUBSTITUTE(配列情報!$D$47,$D32,""))</f>
        <v>0</v>
      </c>
      <c r="FK32" s="21">
        <f t="shared" si="41"/>
        <v>0</v>
      </c>
      <c r="FL32" s="162" cm="1">
        <f t="array" ref="FL32">FK32-IFERROR(_xlfn.LET(_xlpm.k,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$FK$3:$FK$215),IF(_xlpm.top="対象無し", 0, SUMPRODUCT(_xlpm.amount * _xlpm.hitCount))),0)</f>
        <v>0</v>
      </c>
      <c r="FM32" s="324">
        <f>SUM(FL32:FL35)</f>
        <v>0</v>
      </c>
      <c r="FN32" s="21">
        <f>LEN(配列情報!$D$48)-LEN(SUBSTITUTE(配列情報!$D$48,$D32,""))</f>
        <v>0</v>
      </c>
      <c r="FO32" s="21">
        <f t="shared" si="42"/>
        <v>0</v>
      </c>
      <c r="FP32" s="162" cm="1">
        <f t="array" ref="FP32">FO32-IFERROR(_xlfn.LET(_xlpm.k,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$FO$3:$FO$215),IF(_xlpm.top="対象無し", 0, SUMPRODUCT(_xlpm.amount * _xlpm.hitCount))),0)</f>
        <v>0</v>
      </c>
      <c r="FQ32" s="324">
        <f>SUM(FP32:FP35)</f>
        <v>0</v>
      </c>
      <c r="FR32" s="21">
        <f>LEN(配列情報!$D$49)-LEN(SUBSTITUTE(配列情報!$D$49,$D32,""))</f>
        <v>0</v>
      </c>
      <c r="FS32" s="21">
        <f t="shared" si="43"/>
        <v>0</v>
      </c>
      <c r="FT32" s="162" cm="1">
        <f t="array" ref="FT32">FS32-IFERROR(_xlfn.LET(_xlpm.k,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$FS$3:$FS$215),IF(_xlpm.top="対象無し", 0, SUMPRODUCT(_xlpm.amount * _xlpm.hitCount))),0)</f>
        <v>0</v>
      </c>
      <c r="FU32" s="324">
        <f>SUM(FT32:FT35)</f>
        <v>0</v>
      </c>
      <c r="FV32" s="21">
        <f>LEN(配列情報!$D$50)-LEN(SUBSTITUTE(配列情報!$D$50,$D32,""))</f>
        <v>0</v>
      </c>
      <c r="FW32" s="21">
        <f t="shared" si="44"/>
        <v>0</v>
      </c>
      <c r="FX32" s="162" cm="1">
        <f t="array" ref="FX32">FW32-IFERROR(_xlfn.LET(_xlpm.k,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$FW$3:$FW$215),IF(_xlpm.top="対象無し", 0, SUMPRODUCT(_xlpm.amount * _xlpm.hitCount))),0)</f>
        <v>0</v>
      </c>
      <c r="FY32" s="324">
        <f>SUM(FX32:FX35)</f>
        <v>0</v>
      </c>
      <c r="FZ32" s="21">
        <f>LEN(配列情報!$D$51)-LEN(SUBSTITUTE(配列情報!$D$51,$D32,""))</f>
        <v>0</v>
      </c>
      <c r="GA32" s="21">
        <f t="shared" si="45"/>
        <v>0</v>
      </c>
      <c r="GB32" s="162" cm="1">
        <f t="array" ref="GB32">GA32-IFERROR(_xlfn.LET(_xlpm.k,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$GA$3:$GA$215),IF(_xlpm.top="対象無し", 0, SUMPRODUCT(_xlpm.amount * _xlpm.hitCount))),0)</f>
        <v>0</v>
      </c>
      <c r="GC32" s="324">
        <f>SUM(GB32:GB35)</f>
        <v>0</v>
      </c>
      <c r="GD32" s="21">
        <f>LEN(配列情報!$D$52)-LEN(SUBSTITUTE(配列情報!$D$52,$D32,""))</f>
        <v>0</v>
      </c>
      <c r="GE32" s="21">
        <f t="shared" si="46"/>
        <v>0</v>
      </c>
      <c r="GF32" s="162" cm="1">
        <f t="array" ref="GF32">GE32-IFERROR(_xlfn.LET(_xlpm.k,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$GE$3:$GE$215),IF(_xlpm.top="対象無し", 0, SUMPRODUCT(_xlpm.amount * _xlpm.hitCount))),0)</f>
        <v>0</v>
      </c>
      <c r="GG32" s="324">
        <f>SUM(GF32:GF35)</f>
        <v>0</v>
      </c>
      <c r="GH32" s="21">
        <f>LEN(配列情報!$D$53)-LEN(SUBSTITUTE(配列情報!$D$53,$D32,""))</f>
        <v>0</v>
      </c>
      <c r="GI32" s="21">
        <f t="shared" si="47"/>
        <v>0</v>
      </c>
      <c r="GJ32" s="162" cm="1">
        <f t="array" ref="GJ32">GI32-IFERROR(_xlfn.LET(_xlpm.k,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$GI$3:$GI$215),IF(_xlpm.top="対象無し", 0, SUMPRODUCT(_xlpm.amount * _xlpm.hitCount))),0)</f>
        <v>0</v>
      </c>
      <c r="GK32" s="324">
        <f>SUM(GJ32:GJ35)</f>
        <v>0</v>
      </c>
      <c r="GL32" s="21">
        <f>LEN(配列情報!$D$54)-LEN(SUBSTITUTE(配列情報!$D$54,$D32,""))</f>
        <v>0</v>
      </c>
      <c r="GM32" s="21">
        <f t="shared" si="48"/>
        <v>0</v>
      </c>
      <c r="GN32" s="162" cm="1">
        <f t="array" ref="GN32">GM32-IFERROR(_xlfn.LET(_xlpm.k,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$GM$3:$GM$215),IF(_xlpm.top="対象無し", 0, SUMPRODUCT(_xlpm.amount * _xlpm.hitCount))),0)</f>
        <v>0</v>
      </c>
      <c r="GO32" s="324">
        <f>SUM(GN32:GN35)</f>
        <v>0</v>
      </c>
      <c r="GP32" s="21">
        <f>LEN(配列情報!$D$55)-LEN(SUBSTITUTE(配列情報!$D$55,$D32,""))</f>
        <v>0</v>
      </c>
      <c r="GQ32" s="21">
        <f t="shared" si="49"/>
        <v>0</v>
      </c>
      <c r="GR32" s="162" cm="1">
        <f t="array" ref="GR32">GQ32-IFERROR(_xlfn.LET(_xlpm.k,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$GQ$3:$GQ$215),IF(_xlpm.top="対象無し", 0, SUMPRODUCT(_xlpm.amount * _xlpm.hitCount))),0)</f>
        <v>0</v>
      </c>
      <c r="GS32" s="324">
        <f>SUM(GR32:GR35)</f>
        <v>0</v>
      </c>
      <c r="GT32" s="21">
        <f>LEN(配列情報!$D$56)-LEN(SUBSTITUTE(配列情報!$D$56,$D32,""))</f>
        <v>0</v>
      </c>
      <c r="GU32" s="21">
        <f t="shared" si="50"/>
        <v>0</v>
      </c>
      <c r="GV32" s="162" cm="1">
        <f t="array" ref="GV32">GU32-IFERROR(_xlfn.LET(_xlpm.k,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$GU$3:$GU$215),IF(_xlpm.top="対象無し", 0, SUMPRODUCT(_xlpm.amount * _xlpm.hitCount))),0)</f>
        <v>0</v>
      </c>
      <c r="GW32" s="324">
        <f>SUM(GV32:GV35)</f>
        <v>0</v>
      </c>
      <c r="GX32" s="21">
        <f>LEN(配列情報!$D$57)-LEN(SUBSTITUTE(配列情報!$D$57,$D32,""))</f>
        <v>0</v>
      </c>
      <c r="GY32" s="21">
        <f t="shared" si="51"/>
        <v>0</v>
      </c>
      <c r="GZ32" s="162" cm="1">
        <f t="array" ref="GZ32">GY32-IFERROR(_xlfn.LET(_xlpm.k,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$GY$3:$GY$215),IF(_xlpm.top="対象無し", 0, SUMPRODUCT(_xlpm.amount * _xlpm.hitCount))),0)</f>
        <v>0</v>
      </c>
      <c r="HA32" s="324">
        <f>SUM(GZ32:GZ35)</f>
        <v>0</v>
      </c>
      <c r="HB32" s="21">
        <f>LEN(配列情報!$D$58)-LEN(SUBSTITUTE(配列情報!$D$58,$D32,""))</f>
        <v>0</v>
      </c>
      <c r="HC32" s="21">
        <f t="shared" si="52"/>
        <v>0</v>
      </c>
      <c r="HD32" s="162" cm="1">
        <f t="array" ref="HD32">HC32-IFERROR(_xlfn.LET(_xlpm.k,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$HC$3:$HC$215),IF(_xlpm.top="対象無し", 0, SUMPRODUCT(_xlpm.amount * _xlpm.hitCount))),0)</f>
        <v>0</v>
      </c>
      <c r="HE32" s="324">
        <f>SUM(HD32:HD35)</f>
        <v>0</v>
      </c>
      <c r="HF32" s="21">
        <f>LEN(配列情報!$D$59)-LEN(SUBSTITUTE(配列情報!$D$59,$D32,""))</f>
        <v>0</v>
      </c>
      <c r="HG32" s="21">
        <f t="shared" si="53"/>
        <v>0</v>
      </c>
      <c r="HH32" s="162" cm="1">
        <f t="array" ref="HH32">HG32-IFERROR(_xlfn.LET(_xlpm.k,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$HG$3:$HG$215),IF(_xlpm.top="対象無し", 0, SUMPRODUCT(_xlpm.amount * _xlpm.hitCount))),0)</f>
        <v>0</v>
      </c>
      <c r="HI32" s="324">
        <f>SUM(HH32:HH35)</f>
        <v>0</v>
      </c>
      <c r="HJ32" s="21">
        <f>LEN(配列情報!$D$60)-LEN(SUBSTITUTE(配列情報!$D$60,$D32,""))</f>
        <v>0</v>
      </c>
      <c r="HK32" s="21">
        <f t="shared" si="54"/>
        <v>0</v>
      </c>
      <c r="HL32" s="162" cm="1">
        <f t="array" ref="HL32">HK32-IFERROR(_xlfn.LET(_xlpm.k,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$HK$3:$HK$215),IF(_xlpm.top="対象無し", 0, SUMPRODUCT(_xlpm.amount * _xlpm.hitCount))),0)</f>
        <v>0</v>
      </c>
      <c r="HM32" s="324">
        <f>SUM(HL32:HL35)</f>
        <v>0</v>
      </c>
      <c r="HN32" s="21">
        <f>LEN(配列情報!$D$61)-LEN(SUBSTITUTE(配列情報!$D$61,$D32,""))</f>
        <v>0</v>
      </c>
      <c r="HO32" s="21">
        <f t="shared" si="55"/>
        <v>0</v>
      </c>
      <c r="HP32" s="162" cm="1">
        <f t="array" ref="HP32">HO32-IFERROR(_xlfn.LET(_xlpm.k,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$HO$3:$HO$215),IF(_xlpm.top="対象無し", 0, SUMPRODUCT(_xlpm.amount * _xlpm.hitCount))),0)</f>
        <v>0</v>
      </c>
      <c r="HQ32" s="324">
        <f>SUM(HP32:HP35)</f>
        <v>0</v>
      </c>
      <c r="HR32" s="21">
        <f>LEN(配列情報!$D$62)-LEN(SUBSTITUTE(配列情報!$D$62,$D32,""))</f>
        <v>0</v>
      </c>
      <c r="HS32" s="21">
        <f t="shared" si="56"/>
        <v>0</v>
      </c>
      <c r="HT32" s="162" cm="1">
        <f t="array" ref="HT32">HS32-IFERROR(_xlfn.LET(_xlpm.k,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$HS$3:$HS$215),IF(_xlpm.top="対象無し", 0, SUMPRODUCT(_xlpm.amount * _xlpm.hitCount))),0)</f>
        <v>0</v>
      </c>
      <c r="HU32" s="324">
        <f>SUM(HT32:HT35)</f>
        <v>0</v>
      </c>
      <c r="HV32" s="21">
        <f>LEN(配列情報!$D$63)-LEN(SUBSTITUTE(配列情報!$D$63,$D32,""))</f>
        <v>0</v>
      </c>
      <c r="HW32" s="21">
        <f t="shared" si="57"/>
        <v>0</v>
      </c>
      <c r="HX32" s="162" cm="1">
        <f t="array" ref="HX32">HW32-IFERROR(_xlfn.LET(_xlpm.k,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$HW$3:$HW$215),IF(_xlpm.top="対象無し", 0, SUMPRODUCT(_xlpm.amount * _xlpm.hitCount))),0)</f>
        <v>0</v>
      </c>
      <c r="HY32" s="324">
        <f>SUM(HX32:HX35)</f>
        <v>0</v>
      </c>
      <c r="HZ32" s="21">
        <f>LEN(配列情報!$D$64)-LEN(SUBSTITUTE(配列情報!$D$64,$D32,""))</f>
        <v>0</v>
      </c>
      <c r="IA32" s="21">
        <f t="shared" si="58"/>
        <v>0</v>
      </c>
      <c r="IB32" s="162" cm="1">
        <f t="array" ref="IB32">IA32-IFERROR(_xlfn.LET(_xlpm.k,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$IA$3:$IA$215),IF(_xlpm.top="対象無し", 0, SUMPRODUCT(_xlpm.amount * _xlpm.hitCount))),0)</f>
        <v>0</v>
      </c>
      <c r="IC32" s="324">
        <f>SUM(IB32:IB35)</f>
        <v>0</v>
      </c>
      <c r="ID32" s="21">
        <f>LEN(配列情報!$D$65)-LEN(SUBSTITUTE(配列情報!$D$65,$D32,""))</f>
        <v>0</v>
      </c>
      <c r="IE32" s="21">
        <f t="shared" si="59"/>
        <v>0</v>
      </c>
      <c r="IF32" s="162" cm="1">
        <f t="array" ref="IF32">IE32-IFERROR(_xlfn.LET(_xlpm.k,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$IE$3:$IE$215),IF(_xlpm.top="対象無し", 0, SUMPRODUCT(_xlpm.amount * _xlpm.hitCount))),0)</f>
        <v>0</v>
      </c>
      <c r="IG32" s="324">
        <f>SUM(IF32:IF35)</f>
        <v>0</v>
      </c>
      <c r="IH32" s="21">
        <f>LEN(配列情報!$D$66)-LEN(SUBSTITUTE(配列情報!$D$66,$D32,""))</f>
        <v>0</v>
      </c>
      <c r="II32" s="21">
        <f t="shared" si="60"/>
        <v>0</v>
      </c>
      <c r="IJ32" s="162" cm="1">
        <f t="array" ref="IJ32">II32-IFERROR(_xlfn.LET(_xlpm.k,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$II$3:$II$215),IF(_xlpm.top="対象無し", 0, SUMPRODUCT(_xlpm.amount * _xlpm.hitCount))),0)</f>
        <v>0</v>
      </c>
      <c r="IK32" s="324">
        <f>SUM(IJ32:IJ35)</f>
        <v>0</v>
      </c>
      <c r="IL32" s="21">
        <f>LEN(配列情報!$D$67)-LEN(SUBSTITUTE(配列情報!$D$67,$D32,""))</f>
        <v>0</v>
      </c>
      <c r="IM32" s="21">
        <f t="shared" si="61"/>
        <v>0</v>
      </c>
      <c r="IN32" s="162" cm="1">
        <f t="array" ref="IN32">IM32-IFERROR(_xlfn.LET(_xlpm.k,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$IM$3:$IM$215),IF(_xlpm.top="対象無し", 0, SUMPRODUCT(_xlpm.amount * _xlpm.hitCount))),0)</f>
        <v>0</v>
      </c>
      <c r="IO32" s="324">
        <f>SUM(IN32:IN35)</f>
        <v>0</v>
      </c>
      <c r="IP32" s="21">
        <f>LEN(配列情報!$D$68)-LEN(SUBSTITUTE(配列情報!$D$68,$D32,""))</f>
        <v>0</v>
      </c>
      <c r="IQ32" s="21">
        <f t="shared" si="62"/>
        <v>0</v>
      </c>
      <c r="IR32" s="162" cm="1">
        <f t="array" ref="IR32">IQ32-IFERROR(_xlfn.LET(_xlpm.k,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$IQ$3:$IQ$215),IF(_xlpm.top="対象無し", 0, SUMPRODUCT(_xlpm.amount * _xlpm.hitCount))),0)</f>
        <v>0</v>
      </c>
      <c r="IS32" s="324">
        <f>SUM(IR32:IR35)</f>
        <v>0</v>
      </c>
      <c r="IT32" s="21">
        <f>LEN(配列情報!$D$69)-LEN(SUBSTITUTE(配列情報!$D$69,$D32,""))</f>
        <v>0</v>
      </c>
      <c r="IU32" s="21">
        <f t="shared" si="63"/>
        <v>0</v>
      </c>
      <c r="IV32" s="162" cm="1">
        <f t="array" ref="IV32">IU32-IFERROR(_xlfn.LET(_xlpm.k,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$IU$3:$IU$215),IF(_xlpm.top="対象無し", 0, SUMPRODUCT(_xlpm.amount * _xlpm.hitCount))),0)</f>
        <v>0</v>
      </c>
      <c r="IW32" s="324">
        <f>SUM(IV32:IV35)</f>
        <v>0</v>
      </c>
      <c r="IX32" s="21">
        <f>LEN(配列情報!$D$70)-LEN(SUBSTITUTE(配列情報!$D$70,$D32,""))</f>
        <v>0</v>
      </c>
      <c r="IY32" s="21">
        <f t="shared" si="64"/>
        <v>0</v>
      </c>
      <c r="IZ32" s="162" cm="1">
        <f t="array" ref="IZ32">IY32-IFERROR(_xlfn.LET(_xlpm.k,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$IY$3:$IY$215),IF(_xlpm.top="対象無し", 0, SUMPRODUCT(_xlpm.amount * _xlpm.hitCount))),0)</f>
        <v>0</v>
      </c>
      <c r="JA32" s="324">
        <f>SUM(IZ32:IZ35)</f>
        <v>0</v>
      </c>
      <c r="JB32" s="21">
        <f>LEN(配列情報!$D$71)-LEN(SUBSTITUTE(配列情報!$D$71,$D32,""))</f>
        <v>0</v>
      </c>
      <c r="JC32" s="21">
        <f t="shared" si="65"/>
        <v>0</v>
      </c>
      <c r="JD32" s="162" cm="1">
        <f t="array" ref="JD32">JC32-IFERROR(_xlfn.LET(_xlpm.k,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$JC$3:$JC$215),IF(_xlpm.top="対象無し", 0, SUMPRODUCT(_xlpm.amount * _xlpm.hitCount))),0)</f>
        <v>0</v>
      </c>
      <c r="JE32" s="324">
        <f>SUM(JD32:JD35)</f>
        <v>0</v>
      </c>
      <c r="JF32" s="21">
        <f>LEN(配列情報!$D$72)-LEN(SUBSTITUTE(配列情報!$D$72,$D32,""))</f>
        <v>0</v>
      </c>
      <c r="JG32" s="21">
        <f t="shared" si="66"/>
        <v>0</v>
      </c>
      <c r="JH32" s="162" cm="1">
        <f t="array" ref="JH32">JG32-IFERROR(_xlfn.LET(_xlpm.k,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$JG$3:$JG$215),IF(_xlpm.top="対象無し", 0, SUMPRODUCT(_xlpm.amount * _xlpm.hitCount))),0)</f>
        <v>0</v>
      </c>
      <c r="JI32" s="324">
        <f>SUM(JH32:JH35)</f>
        <v>0</v>
      </c>
      <c r="JJ32" s="21">
        <f>LEN(配列情報!$D$73)-LEN(SUBSTITUTE(配列情報!$D$73,$D32,""))</f>
        <v>0</v>
      </c>
      <c r="JK32" s="21">
        <f t="shared" si="67"/>
        <v>0</v>
      </c>
      <c r="JL32" s="162" cm="1">
        <f t="array" ref="JL32">JK32-IFERROR(_xlfn.LET(_xlpm.k,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$JK$3:$JK$215),IF(_xlpm.top="対象無し", 0, SUMPRODUCT(_xlpm.amount * _xlpm.hitCount))),0)</f>
        <v>0</v>
      </c>
      <c r="JM32" s="324">
        <f>SUM(JL32:JL35)</f>
        <v>0</v>
      </c>
      <c r="JN32" s="21">
        <f>LEN(配列情報!$D$74)-LEN(SUBSTITUTE(配列情報!$D$74,$D32,""))</f>
        <v>0</v>
      </c>
      <c r="JO32" s="21">
        <f t="shared" si="68"/>
        <v>0</v>
      </c>
      <c r="JP32" s="162" cm="1">
        <f t="array" ref="JP32">JO32-IFERROR(_xlfn.LET(_xlpm.k,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$JO$3:$JO$215),IF(_xlpm.top="対象無し", 0, SUMPRODUCT(_xlpm.amount * _xlpm.hitCount))),0)</f>
        <v>0</v>
      </c>
      <c r="JQ32" s="324">
        <f>SUM(JP32:JP35)</f>
        <v>0</v>
      </c>
      <c r="JR32" s="21">
        <f>LEN(配列情報!$D$75)-LEN(SUBSTITUTE(配列情報!$D$75,$D32,""))</f>
        <v>0</v>
      </c>
      <c r="JS32" s="21">
        <f t="shared" si="69"/>
        <v>0</v>
      </c>
      <c r="JT32" s="162" cm="1">
        <f t="array" ref="JT32">JS32-IFERROR(_xlfn.LET(_xlpm.k,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$JS$3:$JS$215),IF(_xlpm.top="対象無し", 0, SUMPRODUCT(_xlpm.amount * _xlpm.hitCount))),0)</f>
        <v>0</v>
      </c>
      <c r="JU32" s="324">
        <f>SUM(JT32:JT35)</f>
        <v>0</v>
      </c>
      <c r="JV32" s="21">
        <f>LEN(配列情報!$D$76)-LEN(SUBSTITUTE(配列情報!$D$76,$D32,""))</f>
        <v>0</v>
      </c>
      <c r="JW32" s="21">
        <f t="shared" si="70"/>
        <v>0</v>
      </c>
      <c r="JX32" s="162" cm="1">
        <f t="array" ref="JX32">JW32-IFERROR(_xlfn.LET(_xlpm.k,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$JW$3:$JW$215),IF(_xlpm.top="対象無し", 0, SUMPRODUCT(_xlpm.amount * _xlpm.hitCount))),0)</f>
        <v>0</v>
      </c>
      <c r="JY32" s="324">
        <f>SUM(JX32:JX35)</f>
        <v>0</v>
      </c>
      <c r="JZ32" s="21">
        <f>LEN(配列情報!$D$77)-LEN(SUBSTITUTE(配列情報!$D$77,$D32,""))</f>
        <v>0</v>
      </c>
      <c r="KA32" s="21">
        <f t="shared" si="71"/>
        <v>0</v>
      </c>
      <c r="KB32" s="162" cm="1">
        <f t="array" ref="KB32">KA32-IFERROR(_xlfn.LET(_xlpm.k,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$KA$3:$KA$215),IF(_xlpm.top="対象無し", 0, SUMPRODUCT(_xlpm.amount * _xlpm.hitCount))),0)</f>
        <v>0</v>
      </c>
      <c r="KC32" s="324">
        <f>SUM(KB32:KB35)</f>
        <v>0</v>
      </c>
      <c r="KD32" s="21">
        <f>LEN(配列情報!$D$78)-LEN(SUBSTITUTE(配列情報!$D$78,$D32,""))</f>
        <v>0</v>
      </c>
      <c r="KE32" s="21">
        <f t="shared" si="72"/>
        <v>0</v>
      </c>
      <c r="KF32" s="162" cm="1">
        <f t="array" ref="KF32">KE32-IFERROR(_xlfn.LET(_xlpm.k,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$KE$3:$KE$215),IF(_xlpm.top="対象無し", 0, SUMPRODUCT(_xlpm.amount * _xlpm.hitCount))),0)</f>
        <v>0</v>
      </c>
      <c r="KG32" s="324">
        <f>SUM(KF32:KF35)</f>
        <v>0</v>
      </c>
      <c r="KH32" s="21">
        <f>LEN(配列情報!$D$79)-LEN(SUBSTITUTE(配列情報!$D$79,$D32,""))</f>
        <v>0</v>
      </c>
      <c r="KI32" s="21">
        <f t="shared" si="73"/>
        <v>0</v>
      </c>
      <c r="KJ32" s="162" cm="1">
        <f t="array" ref="KJ32">KI32-IFERROR(_xlfn.LET(_xlpm.k,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$KI$3:$KI$215),IF(_xlpm.top="対象無し", 0, SUMPRODUCT(_xlpm.amount * _xlpm.hitCount))),0)</f>
        <v>0</v>
      </c>
      <c r="KK32" s="324">
        <f>SUM(KJ32:KJ35)</f>
        <v>0</v>
      </c>
      <c r="KL32" s="21">
        <f>LEN(配列情報!$D$80)-LEN(SUBSTITUTE(配列情報!$D$80,$D32,""))</f>
        <v>0</v>
      </c>
      <c r="KM32" s="21">
        <f t="shared" si="74"/>
        <v>0</v>
      </c>
      <c r="KN32" s="162" cm="1">
        <f t="array" ref="KN32">KM32-IFERROR(_xlfn.LET(_xlpm.k,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$KM$3:$KM$215),IF(_xlpm.top="対象無し", 0, SUMPRODUCT(_xlpm.amount * _xlpm.hitCount))),0)</f>
        <v>0</v>
      </c>
      <c r="KO32" s="324">
        <f>SUM(KN32:KN35)</f>
        <v>0</v>
      </c>
      <c r="KP32" s="21">
        <f>LEN(配列情報!$D$81)-LEN(SUBSTITUTE(配列情報!$D$81,$D32,""))</f>
        <v>0</v>
      </c>
      <c r="KQ32" s="21">
        <f t="shared" si="75"/>
        <v>0</v>
      </c>
      <c r="KR32" s="162" cm="1">
        <f t="array" ref="KR32">KQ32-IFERROR(_xlfn.LET(_xlpm.k,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$KQ$3:$KQ$215),IF(_xlpm.top="対象無し", 0, SUMPRODUCT(_xlpm.amount * _xlpm.hitCount))),0)</f>
        <v>0</v>
      </c>
      <c r="KS32" s="324">
        <f>SUM(KR32:KR35)</f>
        <v>0</v>
      </c>
      <c r="KT32" s="21">
        <f>LEN(配列情報!$D$82)-LEN(SUBSTITUTE(配列情報!$D$82,$D32,""))</f>
        <v>0</v>
      </c>
      <c r="KU32" s="21">
        <f t="shared" si="76"/>
        <v>0</v>
      </c>
      <c r="KV32" s="162" cm="1">
        <f t="array" ref="KV32">KU32-IFERROR(_xlfn.LET(_xlpm.k,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$KU$3:$KU$215),IF(_xlpm.top="対象無し", 0, SUMPRODUCT(_xlpm.amount * _xlpm.hitCount))),0)</f>
        <v>0</v>
      </c>
      <c r="KW32" s="324">
        <f>SUM(KV32:KV35)</f>
        <v>0</v>
      </c>
      <c r="KX32" s="21">
        <f>LEN(配列情報!$D$83)-LEN(SUBSTITUTE(配列情報!$D$83,$D32,""))</f>
        <v>0</v>
      </c>
      <c r="KY32" s="21">
        <f t="shared" si="77"/>
        <v>0</v>
      </c>
      <c r="KZ32" s="162" cm="1">
        <f t="array" ref="KZ32">KY32-IFERROR(_xlfn.LET(_xlpm.k,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$KY$3:$KY$215),IF(_xlpm.top="対象無し", 0, SUMPRODUCT(_xlpm.amount * _xlpm.hitCount))),0)</f>
        <v>0</v>
      </c>
      <c r="LA32" s="324">
        <f>SUM(KZ32:KZ35)</f>
        <v>0</v>
      </c>
      <c r="LB32" s="21">
        <f>LEN(配列情報!$D$84)-LEN(SUBSTITUTE(配列情報!$D$84,$D32,""))</f>
        <v>0</v>
      </c>
      <c r="LC32" s="21">
        <f t="shared" si="78"/>
        <v>0</v>
      </c>
      <c r="LD32" s="162" cm="1">
        <f t="array" ref="LD32">LC32-IFERROR(_xlfn.LET(_xlpm.k,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$LC$3:$LC$215),IF(_xlpm.top="対象無し", 0, SUMPRODUCT(_xlpm.amount * _xlpm.hitCount))),0)</f>
        <v>0</v>
      </c>
      <c r="LE32" s="324">
        <f>SUM(LD32:LD35)</f>
        <v>0</v>
      </c>
      <c r="LF32" s="21">
        <f>LEN(配列情報!$D$85)-LEN(SUBSTITUTE(配列情報!$D$85,$D32,""))</f>
        <v>0</v>
      </c>
      <c r="LG32" s="21">
        <f t="shared" si="79"/>
        <v>0</v>
      </c>
      <c r="LH32" s="162" cm="1">
        <f t="array" ref="LH32">LG32-IFERROR(_xlfn.LET(_xlpm.k,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$LG$3:$LG$215),IF(_xlpm.top="対象無し", 0, SUMPRODUCT(_xlpm.amount * _xlpm.hitCount))),0)</f>
        <v>0</v>
      </c>
      <c r="LI32" s="324">
        <f>SUM(LH32:LH35)</f>
        <v>0</v>
      </c>
      <c r="LJ32" s="21">
        <f>LEN(配列情報!$D$86)-LEN(SUBSTITUTE(配列情報!$D$86,$D32,""))</f>
        <v>0</v>
      </c>
      <c r="LK32" s="21">
        <f t="shared" si="80"/>
        <v>0</v>
      </c>
      <c r="LL32" s="162" cm="1">
        <f t="array" ref="LL32">LK32-IFERROR(_xlfn.LET(_xlpm.k,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$LK$3:$LK$215),IF(_xlpm.top="対象無し", 0, SUMPRODUCT(_xlpm.amount * _xlpm.hitCount))),0)</f>
        <v>0</v>
      </c>
      <c r="LM32" s="324">
        <f>SUM(LL32:LL35)</f>
        <v>0</v>
      </c>
      <c r="LN32" s="21">
        <f>LEN(配列情報!$D$87)-LEN(SUBSTITUTE(配列情報!$D$87,$D32,""))</f>
        <v>0</v>
      </c>
      <c r="LO32" s="21">
        <f t="shared" si="81"/>
        <v>0</v>
      </c>
      <c r="LP32" s="162" cm="1">
        <f t="array" ref="LP32">LO32-IFERROR(_xlfn.LET(_xlpm.k,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$LO$3:$LO$215),IF(_xlpm.top="対象無し", 0, SUMPRODUCT(_xlpm.amount * _xlpm.hitCount))),0)</f>
        <v>0</v>
      </c>
      <c r="LQ32" s="324">
        <f>SUM(LP32:LP35)</f>
        <v>0</v>
      </c>
      <c r="LR32" s="21">
        <f>LEN(配列情報!$D$88)-LEN(SUBSTITUTE(配列情報!$D$88,$D32,""))</f>
        <v>0</v>
      </c>
      <c r="LS32" s="21">
        <f t="shared" si="82"/>
        <v>0</v>
      </c>
      <c r="LT32" s="162" cm="1">
        <f t="array" ref="LT32">LS32-IFERROR(_xlfn.LET(_xlpm.k,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$LS$3:$LS$215),IF(_xlpm.top="対象無し", 0, SUMPRODUCT(_xlpm.amount * _xlpm.hitCount))),0)</f>
        <v>0</v>
      </c>
      <c r="LU32" s="324">
        <f>SUM(LT32:LT35)</f>
        <v>0</v>
      </c>
      <c r="LV32" s="21">
        <f>LEN(配列情報!$D$89)-LEN(SUBSTITUTE(配列情報!$D$89,$D32,""))</f>
        <v>0</v>
      </c>
      <c r="LW32" s="21">
        <f t="shared" si="83"/>
        <v>0</v>
      </c>
      <c r="LX32" s="162" cm="1">
        <f t="array" ref="LX32">LW32-IFERROR(_xlfn.LET(_xlpm.k,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$LW$3:$LW$215),IF(_xlpm.top="対象無し", 0, SUMPRODUCT(_xlpm.amount * _xlpm.hitCount))),0)</f>
        <v>0</v>
      </c>
      <c r="LY32" s="324">
        <f>SUM(LX32:LX35)</f>
        <v>0</v>
      </c>
      <c r="LZ32" s="21">
        <f>LEN(配列情報!$D$90)-LEN(SUBSTITUTE(配列情報!$D$90,$D32,""))</f>
        <v>0</v>
      </c>
      <c r="MA32" s="21">
        <f t="shared" si="84"/>
        <v>0</v>
      </c>
      <c r="MB32" s="162" cm="1">
        <f t="array" ref="MB32">MA32-IFERROR(_xlfn.LET(_xlpm.k,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$MA$3:$MA$215),IF(_xlpm.top="対象無し", 0, SUMPRODUCT(_xlpm.amount * _xlpm.hitCount))),0)</f>
        <v>0</v>
      </c>
      <c r="MC32" s="324">
        <f>SUM(MB32:MB35)</f>
        <v>0</v>
      </c>
      <c r="MD32" s="21">
        <f>LEN(配列情報!$D$91)-LEN(SUBSTITUTE(配列情報!$D$91,$D32,""))</f>
        <v>0</v>
      </c>
      <c r="ME32" s="21">
        <f t="shared" si="85"/>
        <v>0</v>
      </c>
      <c r="MF32" s="162" cm="1">
        <f t="array" ref="MF32">ME32-IFERROR(_xlfn.LET(_xlpm.k,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$ME$3:$ME$215),IF(_xlpm.top="対象無し", 0, SUMPRODUCT(_xlpm.amount * _xlpm.hitCount))),0)</f>
        <v>0</v>
      </c>
      <c r="MG32" s="324">
        <f>SUM(MF32:MF35)</f>
        <v>0</v>
      </c>
      <c r="MH32" s="21">
        <f>LEN(配列情報!$D$92)-LEN(SUBSTITUTE(配列情報!$D$92,$D32,""))</f>
        <v>0</v>
      </c>
      <c r="MI32" s="21">
        <f t="shared" si="86"/>
        <v>0</v>
      </c>
      <c r="MJ32" s="162" cm="1">
        <f t="array" ref="MJ32">MI32-IFERROR(_xlfn.LET(_xlpm.k,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$MI$3:$MI$215),IF(_xlpm.top="対象無し", 0, SUMPRODUCT(_xlpm.amount * _xlpm.hitCount))),0)</f>
        <v>0</v>
      </c>
      <c r="MK32" s="324">
        <f>SUM(MJ32:MJ35)</f>
        <v>0</v>
      </c>
      <c r="ML32" s="21">
        <f>LEN(配列情報!$D$93)-LEN(SUBSTITUTE(配列情報!$D$93,$D32,""))</f>
        <v>0</v>
      </c>
      <c r="MM32" s="21">
        <f t="shared" si="87"/>
        <v>0</v>
      </c>
      <c r="MN32" s="162" cm="1">
        <f t="array" ref="MN32">MM32-IFERROR(_xlfn.LET(_xlpm.k,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$MM$3:$MM$215),IF(_xlpm.top="対象無し", 0, SUMPRODUCT(_xlpm.amount * _xlpm.hitCount))),0)</f>
        <v>0</v>
      </c>
      <c r="MO32" s="324">
        <f>SUM(MN32:MN35)</f>
        <v>0</v>
      </c>
      <c r="MP32" s="21">
        <f>LEN(配列情報!$D$94)-LEN(SUBSTITUTE(配列情報!$D$94,$D32,""))</f>
        <v>0</v>
      </c>
      <c r="MQ32" s="21">
        <f t="shared" si="88"/>
        <v>0</v>
      </c>
      <c r="MR32" s="162" cm="1">
        <f t="array" ref="MR32">MQ32-IFERROR(_xlfn.LET(_xlpm.k,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$MQ$3:$MQ$215),IF(_xlpm.top="対象無し", 0, SUMPRODUCT(_xlpm.amount * _xlpm.hitCount))),0)</f>
        <v>0</v>
      </c>
      <c r="MS32" s="324">
        <f>SUM(MR32:MR35)</f>
        <v>0</v>
      </c>
      <c r="MT32" s="21">
        <f>LEN(配列情報!$D$95)-LEN(SUBSTITUTE(配列情報!$D$95,$D32,""))</f>
        <v>0</v>
      </c>
      <c r="MU32" s="21">
        <f t="shared" si="89"/>
        <v>0</v>
      </c>
      <c r="MV32" s="162" cm="1">
        <f t="array" ref="MV32">MU32-IFERROR(_xlfn.LET(_xlpm.k,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$MU$3:$MU$215),IF(_xlpm.top="対象無し", 0, SUMPRODUCT(_xlpm.amount * _xlpm.hitCount))),0)</f>
        <v>0</v>
      </c>
      <c r="MW32" s="324">
        <f>SUM(MV32:MV35)</f>
        <v>0</v>
      </c>
      <c r="MX32" s="21">
        <f>LEN(配列情報!$D$96)-LEN(SUBSTITUTE(配列情報!$D$96,$D32,""))</f>
        <v>0</v>
      </c>
      <c r="MY32" s="21">
        <f t="shared" si="90"/>
        <v>0</v>
      </c>
      <c r="MZ32" s="162" cm="1">
        <f t="array" ref="MZ32">MY32-IFERROR(_xlfn.LET(_xlpm.k,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$MY$3:$MY$215),IF(_xlpm.top="対象無し", 0, SUMPRODUCT(_xlpm.amount * _xlpm.hitCount))),0)</f>
        <v>0</v>
      </c>
      <c r="NA32" s="324">
        <f>SUM(MZ32:MZ35)</f>
        <v>0</v>
      </c>
      <c r="NB32" s="21">
        <f>LEN(配列情報!$D$97)-LEN(SUBSTITUTE(配列情報!$D$97,$D32,""))</f>
        <v>0</v>
      </c>
      <c r="NC32" s="21">
        <f t="shared" si="91"/>
        <v>0</v>
      </c>
      <c r="ND32" s="162" cm="1">
        <f t="array" ref="ND32">NC32-IFERROR(_xlfn.LET(_xlpm.k,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$NC$3:$NC$215),IF(_xlpm.top="対象無し", 0, SUMPRODUCT(_xlpm.amount * _xlpm.hitCount))),0)</f>
        <v>0</v>
      </c>
      <c r="NE32" s="324">
        <f>SUM(ND32:ND35)</f>
        <v>0</v>
      </c>
      <c r="NF32" s="21">
        <f>LEN(配列情報!$D$98)-LEN(SUBSTITUTE(配列情報!$D$98,$D32,""))</f>
        <v>0</v>
      </c>
      <c r="NG32" s="21">
        <f t="shared" si="92"/>
        <v>0</v>
      </c>
      <c r="NH32" s="162" cm="1">
        <f t="array" ref="NH32">NG32-IFERROR(_xlfn.LET(_xlpm.k,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$NG$3:$NG$215),IF(_xlpm.top="対象無し", 0, SUMPRODUCT(_xlpm.amount * _xlpm.hitCount))),0)</f>
        <v>0</v>
      </c>
      <c r="NI32" s="324">
        <f>SUM(NH32:NH35)</f>
        <v>0</v>
      </c>
      <c r="NJ32" s="21">
        <f>LEN(配列情報!$D$99)-LEN(SUBSTITUTE(配列情報!$D$99,$D32,""))</f>
        <v>0</v>
      </c>
      <c r="NK32" s="21">
        <f t="shared" si="93"/>
        <v>0</v>
      </c>
      <c r="NL32" s="162" cm="1">
        <f t="array" ref="NL32">NK32-IFERROR(_xlfn.LET(_xlpm.k,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$NK$3:$NK$215),IF(_xlpm.top="対象無し", 0, SUMPRODUCT(_xlpm.amount * _xlpm.hitCount))),0)</f>
        <v>0</v>
      </c>
      <c r="NM32" s="324">
        <f>SUM(NL32:NL35)</f>
        <v>0</v>
      </c>
      <c r="NN32" s="21">
        <f>LEN(配列情報!$D$100)-LEN(SUBSTITUTE(配列情報!$D$100,$D32,""))</f>
        <v>0</v>
      </c>
      <c r="NO32" s="21">
        <f t="shared" si="94"/>
        <v>0</v>
      </c>
      <c r="NP32" s="162" cm="1">
        <f t="array" ref="NP32">NO32-IFERROR(_xlfn.LET(_xlpm.k,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$NO$3:$NO$215),IF(_xlpm.top="対象無し", 0, SUMPRODUCT(_xlpm.amount * _xlpm.hitCount))),0)</f>
        <v>0</v>
      </c>
      <c r="NQ32" s="324">
        <f>SUM(NP32:NP35)</f>
        <v>0</v>
      </c>
      <c r="NR32" s="21">
        <f>LEN(配列情報!$D$101)-LEN(SUBSTITUTE(配列情報!$D$101,$D32,""))</f>
        <v>0</v>
      </c>
      <c r="NS32" s="21">
        <f t="shared" si="95"/>
        <v>0</v>
      </c>
      <c r="NT32" s="162" cm="1">
        <f t="array" ref="NT32">NS32-IFERROR(_xlfn.LET(_xlpm.k,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$NS$3:$NS$215),IF(_xlpm.top="対象無し", 0, SUMPRODUCT(_xlpm.amount * _xlpm.hitCount))),0)</f>
        <v>0</v>
      </c>
      <c r="NU32" s="324">
        <f>SUM(NT32:NT35)</f>
        <v>0</v>
      </c>
      <c r="NV32" s="21">
        <f>LEN(配列情報!$D$102)-LEN(SUBSTITUTE(配列情報!$D$102,$D32,""))</f>
        <v>0</v>
      </c>
      <c r="NW32" s="21">
        <f t="shared" si="96"/>
        <v>0</v>
      </c>
      <c r="NX32" s="162" cm="1">
        <f t="array" ref="NX32">NW32-IFERROR(_xlfn.LET(_xlpm.k, _xlfn.XMATCH(TRUE, EXACT($OB$2:$RL$2, D32),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D32, ""))) / LEN(D32),_xlpm.amount, SUMIF($C$3:$C$215, _xlpm.arrCode, $NW$3:$NW$215),IF(_xlpm.top="対象無し", 0, SUMPRODUCT(_xlpm.amount * _xlpm.hitCount))),0)</f>
        <v>0</v>
      </c>
      <c r="NY32" s="324">
        <f>SUM(NX32:NX35)</f>
        <v>0</v>
      </c>
    </row>
    <row r="33" spans="1:389">
      <c r="A33" s="335"/>
      <c r="B33" s="334"/>
      <c r="C33" s="45">
        <v>31</v>
      </c>
      <c r="D33" s="22" t="str">
        <f>塩基・修飾表記の定義!I43</f>
        <v>C(F)</v>
      </c>
      <c r="E33" s="160">
        <f t="shared" si="3"/>
        <v>4</v>
      </c>
      <c r="F33" s="21">
        <f>LEN(配列情報!$D$7)-LEN(SUBSTITUTE(配列情報!$D$7,$D33,""))</f>
        <v>0</v>
      </c>
      <c r="G33" s="21">
        <f t="shared" si="100"/>
        <v>0</v>
      </c>
      <c r="H33" s="162" cm="1">
        <f t="array" ref="H33">G33-IFERROR(_xlfn.LET(_xlpm.k,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$G$3:$G$215),IF(_xlpm.top="対象無し", 0, SUMPRODUCT(_xlpm.amount * _xlpm.hitCount))),0)</f>
        <v>0</v>
      </c>
      <c r="I33" s="324"/>
      <c r="J33" s="21">
        <f>LEN(配列情報!$D$8)-LEN(SUBSTITUTE(配列情報!$D$8,$D33,""))</f>
        <v>0</v>
      </c>
      <c r="K33" s="21">
        <f t="shared" si="101"/>
        <v>0</v>
      </c>
      <c r="L33" s="162" cm="1">
        <f t="array" ref="L33">K33-IFERROR(_xlfn.LET(_xlpm.k,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$K$3:$K$215),IF(_xlpm.top="対象無し", 0, SUMPRODUCT(_xlpm.amount * _xlpm.hitCount))),0)</f>
        <v>0</v>
      </c>
      <c r="M33" s="324"/>
      <c r="N33" s="21">
        <f>LEN(配列情報!$D$9)-LEN(SUBSTITUTE(配列情報!$D$9,$D33,""))</f>
        <v>0</v>
      </c>
      <c r="O33" s="21">
        <f t="shared" si="4"/>
        <v>0</v>
      </c>
      <c r="P33" s="162" cm="1">
        <f t="array" ref="P33">O33-IFERROR(_xlfn.LET(_xlpm.k,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$O$3:$O$215),IF(_xlpm.top="対象無し", 0, SUMPRODUCT(_xlpm.amount * _xlpm.hitCount))),0)</f>
        <v>0</v>
      </c>
      <c r="Q33" s="324"/>
      <c r="R33" s="21">
        <f>LEN(配列情報!$D$10)-LEN(SUBSTITUTE(配列情報!$D$10,$D33,""))</f>
        <v>0</v>
      </c>
      <c r="S33" s="21">
        <f t="shared" si="5"/>
        <v>0</v>
      </c>
      <c r="T33" s="162" cm="1">
        <f t="array" ref="T33">S33-IFERROR(_xlfn.LET(_xlpm.k,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$S$3:$S$215),IF(_xlpm.top="対象無し", 0, SUMPRODUCT(_xlpm.amount * _xlpm.hitCount))),0)</f>
        <v>0</v>
      </c>
      <c r="U33" s="324"/>
      <c r="V33" s="21">
        <f>LEN(配列情報!$D$11)-LEN(SUBSTITUTE(配列情報!$D$11,$D33,""))</f>
        <v>0</v>
      </c>
      <c r="W33" s="21">
        <f t="shared" si="6"/>
        <v>0</v>
      </c>
      <c r="X33" s="162" cm="1">
        <f t="array" ref="X33">W33-IFERROR(_xlfn.LET(_xlpm.k,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$W$3:$W$215),IF(_xlpm.top="対象無し", 0, SUMPRODUCT(_xlpm.amount * _xlpm.hitCount))),0)</f>
        <v>0</v>
      </c>
      <c r="Y33" s="324"/>
      <c r="Z33" s="21">
        <f>LEN(配列情報!$D$12)-LEN(SUBSTITUTE(配列情報!$D$12,$D33,""))</f>
        <v>0</v>
      </c>
      <c r="AA33" s="21">
        <f t="shared" si="7"/>
        <v>0</v>
      </c>
      <c r="AB33" s="162" cm="1">
        <f t="array" ref="AB33">AA33-IFERROR(_xlfn.LET(_xlpm.k,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$AA$3:$AA$215),IF(_xlpm.top="対象無し", 0, SUMPRODUCT(_xlpm.amount * _xlpm.hitCount))),0)</f>
        <v>0</v>
      </c>
      <c r="AC33" s="324"/>
      <c r="AD33" s="21">
        <f>LEN(配列情報!$D$13)-LEN(SUBSTITUTE(配列情報!$D$13,$D33,""))</f>
        <v>0</v>
      </c>
      <c r="AE33" s="21">
        <f t="shared" si="8"/>
        <v>0</v>
      </c>
      <c r="AF33" s="162" cm="1">
        <f t="array" ref="AF33">AE33-IFERROR(_xlfn.LET(_xlpm.k,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$AE$3:$AE$215),IF(_xlpm.top="対象無し", 0, SUMPRODUCT(_xlpm.amount * _xlpm.hitCount))),0)</f>
        <v>0</v>
      </c>
      <c r="AG33" s="324"/>
      <c r="AH33" s="21">
        <f>LEN(配列情報!$D$14)-LEN(SUBSTITUTE(配列情報!$D$14,$D33,""))</f>
        <v>0</v>
      </c>
      <c r="AI33" s="21">
        <f t="shared" si="9"/>
        <v>0</v>
      </c>
      <c r="AJ33" s="162" cm="1">
        <f t="array" ref="AJ33">AI33-IFERROR(_xlfn.LET(_xlpm.k,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$AI$3:$AI$215),IF(_xlpm.top="対象無し", 0, SUMPRODUCT(_xlpm.amount * _xlpm.hitCount))),0)</f>
        <v>0</v>
      </c>
      <c r="AK33" s="324"/>
      <c r="AL33" s="21">
        <f>LEN(配列情報!$D$15)-LEN(SUBSTITUTE(配列情報!$D$15,$D33,""))</f>
        <v>0</v>
      </c>
      <c r="AM33" s="21">
        <f t="shared" si="10"/>
        <v>0</v>
      </c>
      <c r="AN33" s="162" cm="1">
        <f t="array" ref="AN33">AM33-IFERROR(_xlfn.LET(_xlpm.k,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$AM$3:$AM$215),IF(_xlpm.top="対象無し", 0, SUMPRODUCT(_xlpm.amount * _xlpm.hitCount))),0)</f>
        <v>0</v>
      </c>
      <c r="AO33" s="324"/>
      <c r="AP33" s="21">
        <f>LEN(配列情報!$D$16)-LEN(SUBSTITUTE(配列情報!$D$16,$D33,""))</f>
        <v>0</v>
      </c>
      <c r="AQ33" s="21">
        <f t="shared" si="11"/>
        <v>0</v>
      </c>
      <c r="AR33" s="162" cm="1">
        <f t="array" ref="AR33">AQ33-IFERROR(_xlfn.LET(_xlpm.k,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$AQ$3:$AQ$215),IF(_xlpm.top="対象無し", 0, SUMPRODUCT(_xlpm.amount * _xlpm.hitCount))),0)</f>
        <v>0</v>
      </c>
      <c r="AS33" s="324"/>
      <c r="AT33" s="21">
        <f>LEN(配列情報!$D$17)-LEN(SUBSTITUTE(配列情報!$D$17,$D33,""))</f>
        <v>0</v>
      </c>
      <c r="AU33" s="21">
        <f t="shared" si="12"/>
        <v>0</v>
      </c>
      <c r="AV33" s="162" cm="1">
        <f t="array" ref="AV33">AU33-IFERROR(_xlfn.LET(_xlpm.k,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$AU$3:$AU$215),IF(_xlpm.top="対象無し", 0, SUMPRODUCT(_xlpm.amount * _xlpm.hitCount))),0)</f>
        <v>0</v>
      </c>
      <c r="AW33" s="324"/>
      <c r="AX33" s="21">
        <f>LEN(配列情報!$D$18)-LEN(SUBSTITUTE(配列情報!$D$18,$D33,""))</f>
        <v>0</v>
      </c>
      <c r="AY33" s="21">
        <f t="shared" si="13"/>
        <v>0</v>
      </c>
      <c r="AZ33" s="162" cm="1">
        <f t="array" ref="AZ33">AY33-IFERROR(_xlfn.LET(_xlpm.k,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$AY$3:$AY$215),IF(_xlpm.top="対象無し", 0, SUMPRODUCT(_xlpm.amount * _xlpm.hitCount))),0)</f>
        <v>0</v>
      </c>
      <c r="BA33" s="324"/>
      <c r="BB33" s="21">
        <f>LEN(配列情報!$D$19)-LEN(SUBSTITUTE(配列情報!$D$19,$D33,""))</f>
        <v>0</v>
      </c>
      <c r="BC33" s="21">
        <f t="shared" si="14"/>
        <v>0</v>
      </c>
      <c r="BD33" s="162" cm="1">
        <f t="array" ref="BD33">BC33-IFERROR(_xlfn.LET(_xlpm.k,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$BC$3:$BC$215),IF(_xlpm.top="対象無し", 0, SUMPRODUCT(_xlpm.amount * _xlpm.hitCount))),0)</f>
        <v>0</v>
      </c>
      <c r="BE33" s="324"/>
      <c r="BF33" s="21">
        <f>LEN(配列情報!$D$20)-LEN(SUBSTITUTE(配列情報!$D$20,$D33,""))</f>
        <v>0</v>
      </c>
      <c r="BG33" s="21">
        <f t="shared" si="102"/>
        <v>0</v>
      </c>
      <c r="BH33" s="162" cm="1">
        <f t="array" ref="BH33">BG33-IFERROR(_xlfn.LET(_xlpm.k,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$BG$3:$BG$215),IF(_xlpm.top="対象無し", 0, SUMPRODUCT(_xlpm.amount * _xlpm.hitCount))),0)</f>
        <v>0</v>
      </c>
      <c r="BI33" s="324"/>
      <c r="BJ33" s="21">
        <f>LEN(配列情報!$D$21)-LEN(SUBSTITUTE(配列情報!$D$21,$D33,""))</f>
        <v>0</v>
      </c>
      <c r="BK33" s="21">
        <f t="shared" si="15"/>
        <v>0</v>
      </c>
      <c r="BL33" s="162" cm="1">
        <f t="array" ref="BL33">BK33-IFERROR(_xlfn.LET(_xlpm.k,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$BK$3:$BK$215),IF(_xlpm.top="対象無し", 0, SUMPRODUCT(_xlpm.amount * _xlpm.hitCount))),0)</f>
        <v>0</v>
      </c>
      <c r="BM33" s="324"/>
      <c r="BN33" s="21">
        <f>LEN(配列情報!$D$22)-LEN(SUBSTITUTE(配列情報!$D$22,$D33,""))</f>
        <v>0</v>
      </c>
      <c r="BO33" s="21">
        <f t="shared" si="16"/>
        <v>0</v>
      </c>
      <c r="BP33" s="162" cm="1">
        <f t="array" ref="BP33">BO33-IFERROR(_xlfn.LET(_xlpm.k,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$BO$3:$BO$215),IF(_xlpm.top="対象無し", 0, SUMPRODUCT(_xlpm.amount * _xlpm.hitCount))),0)</f>
        <v>0</v>
      </c>
      <c r="BQ33" s="324"/>
      <c r="BR33" s="21">
        <f>LEN(配列情報!$D$23)-LEN(SUBSTITUTE(配列情報!$D$23,$D33,""))</f>
        <v>0</v>
      </c>
      <c r="BS33" s="21">
        <f t="shared" si="17"/>
        <v>0</v>
      </c>
      <c r="BT33" s="162" cm="1">
        <f t="array" ref="BT33">BS33-IFERROR(_xlfn.LET(_xlpm.k,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$BS$3:$BS$215),IF(_xlpm.top="対象無し", 0, SUMPRODUCT(_xlpm.amount * _xlpm.hitCount))),0)</f>
        <v>0</v>
      </c>
      <c r="BU33" s="324"/>
      <c r="BV33" s="21">
        <f>LEN(配列情報!$D$24)-LEN(SUBSTITUTE(配列情報!$D$24,$D33,""))</f>
        <v>0</v>
      </c>
      <c r="BW33" s="21">
        <f t="shared" si="18"/>
        <v>0</v>
      </c>
      <c r="BX33" s="162" cm="1">
        <f t="array" ref="BX33">BW33-IFERROR(_xlfn.LET(_xlpm.k,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$BW$3:$BW$215),IF(_xlpm.top="対象無し", 0, SUMPRODUCT(_xlpm.amount * _xlpm.hitCount))),0)</f>
        <v>0</v>
      </c>
      <c r="BY33" s="324"/>
      <c r="BZ33" s="21">
        <f>LEN(配列情報!$D$25)-LEN(SUBSTITUTE(配列情報!$D$25,$D33,""))</f>
        <v>0</v>
      </c>
      <c r="CA33" s="21">
        <f t="shared" si="19"/>
        <v>0</v>
      </c>
      <c r="CB33" s="162" cm="1">
        <f t="array" ref="CB33">CA33-IFERROR(_xlfn.LET(_xlpm.k,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$CA$3:$CA$215),IF(_xlpm.top="対象無し", 0, SUMPRODUCT(_xlpm.amount * _xlpm.hitCount))),0)</f>
        <v>0</v>
      </c>
      <c r="CC33" s="324"/>
      <c r="CD33" s="21">
        <f>LEN(配列情報!$D$26)-LEN(SUBSTITUTE(配列情報!$D$26,$D33,""))</f>
        <v>0</v>
      </c>
      <c r="CE33" s="21">
        <f t="shared" si="20"/>
        <v>0</v>
      </c>
      <c r="CF33" s="162" cm="1">
        <f t="array" ref="CF33">CE33-IFERROR(_xlfn.LET(_xlpm.k,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$CE$3:$CE$215),IF(_xlpm.top="対象無し", 0, SUMPRODUCT(_xlpm.amount * _xlpm.hitCount))),0)</f>
        <v>0</v>
      </c>
      <c r="CG33" s="324"/>
      <c r="CH33" s="21">
        <f>LEN(配列情報!$D$27)-LEN(SUBSTITUTE(配列情報!$D$27,$D33,""))</f>
        <v>0</v>
      </c>
      <c r="CI33" s="21">
        <f t="shared" si="21"/>
        <v>0</v>
      </c>
      <c r="CJ33" s="162" cm="1">
        <f t="array" ref="CJ33">CI33-IFERROR(_xlfn.LET(_xlpm.k,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$CI$3:$CI$215),IF(_xlpm.top="対象無し", 0, SUMPRODUCT(_xlpm.amount * _xlpm.hitCount))),0)</f>
        <v>0</v>
      </c>
      <c r="CK33" s="324"/>
      <c r="CL33" s="21">
        <f>LEN(配列情報!$D$28)-LEN(SUBSTITUTE(配列情報!$D$28,$D33,""))</f>
        <v>0</v>
      </c>
      <c r="CM33" s="21">
        <f t="shared" si="22"/>
        <v>0</v>
      </c>
      <c r="CN33" s="162" cm="1">
        <f t="array" ref="CN33">CM33-IFERROR(_xlfn.LET(_xlpm.k,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$CM$3:$CM$215),IF(_xlpm.top="対象無し", 0, SUMPRODUCT(_xlpm.amount * _xlpm.hitCount))),0)</f>
        <v>0</v>
      </c>
      <c r="CO33" s="324"/>
      <c r="CP33" s="21">
        <f>LEN(配列情報!$D$29)-LEN(SUBSTITUTE(配列情報!$D$29,$D33,""))</f>
        <v>0</v>
      </c>
      <c r="CQ33" s="21">
        <f t="shared" si="23"/>
        <v>0</v>
      </c>
      <c r="CR33" s="162" cm="1">
        <f t="array" ref="CR33">CQ33-IFERROR(_xlfn.LET(_xlpm.k,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$CQ$3:$CQ$215),IF(_xlpm.top="対象無し", 0, SUMPRODUCT(_xlpm.amount * _xlpm.hitCount))),0)</f>
        <v>0</v>
      </c>
      <c r="CS33" s="324"/>
      <c r="CT33" s="21">
        <f>LEN(配列情報!$D$30)-LEN(SUBSTITUTE(配列情報!$D$30,$D33,""))</f>
        <v>0</v>
      </c>
      <c r="CU33" s="21">
        <f t="shared" si="24"/>
        <v>0</v>
      </c>
      <c r="CV33" s="162" cm="1">
        <f t="array" ref="CV33">CU33-IFERROR(_xlfn.LET(_xlpm.k,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$CU$3:$CU$215),IF(_xlpm.top="対象無し", 0, SUMPRODUCT(_xlpm.amount * _xlpm.hitCount))),0)</f>
        <v>0</v>
      </c>
      <c r="CW33" s="324"/>
      <c r="CX33" s="21">
        <f>LEN(配列情報!$D$31)-LEN(SUBSTITUTE(配列情報!$D$31,$D33,""))</f>
        <v>0</v>
      </c>
      <c r="CY33" s="21">
        <f t="shared" si="25"/>
        <v>0</v>
      </c>
      <c r="CZ33" s="162" cm="1">
        <f t="array" ref="CZ33">CY33-IFERROR(_xlfn.LET(_xlpm.k,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$CY$3:$CY$215),IF(_xlpm.top="対象無し", 0, SUMPRODUCT(_xlpm.amount * _xlpm.hitCount))),0)</f>
        <v>0</v>
      </c>
      <c r="DA33" s="324"/>
      <c r="DB33" s="21">
        <f>LEN(配列情報!$D$32)-LEN(SUBSTITUTE(配列情報!$D$32,$D33,""))</f>
        <v>0</v>
      </c>
      <c r="DC33" s="21">
        <f t="shared" si="26"/>
        <v>0</v>
      </c>
      <c r="DD33" s="162" cm="1">
        <f t="array" ref="DD33">DC33-IFERROR(_xlfn.LET(_xlpm.k,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$DC$3:$DC$215),IF(_xlpm.top="対象無し", 0, SUMPRODUCT(_xlpm.amount * _xlpm.hitCount))),0)</f>
        <v>0</v>
      </c>
      <c r="DE33" s="324"/>
      <c r="DF33" s="21">
        <f>LEN(配列情報!$D$33)-LEN(SUBSTITUTE(配列情報!$D$33,$D33,""))</f>
        <v>0</v>
      </c>
      <c r="DG33" s="21">
        <f t="shared" si="27"/>
        <v>0</v>
      </c>
      <c r="DH33" s="162" cm="1">
        <f t="array" ref="DH33">DG33-IFERROR(_xlfn.LET(_xlpm.k,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$DG$3:$DG$215),IF(_xlpm.top="対象無し", 0, SUMPRODUCT(_xlpm.amount * _xlpm.hitCount))),0)</f>
        <v>0</v>
      </c>
      <c r="DI33" s="324"/>
      <c r="DJ33" s="21">
        <f>LEN(配列情報!$D$34)-LEN(SUBSTITUTE(配列情報!$D$34,$D33,""))</f>
        <v>0</v>
      </c>
      <c r="DK33" s="21">
        <f t="shared" si="28"/>
        <v>0</v>
      </c>
      <c r="DL33" s="162" cm="1">
        <f t="array" ref="DL33">DK33-IFERROR(_xlfn.LET(_xlpm.k,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$DK$3:$DK$215),IF(_xlpm.top="対象無し", 0, SUMPRODUCT(_xlpm.amount * _xlpm.hitCount))),0)</f>
        <v>0</v>
      </c>
      <c r="DM33" s="324"/>
      <c r="DN33" s="21">
        <f>LEN(配列情報!$D$35)-LEN(SUBSTITUTE(配列情報!$D$35,$D33,""))</f>
        <v>0</v>
      </c>
      <c r="DO33" s="21">
        <f t="shared" si="29"/>
        <v>0</v>
      </c>
      <c r="DP33" s="162" cm="1">
        <f t="array" ref="DP33">DO33-IFERROR(_xlfn.LET(_xlpm.k,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$DO$3:$DO$215),IF(_xlpm.top="対象無し", 0, SUMPRODUCT(_xlpm.amount * _xlpm.hitCount))),0)</f>
        <v>0</v>
      </c>
      <c r="DQ33" s="324"/>
      <c r="DR33" s="21">
        <f>LEN(配列情報!$D$36)-LEN(SUBSTITUTE(配列情報!$D$36,$D33,""))</f>
        <v>0</v>
      </c>
      <c r="DS33" s="21">
        <f t="shared" si="30"/>
        <v>0</v>
      </c>
      <c r="DT33" s="162" cm="1">
        <f t="array" ref="DT33">DS33-IFERROR(_xlfn.LET(_xlpm.k,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$DS$3:$DS$215),IF(_xlpm.top="対象無し", 0, SUMPRODUCT(_xlpm.amount * _xlpm.hitCount))),0)</f>
        <v>0</v>
      </c>
      <c r="DU33" s="324"/>
      <c r="DV33" s="21">
        <f>LEN(配列情報!$D$37)-LEN(SUBSTITUTE(配列情報!$D$37,$D33,""))</f>
        <v>0</v>
      </c>
      <c r="DW33" s="21">
        <f t="shared" si="31"/>
        <v>0</v>
      </c>
      <c r="DX33" s="162" cm="1">
        <f t="array" ref="DX33">DW33-IFERROR(_xlfn.LET(_xlpm.k,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$DW$3:$DW$215),IF(_xlpm.top="対象無し", 0, SUMPRODUCT(_xlpm.amount * _xlpm.hitCount))),0)</f>
        <v>0</v>
      </c>
      <c r="DY33" s="324"/>
      <c r="DZ33" s="21">
        <f>LEN(配列情報!$D$38)-LEN(SUBSTITUTE(配列情報!$D$38,$D33,""))</f>
        <v>0</v>
      </c>
      <c r="EA33" s="21">
        <f t="shared" si="32"/>
        <v>0</v>
      </c>
      <c r="EB33" s="162" cm="1">
        <f t="array" ref="EB33">EA33-IFERROR(_xlfn.LET(_xlpm.k,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$EA$3:$EA$215),IF(_xlpm.top="対象無し", 0, SUMPRODUCT(_xlpm.amount * _xlpm.hitCount))),0)</f>
        <v>0</v>
      </c>
      <c r="EC33" s="324"/>
      <c r="ED33" s="21">
        <f>LEN(配列情報!$D$39)-LEN(SUBSTITUTE(配列情報!$D$39,$D33,""))</f>
        <v>0</v>
      </c>
      <c r="EE33" s="21">
        <f t="shared" si="33"/>
        <v>0</v>
      </c>
      <c r="EF33" s="162" cm="1">
        <f t="array" ref="EF33">EE33-IFERROR(_xlfn.LET(_xlpm.k,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$EE$3:$EE$215),IF(_xlpm.top="対象無し", 0, SUMPRODUCT(_xlpm.amount * _xlpm.hitCount))),0)</f>
        <v>0</v>
      </c>
      <c r="EG33" s="324"/>
      <c r="EH33" s="21">
        <f>LEN(配列情報!$D$40)-LEN(SUBSTITUTE(配列情報!$D$40,$D33,""))</f>
        <v>0</v>
      </c>
      <c r="EI33" s="21">
        <f t="shared" si="34"/>
        <v>0</v>
      </c>
      <c r="EJ33" s="162" cm="1">
        <f t="array" ref="EJ33">EI33-IFERROR(_xlfn.LET(_xlpm.k,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$EI$3:$EI$215),IF(_xlpm.top="対象無し", 0, SUMPRODUCT(_xlpm.amount * _xlpm.hitCount))),0)</f>
        <v>0</v>
      </c>
      <c r="EK33" s="324"/>
      <c r="EL33" s="21">
        <f>LEN(配列情報!$D$41)-LEN(SUBSTITUTE(配列情報!$D$41,$D33,""))</f>
        <v>0</v>
      </c>
      <c r="EM33" s="21">
        <f t="shared" si="35"/>
        <v>0</v>
      </c>
      <c r="EN33" s="162" cm="1">
        <f t="array" ref="EN33">EM33-IFERROR(_xlfn.LET(_xlpm.k,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$EM$3:$EM$215),IF(_xlpm.top="対象無し", 0, SUMPRODUCT(_xlpm.amount * _xlpm.hitCount))),0)</f>
        <v>0</v>
      </c>
      <c r="EO33" s="324"/>
      <c r="EP33" s="21">
        <f>LEN(配列情報!$D$42)-LEN(SUBSTITUTE(配列情報!$D$42,$D33,""))</f>
        <v>0</v>
      </c>
      <c r="EQ33" s="21">
        <f t="shared" si="36"/>
        <v>0</v>
      </c>
      <c r="ER33" s="162" cm="1">
        <f t="array" ref="ER33">EQ33-IFERROR(_xlfn.LET(_xlpm.k,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$EQ$3:$EQ$215),IF(_xlpm.top="対象無し", 0, SUMPRODUCT(_xlpm.amount * _xlpm.hitCount))),0)</f>
        <v>0</v>
      </c>
      <c r="ES33" s="324"/>
      <c r="ET33" s="21">
        <f>LEN(配列情報!$D$43)-LEN(SUBSTITUTE(配列情報!$D$43,$D33,""))</f>
        <v>0</v>
      </c>
      <c r="EU33" s="21">
        <f t="shared" si="37"/>
        <v>0</v>
      </c>
      <c r="EV33" s="162" cm="1">
        <f t="array" ref="EV33">EU33-IFERROR(_xlfn.LET(_xlpm.k,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$EU$3:$EU$215),IF(_xlpm.top="対象無し", 0, SUMPRODUCT(_xlpm.amount * _xlpm.hitCount))),0)</f>
        <v>0</v>
      </c>
      <c r="EW33" s="324"/>
      <c r="EX33" s="21">
        <f>LEN(配列情報!$D$44)-LEN(SUBSTITUTE(配列情報!$D$44,$D33,""))</f>
        <v>0</v>
      </c>
      <c r="EY33" s="21">
        <f t="shared" si="38"/>
        <v>0</v>
      </c>
      <c r="EZ33" s="162" cm="1">
        <f t="array" ref="EZ33">EY33-IFERROR(_xlfn.LET(_xlpm.k,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$EY$3:$EY$215),IF(_xlpm.top="対象無し", 0, SUMPRODUCT(_xlpm.amount * _xlpm.hitCount))),0)</f>
        <v>0</v>
      </c>
      <c r="FA33" s="324"/>
      <c r="FB33" s="21">
        <f>LEN(配列情報!$D$45)-LEN(SUBSTITUTE(配列情報!$D$45,$D33,""))</f>
        <v>0</v>
      </c>
      <c r="FC33" s="21">
        <f t="shared" si="39"/>
        <v>0</v>
      </c>
      <c r="FD33" s="162" cm="1">
        <f t="array" ref="FD33">FC33-IFERROR(_xlfn.LET(_xlpm.k,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$FC$3:$FC$215),IF(_xlpm.top="対象無し", 0, SUMPRODUCT(_xlpm.amount * _xlpm.hitCount))),0)</f>
        <v>0</v>
      </c>
      <c r="FE33" s="324"/>
      <c r="FF33" s="21">
        <f>LEN(配列情報!$D$46)-LEN(SUBSTITUTE(配列情報!$D$46,$D33,""))</f>
        <v>0</v>
      </c>
      <c r="FG33" s="21">
        <f t="shared" si="40"/>
        <v>0</v>
      </c>
      <c r="FH33" s="162" cm="1">
        <f t="array" ref="FH33">FG33-IFERROR(_xlfn.LET(_xlpm.k,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$FG$3:$FG$215),IF(_xlpm.top="対象無し", 0, SUMPRODUCT(_xlpm.amount * _xlpm.hitCount))),0)</f>
        <v>0</v>
      </c>
      <c r="FI33" s="324"/>
      <c r="FJ33" s="21">
        <f>LEN(配列情報!$D$47)-LEN(SUBSTITUTE(配列情報!$D$47,$D33,""))</f>
        <v>0</v>
      </c>
      <c r="FK33" s="21">
        <f t="shared" si="41"/>
        <v>0</v>
      </c>
      <c r="FL33" s="162" cm="1">
        <f t="array" ref="FL33">FK33-IFERROR(_xlfn.LET(_xlpm.k,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$FK$3:$FK$215),IF(_xlpm.top="対象無し", 0, SUMPRODUCT(_xlpm.amount * _xlpm.hitCount))),0)</f>
        <v>0</v>
      </c>
      <c r="FM33" s="324"/>
      <c r="FN33" s="21">
        <f>LEN(配列情報!$D$48)-LEN(SUBSTITUTE(配列情報!$D$48,$D33,""))</f>
        <v>0</v>
      </c>
      <c r="FO33" s="21">
        <f t="shared" si="42"/>
        <v>0</v>
      </c>
      <c r="FP33" s="162" cm="1">
        <f t="array" ref="FP33">FO33-IFERROR(_xlfn.LET(_xlpm.k,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$FO$3:$FO$215),IF(_xlpm.top="対象無し", 0, SUMPRODUCT(_xlpm.amount * _xlpm.hitCount))),0)</f>
        <v>0</v>
      </c>
      <c r="FQ33" s="324"/>
      <c r="FR33" s="21">
        <f>LEN(配列情報!$D$49)-LEN(SUBSTITUTE(配列情報!$D$49,$D33,""))</f>
        <v>0</v>
      </c>
      <c r="FS33" s="21">
        <f t="shared" si="43"/>
        <v>0</v>
      </c>
      <c r="FT33" s="162" cm="1">
        <f t="array" ref="FT33">FS33-IFERROR(_xlfn.LET(_xlpm.k,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$FS$3:$FS$215),IF(_xlpm.top="対象無し", 0, SUMPRODUCT(_xlpm.amount * _xlpm.hitCount))),0)</f>
        <v>0</v>
      </c>
      <c r="FU33" s="324"/>
      <c r="FV33" s="21">
        <f>LEN(配列情報!$D$50)-LEN(SUBSTITUTE(配列情報!$D$50,$D33,""))</f>
        <v>0</v>
      </c>
      <c r="FW33" s="21">
        <f t="shared" si="44"/>
        <v>0</v>
      </c>
      <c r="FX33" s="162" cm="1">
        <f t="array" ref="FX33">FW33-IFERROR(_xlfn.LET(_xlpm.k,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$FW$3:$FW$215),IF(_xlpm.top="対象無し", 0, SUMPRODUCT(_xlpm.amount * _xlpm.hitCount))),0)</f>
        <v>0</v>
      </c>
      <c r="FY33" s="324"/>
      <c r="FZ33" s="21">
        <f>LEN(配列情報!$D$51)-LEN(SUBSTITUTE(配列情報!$D$51,$D33,""))</f>
        <v>0</v>
      </c>
      <c r="GA33" s="21">
        <f t="shared" si="45"/>
        <v>0</v>
      </c>
      <c r="GB33" s="162" cm="1">
        <f t="array" ref="GB33">GA33-IFERROR(_xlfn.LET(_xlpm.k,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$GA$3:$GA$215),IF(_xlpm.top="対象無し", 0, SUMPRODUCT(_xlpm.amount * _xlpm.hitCount))),0)</f>
        <v>0</v>
      </c>
      <c r="GC33" s="324"/>
      <c r="GD33" s="21">
        <f>LEN(配列情報!$D$52)-LEN(SUBSTITUTE(配列情報!$D$52,$D33,""))</f>
        <v>0</v>
      </c>
      <c r="GE33" s="21">
        <f t="shared" si="46"/>
        <v>0</v>
      </c>
      <c r="GF33" s="162" cm="1">
        <f t="array" ref="GF33">GE33-IFERROR(_xlfn.LET(_xlpm.k,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$GE$3:$GE$215),IF(_xlpm.top="対象無し", 0, SUMPRODUCT(_xlpm.amount * _xlpm.hitCount))),0)</f>
        <v>0</v>
      </c>
      <c r="GG33" s="324"/>
      <c r="GH33" s="21">
        <f>LEN(配列情報!$D$53)-LEN(SUBSTITUTE(配列情報!$D$53,$D33,""))</f>
        <v>0</v>
      </c>
      <c r="GI33" s="21">
        <f t="shared" si="47"/>
        <v>0</v>
      </c>
      <c r="GJ33" s="162" cm="1">
        <f t="array" ref="GJ33">GI33-IFERROR(_xlfn.LET(_xlpm.k,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$GI$3:$GI$215),IF(_xlpm.top="対象無し", 0, SUMPRODUCT(_xlpm.amount * _xlpm.hitCount))),0)</f>
        <v>0</v>
      </c>
      <c r="GK33" s="324"/>
      <c r="GL33" s="21">
        <f>LEN(配列情報!$D$54)-LEN(SUBSTITUTE(配列情報!$D$54,$D33,""))</f>
        <v>0</v>
      </c>
      <c r="GM33" s="21">
        <f t="shared" si="48"/>
        <v>0</v>
      </c>
      <c r="GN33" s="162" cm="1">
        <f t="array" ref="GN33">GM33-IFERROR(_xlfn.LET(_xlpm.k,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$GM$3:$GM$215),IF(_xlpm.top="対象無し", 0, SUMPRODUCT(_xlpm.amount * _xlpm.hitCount))),0)</f>
        <v>0</v>
      </c>
      <c r="GO33" s="324"/>
      <c r="GP33" s="21">
        <f>LEN(配列情報!$D$55)-LEN(SUBSTITUTE(配列情報!$D$55,$D33,""))</f>
        <v>0</v>
      </c>
      <c r="GQ33" s="21">
        <f t="shared" si="49"/>
        <v>0</v>
      </c>
      <c r="GR33" s="162" cm="1">
        <f t="array" ref="GR33">GQ33-IFERROR(_xlfn.LET(_xlpm.k,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$GQ$3:$GQ$215),IF(_xlpm.top="対象無し", 0, SUMPRODUCT(_xlpm.amount * _xlpm.hitCount))),0)</f>
        <v>0</v>
      </c>
      <c r="GS33" s="324"/>
      <c r="GT33" s="21">
        <f>LEN(配列情報!$D$56)-LEN(SUBSTITUTE(配列情報!$D$56,$D33,""))</f>
        <v>0</v>
      </c>
      <c r="GU33" s="21">
        <f t="shared" si="50"/>
        <v>0</v>
      </c>
      <c r="GV33" s="162" cm="1">
        <f t="array" ref="GV33">GU33-IFERROR(_xlfn.LET(_xlpm.k,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$GU$3:$GU$215),IF(_xlpm.top="対象無し", 0, SUMPRODUCT(_xlpm.amount * _xlpm.hitCount))),0)</f>
        <v>0</v>
      </c>
      <c r="GW33" s="324"/>
      <c r="GX33" s="21">
        <f>LEN(配列情報!$D$57)-LEN(SUBSTITUTE(配列情報!$D$57,$D33,""))</f>
        <v>0</v>
      </c>
      <c r="GY33" s="21">
        <f t="shared" si="51"/>
        <v>0</v>
      </c>
      <c r="GZ33" s="162" cm="1">
        <f t="array" ref="GZ33">GY33-IFERROR(_xlfn.LET(_xlpm.k,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$GY$3:$GY$215),IF(_xlpm.top="対象無し", 0, SUMPRODUCT(_xlpm.amount * _xlpm.hitCount))),0)</f>
        <v>0</v>
      </c>
      <c r="HA33" s="324"/>
      <c r="HB33" s="21">
        <f>LEN(配列情報!$D$58)-LEN(SUBSTITUTE(配列情報!$D$58,$D33,""))</f>
        <v>0</v>
      </c>
      <c r="HC33" s="21">
        <f t="shared" si="52"/>
        <v>0</v>
      </c>
      <c r="HD33" s="162" cm="1">
        <f t="array" ref="HD33">HC33-IFERROR(_xlfn.LET(_xlpm.k,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$HC$3:$HC$215),IF(_xlpm.top="対象無し", 0, SUMPRODUCT(_xlpm.amount * _xlpm.hitCount))),0)</f>
        <v>0</v>
      </c>
      <c r="HE33" s="324"/>
      <c r="HF33" s="21">
        <f>LEN(配列情報!$D$59)-LEN(SUBSTITUTE(配列情報!$D$59,$D33,""))</f>
        <v>0</v>
      </c>
      <c r="HG33" s="21">
        <f t="shared" si="53"/>
        <v>0</v>
      </c>
      <c r="HH33" s="162" cm="1">
        <f t="array" ref="HH33">HG33-IFERROR(_xlfn.LET(_xlpm.k,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$HG$3:$HG$215),IF(_xlpm.top="対象無し", 0, SUMPRODUCT(_xlpm.amount * _xlpm.hitCount))),0)</f>
        <v>0</v>
      </c>
      <c r="HI33" s="324"/>
      <c r="HJ33" s="21">
        <f>LEN(配列情報!$D$60)-LEN(SUBSTITUTE(配列情報!$D$60,$D33,""))</f>
        <v>0</v>
      </c>
      <c r="HK33" s="21">
        <f t="shared" si="54"/>
        <v>0</v>
      </c>
      <c r="HL33" s="162" cm="1">
        <f t="array" ref="HL33">HK33-IFERROR(_xlfn.LET(_xlpm.k,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$HK$3:$HK$215),IF(_xlpm.top="対象無し", 0, SUMPRODUCT(_xlpm.amount * _xlpm.hitCount))),0)</f>
        <v>0</v>
      </c>
      <c r="HM33" s="324"/>
      <c r="HN33" s="21">
        <f>LEN(配列情報!$D$61)-LEN(SUBSTITUTE(配列情報!$D$61,$D33,""))</f>
        <v>0</v>
      </c>
      <c r="HO33" s="21">
        <f t="shared" si="55"/>
        <v>0</v>
      </c>
      <c r="HP33" s="162" cm="1">
        <f t="array" ref="HP33">HO33-IFERROR(_xlfn.LET(_xlpm.k,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$HO$3:$HO$215),IF(_xlpm.top="対象無し", 0, SUMPRODUCT(_xlpm.amount * _xlpm.hitCount))),0)</f>
        <v>0</v>
      </c>
      <c r="HQ33" s="324"/>
      <c r="HR33" s="21">
        <f>LEN(配列情報!$D$62)-LEN(SUBSTITUTE(配列情報!$D$62,$D33,""))</f>
        <v>0</v>
      </c>
      <c r="HS33" s="21">
        <f t="shared" si="56"/>
        <v>0</v>
      </c>
      <c r="HT33" s="162" cm="1">
        <f t="array" ref="HT33">HS33-IFERROR(_xlfn.LET(_xlpm.k,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$HS$3:$HS$215),IF(_xlpm.top="対象無し", 0, SUMPRODUCT(_xlpm.amount * _xlpm.hitCount))),0)</f>
        <v>0</v>
      </c>
      <c r="HU33" s="324"/>
      <c r="HV33" s="21">
        <f>LEN(配列情報!$D$63)-LEN(SUBSTITUTE(配列情報!$D$63,$D33,""))</f>
        <v>0</v>
      </c>
      <c r="HW33" s="21">
        <f t="shared" si="57"/>
        <v>0</v>
      </c>
      <c r="HX33" s="162" cm="1">
        <f t="array" ref="HX33">HW33-IFERROR(_xlfn.LET(_xlpm.k,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$HW$3:$HW$215),IF(_xlpm.top="対象無し", 0, SUMPRODUCT(_xlpm.amount * _xlpm.hitCount))),0)</f>
        <v>0</v>
      </c>
      <c r="HY33" s="324"/>
      <c r="HZ33" s="21">
        <f>LEN(配列情報!$D$64)-LEN(SUBSTITUTE(配列情報!$D$64,$D33,""))</f>
        <v>0</v>
      </c>
      <c r="IA33" s="21">
        <f t="shared" si="58"/>
        <v>0</v>
      </c>
      <c r="IB33" s="162" cm="1">
        <f t="array" ref="IB33">IA33-IFERROR(_xlfn.LET(_xlpm.k,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$IA$3:$IA$215),IF(_xlpm.top="対象無し", 0, SUMPRODUCT(_xlpm.amount * _xlpm.hitCount))),0)</f>
        <v>0</v>
      </c>
      <c r="IC33" s="324"/>
      <c r="ID33" s="21">
        <f>LEN(配列情報!$D$65)-LEN(SUBSTITUTE(配列情報!$D$65,$D33,""))</f>
        <v>0</v>
      </c>
      <c r="IE33" s="21">
        <f t="shared" si="59"/>
        <v>0</v>
      </c>
      <c r="IF33" s="162" cm="1">
        <f t="array" ref="IF33">IE33-IFERROR(_xlfn.LET(_xlpm.k,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$IE$3:$IE$215),IF(_xlpm.top="対象無し", 0, SUMPRODUCT(_xlpm.amount * _xlpm.hitCount))),0)</f>
        <v>0</v>
      </c>
      <c r="IG33" s="324"/>
      <c r="IH33" s="21">
        <f>LEN(配列情報!$D$66)-LEN(SUBSTITUTE(配列情報!$D$66,$D33,""))</f>
        <v>0</v>
      </c>
      <c r="II33" s="21">
        <f t="shared" si="60"/>
        <v>0</v>
      </c>
      <c r="IJ33" s="162" cm="1">
        <f t="array" ref="IJ33">II33-IFERROR(_xlfn.LET(_xlpm.k,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$II$3:$II$215),IF(_xlpm.top="対象無し", 0, SUMPRODUCT(_xlpm.amount * _xlpm.hitCount))),0)</f>
        <v>0</v>
      </c>
      <c r="IK33" s="324"/>
      <c r="IL33" s="21">
        <f>LEN(配列情報!$D$67)-LEN(SUBSTITUTE(配列情報!$D$67,$D33,""))</f>
        <v>0</v>
      </c>
      <c r="IM33" s="21">
        <f t="shared" si="61"/>
        <v>0</v>
      </c>
      <c r="IN33" s="162" cm="1">
        <f t="array" ref="IN33">IM33-IFERROR(_xlfn.LET(_xlpm.k,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$IM$3:$IM$215),IF(_xlpm.top="対象無し", 0, SUMPRODUCT(_xlpm.amount * _xlpm.hitCount))),0)</f>
        <v>0</v>
      </c>
      <c r="IO33" s="324"/>
      <c r="IP33" s="21">
        <f>LEN(配列情報!$D$68)-LEN(SUBSTITUTE(配列情報!$D$68,$D33,""))</f>
        <v>0</v>
      </c>
      <c r="IQ33" s="21">
        <f t="shared" si="62"/>
        <v>0</v>
      </c>
      <c r="IR33" s="162" cm="1">
        <f t="array" ref="IR33">IQ33-IFERROR(_xlfn.LET(_xlpm.k,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$IQ$3:$IQ$215),IF(_xlpm.top="対象無し", 0, SUMPRODUCT(_xlpm.amount * _xlpm.hitCount))),0)</f>
        <v>0</v>
      </c>
      <c r="IS33" s="324"/>
      <c r="IT33" s="21">
        <f>LEN(配列情報!$D$69)-LEN(SUBSTITUTE(配列情報!$D$69,$D33,""))</f>
        <v>0</v>
      </c>
      <c r="IU33" s="21">
        <f t="shared" si="63"/>
        <v>0</v>
      </c>
      <c r="IV33" s="162" cm="1">
        <f t="array" ref="IV33">IU33-IFERROR(_xlfn.LET(_xlpm.k,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$IU$3:$IU$215),IF(_xlpm.top="対象無し", 0, SUMPRODUCT(_xlpm.amount * _xlpm.hitCount))),0)</f>
        <v>0</v>
      </c>
      <c r="IW33" s="324"/>
      <c r="IX33" s="21">
        <f>LEN(配列情報!$D$70)-LEN(SUBSTITUTE(配列情報!$D$70,$D33,""))</f>
        <v>0</v>
      </c>
      <c r="IY33" s="21">
        <f t="shared" si="64"/>
        <v>0</v>
      </c>
      <c r="IZ33" s="162" cm="1">
        <f t="array" ref="IZ33">IY33-IFERROR(_xlfn.LET(_xlpm.k,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$IY$3:$IY$215),IF(_xlpm.top="対象無し", 0, SUMPRODUCT(_xlpm.amount * _xlpm.hitCount))),0)</f>
        <v>0</v>
      </c>
      <c r="JA33" s="324"/>
      <c r="JB33" s="21">
        <f>LEN(配列情報!$D$71)-LEN(SUBSTITUTE(配列情報!$D$71,$D33,""))</f>
        <v>0</v>
      </c>
      <c r="JC33" s="21">
        <f t="shared" si="65"/>
        <v>0</v>
      </c>
      <c r="JD33" s="162" cm="1">
        <f t="array" ref="JD33">JC33-IFERROR(_xlfn.LET(_xlpm.k,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$JC$3:$JC$215),IF(_xlpm.top="対象無し", 0, SUMPRODUCT(_xlpm.amount * _xlpm.hitCount))),0)</f>
        <v>0</v>
      </c>
      <c r="JE33" s="324"/>
      <c r="JF33" s="21">
        <f>LEN(配列情報!$D$72)-LEN(SUBSTITUTE(配列情報!$D$72,$D33,""))</f>
        <v>0</v>
      </c>
      <c r="JG33" s="21">
        <f t="shared" si="66"/>
        <v>0</v>
      </c>
      <c r="JH33" s="162" cm="1">
        <f t="array" ref="JH33">JG33-IFERROR(_xlfn.LET(_xlpm.k,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$JG$3:$JG$215),IF(_xlpm.top="対象無し", 0, SUMPRODUCT(_xlpm.amount * _xlpm.hitCount))),0)</f>
        <v>0</v>
      </c>
      <c r="JI33" s="324"/>
      <c r="JJ33" s="21">
        <f>LEN(配列情報!$D$73)-LEN(SUBSTITUTE(配列情報!$D$73,$D33,""))</f>
        <v>0</v>
      </c>
      <c r="JK33" s="21">
        <f t="shared" si="67"/>
        <v>0</v>
      </c>
      <c r="JL33" s="162" cm="1">
        <f t="array" ref="JL33">JK33-IFERROR(_xlfn.LET(_xlpm.k,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$JK$3:$JK$215),IF(_xlpm.top="対象無し", 0, SUMPRODUCT(_xlpm.amount * _xlpm.hitCount))),0)</f>
        <v>0</v>
      </c>
      <c r="JM33" s="324"/>
      <c r="JN33" s="21">
        <f>LEN(配列情報!$D$74)-LEN(SUBSTITUTE(配列情報!$D$74,$D33,""))</f>
        <v>0</v>
      </c>
      <c r="JO33" s="21">
        <f t="shared" si="68"/>
        <v>0</v>
      </c>
      <c r="JP33" s="162" cm="1">
        <f t="array" ref="JP33">JO33-IFERROR(_xlfn.LET(_xlpm.k,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$JO$3:$JO$215),IF(_xlpm.top="対象無し", 0, SUMPRODUCT(_xlpm.amount * _xlpm.hitCount))),0)</f>
        <v>0</v>
      </c>
      <c r="JQ33" s="324"/>
      <c r="JR33" s="21">
        <f>LEN(配列情報!$D$75)-LEN(SUBSTITUTE(配列情報!$D$75,$D33,""))</f>
        <v>0</v>
      </c>
      <c r="JS33" s="21">
        <f t="shared" si="69"/>
        <v>0</v>
      </c>
      <c r="JT33" s="162" cm="1">
        <f t="array" ref="JT33">JS33-IFERROR(_xlfn.LET(_xlpm.k,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$JS$3:$JS$215),IF(_xlpm.top="対象無し", 0, SUMPRODUCT(_xlpm.amount * _xlpm.hitCount))),0)</f>
        <v>0</v>
      </c>
      <c r="JU33" s="324"/>
      <c r="JV33" s="21">
        <f>LEN(配列情報!$D$76)-LEN(SUBSTITUTE(配列情報!$D$76,$D33,""))</f>
        <v>0</v>
      </c>
      <c r="JW33" s="21">
        <f t="shared" si="70"/>
        <v>0</v>
      </c>
      <c r="JX33" s="162" cm="1">
        <f t="array" ref="JX33">JW33-IFERROR(_xlfn.LET(_xlpm.k,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$JW$3:$JW$215),IF(_xlpm.top="対象無し", 0, SUMPRODUCT(_xlpm.amount * _xlpm.hitCount))),0)</f>
        <v>0</v>
      </c>
      <c r="JY33" s="324"/>
      <c r="JZ33" s="21">
        <f>LEN(配列情報!$D$77)-LEN(SUBSTITUTE(配列情報!$D$77,$D33,""))</f>
        <v>0</v>
      </c>
      <c r="KA33" s="21">
        <f t="shared" si="71"/>
        <v>0</v>
      </c>
      <c r="KB33" s="162" cm="1">
        <f t="array" ref="KB33">KA33-IFERROR(_xlfn.LET(_xlpm.k,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$KA$3:$KA$215),IF(_xlpm.top="対象無し", 0, SUMPRODUCT(_xlpm.amount * _xlpm.hitCount))),0)</f>
        <v>0</v>
      </c>
      <c r="KC33" s="324"/>
      <c r="KD33" s="21">
        <f>LEN(配列情報!$D$78)-LEN(SUBSTITUTE(配列情報!$D$78,$D33,""))</f>
        <v>0</v>
      </c>
      <c r="KE33" s="21">
        <f t="shared" si="72"/>
        <v>0</v>
      </c>
      <c r="KF33" s="162" cm="1">
        <f t="array" ref="KF33">KE33-IFERROR(_xlfn.LET(_xlpm.k,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$KE$3:$KE$215),IF(_xlpm.top="対象無し", 0, SUMPRODUCT(_xlpm.amount * _xlpm.hitCount))),0)</f>
        <v>0</v>
      </c>
      <c r="KG33" s="324"/>
      <c r="KH33" s="21">
        <f>LEN(配列情報!$D$79)-LEN(SUBSTITUTE(配列情報!$D$79,$D33,""))</f>
        <v>0</v>
      </c>
      <c r="KI33" s="21">
        <f t="shared" si="73"/>
        <v>0</v>
      </c>
      <c r="KJ33" s="162" cm="1">
        <f t="array" ref="KJ33">KI33-IFERROR(_xlfn.LET(_xlpm.k,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$KI$3:$KI$215),IF(_xlpm.top="対象無し", 0, SUMPRODUCT(_xlpm.amount * _xlpm.hitCount))),0)</f>
        <v>0</v>
      </c>
      <c r="KK33" s="324"/>
      <c r="KL33" s="21">
        <f>LEN(配列情報!$D$80)-LEN(SUBSTITUTE(配列情報!$D$80,$D33,""))</f>
        <v>0</v>
      </c>
      <c r="KM33" s="21">
        <f t="shared" si="74"/>
        <v>0</v>
      </c>
      <c r="KN33" s="162" cm="1">
        <f t="array" ref="KN33">KM33-IFERROR(_xlfn.LET(_xlpm.k,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$KM$3:$KM$215),IF(_xlpm.top="対象無し", 0, SUMPRODUCT(_xlpm.amount * _xlpm.hitCount))),0)</f>
        <v>0</v>
      </c>
      <c r="KO33" s="324"/>
      <c r="KP33" s="21">
        <f>LEN(配列情報!$D$81)-LEN(SUBSTITUTE(配列情報!$D$81,$D33,""))</f>
        <v>0</v>
      </c>
      <c r="KQ33" s="21">
        <f t="shared" si="75"/>
        <v>0</v>
      </c>
      <c r="KR33" s="162" cm="1">
        <f t="array" ref="KR33">KQ33-IFERROR(_xlfn.LET(_xlpm.k,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$KQ$3:$KQ$215),IF(_xlpm.top="対象無し", 0, SUMPRODUCT(_xlpm.amount * _xlpm.hitCount))),0)</f>
        <v>0</v>
      </c>
      <c r="KS33" s="324"/>
      <c r="KT33" s="21">
        <f>LEN(配列情報!$D$82)-LEN(SUBSTITUTE(配列情報!$D$82,$D33,""))</f>
        <v>0</v>
      </c>
      <c r="KU33" s="21">
        <f t="shared" si="76"/>
        <v>0</v>
      </c>
      <c r="KV33" s="162" cm="1">
        <f t="array" ref="KV33">KU33-IFERROR(_xlfn.LET(_xlpm.k,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$KU$3:$KU$215),IF(_xlpm.top="対象無し", 0, SUMPRODUCT(_xlpm.amount * _xlpm.hitCount))),0)</f>
        <v>0</v>
      </c>
      <c r="KW33" s="324"/>
      <c r="KX33" s="21">
        <f>LEN(配列情報!$D$83)-LEN(SUBSTITUTE(配列情報!$D$83,$D33,""))</f>
        <v>0</v>
      </c>
      <c r="KY33" s="21">
        <f t="shared" si="77"/>
        <v>0</v>
      </c>
      <c r="KZ33" s="162" cm="1">
        <f t="array" ref="KZ33">KY33-IFERROR(_xlfn.LET(_xlpm.k,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$KY$3:$KY$215),IF(_xlpm.top="対象無し", 0, SUMPRODUCT(_xlpm.amount * _xlpm.hitCount))),0)</f>
        <v>0</v>
      </c>
      <c r="LA33" s="324"/>
      <c r="LB33" s="21">
        <f>LEN(配列情報!$D$84)-LEN(SUBSTITUTE(配列情報!$D$84,$D33,""))</f>
        <v>0</v>
      </c>
      <c r="LC33" s="21">
        <f t="shared" si="78"/>
        <v>0</v>
      </c>
      <c r="LD33" s="162" cm="1">
        <f t="array" ref="LD33">LC33-IFERROR(_xlfn.LET(_xlpm.k,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$LC$3:$LC$215),IF(_xlpm.top="対象無し", 0, SUMPRODUCT(_xlpm.amount * _xlpm.hitCount))),0)</f>
        <v>0</v>
      </c>
      <c r="LE33" s="324"/>
      <c r="LF33" s="21">
        <f>LEN(配列情報!$D$85)-LEN(SUBSTITUTE(配列情報!$D$85,$D33,""))</f>
        <v>0</v>
      </c>
      <c r="LG33" s="21">
        <f t="shared" si="79"/>
        <v>0</v>
      </c>
      <c r="LH33" s="162" cm="1">
        <f t="array" ref="LH33">LG33-IFERROR(_xlfn.LET(_xlpm.k,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$LG$3:$LG$215),IF(_xlpm.top="対象無し", 0, SUMPRODUCT(_xlpm.amount * _xlpm.hitCount))),0)</f>
        <v>0</v>
      </c>
      <c r="LI33" s="324"/>
      <c r="LJ33" s="21">
        <f>LEN(配列情報!$D$86)-LEN(SUBSTITUTE(配列情報!$D$86,$D33,""))</f>
        <v>0</v>
      </c>
      <c r="LK33" s="21">
        <f t="shared" si="80"/>
        <v>0</v>
      </c>
      <c r="LL33" s="162" cm="1">
        <f t="array" ref="LL33">LK33-IFERROR(_xlfn.LET(_xlpm.k,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$LK$3:$LK$215),IF(_xlpm.top="対象無し", 0, SUMPRODUCT(_xlpm.amount * _xlpm.hitCount))),0)</f>
        <v>0</v>
      </c>
      <c r="LM33" s="324"/>
      <c r="LN33" s="21">
        <f>LEN(配列情報!$D$87)-LEN(SUBSTITUTE(配列情報!$D$87,$D33,""))</f>
        <v>0</v>
      </c>
      <c r="LO33" s="21">
        <f t="shared" si="81"/>
        <v>0</v>
      </c>
      <c r="LP33" s="162" cm="1">
        <f t="array" ref="LP33">LO33-IFERROR(_xlfn.LET(_xlpm.k,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$LO$3:$LO$215),IF(_xlpm.top="対象無し", 0, SUMPRODUCT(_xlpm.amount * _xlpm.hitCount))),0)</f>
        <v>0</v>
      </c>
      <c r="LQ33" s="324"/>
      <c r="LR33" s="21">
        <f>LEN(配列情報!$D$88)-LEN(SUBSTITUTE(配列情報!$D$88,$D33,""))</f>
        <v>0</v>
      </c>
      <c r="LS33" s="21">
        <f t="shared" si="82"/>
        <v>0</v>
      </c>
      <c r="LT33" s="162" cm="1">
        <f t="array" ref="LT33">LS33-IFERROR(_xlfn.LET(_xlpm.k,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$LS$3:$LS$215),IF(_xlpm.top="対象無し", 0, SUMPRODUCT(_xlpm.amount * _xlpm.hitCount))),0)</f>
        <v>0</v>
      </c>
      <c r="LU33" s="324"/>
      <c r="LV33" s="21">
        <f>LEN(配列情報!$D$89)-LEN(SUBSTITUTE(配列情報!$D$89,$D33,""))</f>
        <v>0</v>
      </c>
      <c r="LW33" s="21">
        <f t="shared" si="83"/>
        <v>0</v>
      </c>
      <c r="LX33" s="162" cm="1">
        <f t="array" ref="LX33">LW33-IFERROR(_xlfn.LET(_xlpm.k,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$LW$3:$LW$215),IF(_xlpm.top="対象無し", 0, SUMPRODUCT(_xlpm.amount * _xlpm.hitCount))),0)</f>
        <v>0</v>
      </c>
      <c r="LY33" s="324"/>
      <c r="LZ33" s="21">
        <f>LEN(配列情報!$D$90)-LEN(SUBSTITUTE(配列情報!$D$90,$D33,""))</f>
        <v>0</v>
      </c>
      <c r="MA33" s="21">
        <f t="shared" si="84"/>
        <v>0</v>
      </c>
      <c r="MB33" s="162" cm="1">
        <f t="array" ref="MB33">MA33-IFERROR(_xlfn.LET(_xlpm.k,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$MA$3:$MA$215),IF(_xlpm.top="対象無し", 0, SUMPRODUCT(_xlpm.amount * _xlpm.hitCount))),0)</f>
        <v>0</v>
      </c>
      <c r="MC33" s="324"/>
      <c r="MD33" s="21">
        <f>LEN(配列情報!$D$91)-LEN(SUBSTITUTE(配列情報!$D$91,$D33,""))</f>
        <v>0</v>
      </c>
      <c r="ME33" s="21">
        <f t="shared" si="85"/>
        <v>0</v>
      </c>
      <c r="MF33" s="162" cm="1">
        <f t="array" ref="MF33">ME33-IFERROR(_xlfn.LET(_xlpm.k,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$ME$3:$ME$215),IF(_xlpm.top="対象無し", 0, SUMPRODUCT(_xlpm.amount * _xlpm.hitCount))),0)</f>
        <v>0</v>
      </c>
      <c r="MG33" s="324"/>
      <c r="MH33" s="21">
        <f>LEN(配列情報!$D$92)-LEN(SUBSTITUTE(配列情報!$D$92,$D33,""))</f>
        <v>0</v>
      </c>
      <c r="MI33" s="21">
        <f t="shared" si="86"/>
        <v>0</v>
      </c>
      <c r="MJ33" s="162" cm="1">
        <f t="array" ref="MJ33">MI33-IFERROR(_xlfn.LET(_xlpm.k,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$MI$3:$MI$215),IF(_xlpm.top="対象無し", 0, SUMPRODUCT(_xlpm.amount * _xlpm.hitCount))),0)</f>
        <v>0</v>
      </c>
      <c r="MK33" s="324"/>
      <c r="ML33" s="21">
        <f>LEN(配列情報!$D$93)-LEN(SUBSTITUTE(配列情報!$D$93,$D33,""))</f>
        <v>0</v>
      </c>
      <c r="MM33" s="21">
        <f t="shared" si="87"/>
        <v>0</v>
      </c>
      <c r="MN33" s="162" cm="1">
        <f t="array" ref="MN33">MM33-IFERROR(_xlfn.LET(_xlpm.k,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$MM$3:$MM$215),IF(_xlpm.top="対象無し", 0, SUMPRODUCT(_xlpm.amount * _xlpm.hitCount))),0)</f>
        <v>0</v>
      </c>
      <c r="MO33" s="324"/>
      <c r="MP33" s="21">
        <f>LEN(配列情報!$D$94)-LEN(SUBSTITUTE(配列情報!$D$94,$D33,""))</f>
        <v>0</v>
      </c>
      <c r="MQ33" s="21">
        <f t="shared" si="88"/>
        <v>0</v>
      </c>
      <c r="MR33" s="162" cm="1">
        <f t="array" ref="MR33">MQ33-IFERROR(_xlfn.LET(_xlpm.k,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$MQ$3:$MQ$215),IF(_xlpm.top="対象無し", 0, SUMPRODUCT(_xlpm.amount * _xlpm.hitCount))),0)</f>
        <v>0</v>
      </c>
      <c r="MS33" s="324"/>
      <c r="MT33" s="21">
        <f>LEN(配列情報!$D$95)-LEN(SUBSTITUTE(配列情報!$D$95,$D33,""))</f>
        <v>0</v>
      </c>
      <c r="MU33" s="21">
        <f t="shared" si="89"/>
        <v>0</v>
      </c>
      <c r="MV33" s="162" cm="1">
        <f t="array" ref="MV33">MU33-IFERROR(_xlfn.LET(_xlpm.k,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$MU$3:$MU$215),IF(_xlpm.top="対象無し", 0, SUMPRODUCT(_xlpm.amount * _xlpm.hitCount))),0)</f>
        <v>0</v>
      </c>
      <c r="MW33" s="324"/>
      <c r="MX33" s="21">
        <f>LEN(配列情報!$D$96)-LEN(SUBSTITUTE(配列情報!$D$96,$D33,""))</f>
        <v>0</v>
      </c>
      <c r="MY33" s="21">
        <f t="shared" si="90"/>
        <v>0</v>
      </c>
      <c r="MZ33" s="162" cm="1">
        <f t="array" ref="MZ33">MY33-IFERROR(_xlfn.LET(_xlpm.k,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$MY$3:$MY$215),IF(_xlpm.top="対象無し", 0, SUMPRODUCT(_xlpm.amount * _xlpm.hitCount))),0)</f>
        <v>0</v>
      </c>
      <c r="NA33" s="324"/>
      <c r="NB33" s="21">
        <f>LEN(配列情報!$D$97)-LEN(SUBSTITUTE(配列情報!$D$97,$D33,""))</f>
        <v>0</v>
      </c>
      <c r="NC33" s="21">
        <f t="shared" si="91"/>
        <v>0</v>
      </c>
      <c r="ND33" s="162" cm="1">
        <f t="array" ref="ND33">NC33-IFERROR(_xlfn.LET(_xlpm.k,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$NC$3:$NC$215),IF(_xlpm.top="対象無し", 0, SUMPRODUCT(_xlpm.amount * _xlpm.hitCount))),0)</f>
        <v>0</v>
      </c>
      <c r="NE33" s="324"/>
      <c r="NF33" s="21">
        <f>LEN(配列情報!$D$98)-LEN(SUBSTITUTE(配列情報!$D$98,$D33,""))</f>
        <v>0</v>
      </c>
      <c r="NG33" s="21">
        <f t="shared" si="92"/>
        <v>0</v>
      </c>
      <c r="NH33" s="162" cm="1">
        <f t="array" ref="NH33">NG33-IFERROR(_xlfn.LET(_xlpm.k,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$NG$3:$NG$215),IF(_xlpm.top="対象無し", 0, SUMPRODUCT(_xlpm.amount * _xlpm.hitCount))),0)</f>
        <v>0</v>
      </c>
      <c r="NI33" s="324"/>
      <c r="NJ33" s="21">
        <f>LEN(配列情報!$D$99)-LEN(SUBSTITUTE(配列情報!$D$99,$D33,""))</f>
        <v>0</v>
      </c>
      <c r="NK33" s="21">
        <f t="shared" si="93"/>
        <v>0</v>
      </c>
      <c r="NL33" s="162" cm="1">
        <f t="array" ref="NL33">NK33-IFERROR(_xlfn.LET(_xlpm.k,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$NK$3:$NK$215),IF(_xlpm.top="対象無し", 0, SUMPRODUCT(_xlpm.amount * _xlpm.hitCount))),0)</f>
        <v>0</v>
      </c>
      <c r="NM33" s="324"/>
      <c r="NN33" s="21">
        <f>LEN(配列情報!$D$100)-LEN(SUBSTITUTE(配列情報!$D$100,$D33,""))</f>
        <v>0</v>
      </c>
      <c r="NO33" s="21">
        <f t="shared" si="94"/>
        <v>0</v>
      </c>
      <c r="NP33" s="162" cm="1">
        <f t="array" ref="NP33">NO33-IFERROR(_xlfn.LET(_xlpm.k,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$NO$3:$NO$215),IF(_xlpm.top="対象無し", 0, SUMPRODUCT(_xlpm.amount * _xlpm.hitCount))),0)</f>
        <v>0</v>
      </c>
      <c r="NQ33" s="324"/>
      <c r="NR33" s="21">
        <f>LEN(配列情報!$D$101)-LEN(SUBSTITUTE(配列情報!$D$101,$D33,""))</f>
        <v>0</v>
      </c>
      <c r="NS33" s="21">
        <f t="shared" si="95"/>
        <v>0</v>
      </c>
      <c r="NT33" s="162" cm="1">
        <f t="array" ref="NT33">NS33-IFERROR(_xlfn.LET(_xlpm.k,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$NS$3:$NS$215),IF(_xlpm.top="対象無し", 0, SUMPRODUCT(_xlpm.amount * _xlpm.hitCount))),0)</f>
        <v>0</v>
      </c>
      <c r="NU33" s="324"/>
      <c r="NV33" s="21">
        <f>LEN(配列情報!$D$102)-LEN(SUBSTITUTE(配列情報!$D$102,$D33,""))</f>
        <v>0</v>
      </c>
      <c r="NW33" s="21">
        <f t="shared" si="96"/>
        <v>0</v>
      </c>
      <c r="NX33" s="162" cm="1">
        <f t="array" ref="NX33">NW33-IFERROR(_xlfn.LET(_xlpm.k, _xlfn.XMATCH(TRUE, EXACT($OB$2:$RL$2, D33),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D33, ""))) / LEN(D33),_xlpm.amount, SUMIF($C$3:$C$215, _xlpm.arrCode, $NW$3:$NW$215),IF(_xlpm.top="対象無し", 0, SUMPRODUCT(_xlpm.amount * _xlpm.hitCount))),0)</f>
        <v>0</v>
      </c>
      <c r="NY33" s="324"/>
    </row>
    <row r="34" spans="1:389">
      <c r="A34" s="335"/>
      <c r="B34" s="334"/>
      <c r="C34" s="45">
        <v>32</v>
      </c>
      <c r="D34" s="22" t="str">
        <f>塩基・修飾表記の定義!I44</f>
        <v>G(F)</v>
      </c>
      <c r="E34" s="160">
        <f t="shared" si="3"/>
        <v>4</v>
      </c>
      <c r="F34" s="21">
        <f>LEN(配列情報!$D$7)-LEN(SUBSTITUTE(配列情報!$D$7,$D34,""))</f>
        <v>0</v>
      </c>
      <c r="G34" s="21">
        <f t="shared" si="100"/>
        <v>0</v>
      </c>
      <c r="H34" s="162" cm="1">
        <f t="array" ref="H34">G34-IFERROR(_xlfn.LET(_xlpm.k,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$G$3:$G$215),IF(_xlpm.top="対象無し", 0, SUMPRODUCT(_xlpm.amount * _xlpm.hitCount))),0)</f>
        <v>0</v>
      </c>
      <c r="I34" s="324"/>
      <c r="J34" s="21">
        <f>LEN(配列情報!$D$8)-LEN(SUBSTITUTE(配列情報!$D$8,$D34,""))</f>
        <v>0</v>
      </c>
      <c r="K34" s="21">
        <f t="shared" si="101"/>
        <v>0</v>
      </c>
      <c r="L34" s="162" cm="1">
        <f t="array" ref="L34">K34-IFERROR(_xlfn.LET(_xlpm.k,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$K$3:$K$215),IF(_xlpm.top="対象無し", 0, SUMPRODUCT(_xlpm.amount * _xlpm.hitCount))),0)</f>
        <v>0</v>
      </c>
      <c r="M34" s="324"/>
      <c r="N34" s="21">
        <f>LEN(配列情報!$D$9)-LEN(SUBSTITUTE(配列情報!$D$9,$D34,""))</f>
        <v>0</v>
      </c>
      <c r="O34" s="21">
        <f t="shared" si="4"/>
        <v>0</v>
      </c>
      <c r="P34" s="162" cm="1">
        <f t="array" ref="P34">O34-IFERROR(_xlfn.LET(_xlpm.k,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$O$3:$O$215),IF(_xlpm.top="対象無し", 0, SUMPRODUCT(_xlpm.amount * _xlpm.hitCount))),0)</f>
        <v>0</v>
      </c>
      <c r="Q34" s="324"/>
      <c r="R34" s="21">
        <f>LEN(配列情報!$D$10)-LEN(SUBSTITUTE(配列情報!$D$10,$D34,""))</f>
        <v>0</v>
      </c>
      <c r="S34" s="21">
        <f t="shared" si="5"/>
        <v>0</v>
      </c>
      <c r="T34" s="162" cm="1">
        <f t="array" ref="T34">S34-IFERROR(_xlfn.LET(_xlpm.k,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$S$3:$S$215),IF(_xlpm.top="対象無し", 0, SUMPRODUCT(_xlpm.amount * _xlpm.hitCount))),0)</f>
        <v>0</v>
      </c>
      <c r="U34" s="324"/>
      <c r="V34" s="21">
        <f>LEN(配列情報!$D$11)-LEN(SUBSTITUTE(配列情報!$D$11,$D34,""))</f>
        <v>0</v>
      </c>
      <c r="W34" s="21">
        <f t="shared" si="6"/>
        <v>0</v>
      </c>
      <c r="X34" s="162" cm="1">
        <f t="array" ref="X34">W34-IFERROR(_xlfn.LET(_xlpm.k,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$W$3:$W$215),IF(_xlpm.top="対象無し", 0, SUMPRODUCT(_xlpm.amount * _xlpm.hitCount))),0)</f>
        <v>0</v>
      </c>
      <c r="Y34" s="324"/>
      <c r="Z34" s="21">
        <f>LEN(配列情報!$D$12)-LEN(SUBSTITUTE(配列情報!$D$12,$D34,""))</f>
        <v>0</v>
      </c>
      <c r="AA34" s="21">
        <f t="shared" si="7"/>
        <v>0</v>
      </c>
      <c r="AB34" s="162" cm="1">
        <f t="array" ref="AB34">AA34-IFERROR(_xlfn.LET(_xlpm.k,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$AA$3:$AA$215),IF(_xlpm.top="対象無し", 0, SUMPRODUCT(_xlpm.amount * _xlpm.hitCount))),0)</f>
        <v>0</v>
      </c>
      <c r="AC34" s="324"/>
      <c r="AD34" s="21">
        <f>LEN(配列情報!$D$13)-LEN(SUBSTITUTE(配列情報!$D$13,$D34,""))</f>
        <v>0</v>
      </c>
      <c r="AE34" s="21">
        <f t="shared" si="8"/>
        <v>0</v>
      </c>
      <c r="AF34" s="162" cm="1">
        <f t="array" ref="AF34">AE34-IFERROR(_xlfn.LET(_xlpm.k,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$AE$3:$AE$215),IF(_xlpm.top="対象無し", 0, SUMPRODUCT(_xlpm.amount * _xlpm.hitCount))),0)</f>
        <v>0</v>
      </c>
      <c r="AG34" s="324"/>
      <c r="AH34" s="21">
        <f>LEN(配列情報!$D$14)-LEN(SUBSTITUTE(配列情報!$D$14,$D34,""))</f>
        <v>0</v>
      </c>
      <c r="AI34" s="21">
        <f t="shared" si="9"/>
        <v>0</v>
      </c>
      <c r="AJ34" s="162" cm="1">
        <f t="array" ref="AJ34">AI34-IFERROR(_xlfn.LET(_xlpm.k,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$AI$3:$AI$215),IF(_xlpm.top="対象無し", 0, SUMPRODUCT(_xlpm.amount * _xlpm.hitCount))),0)</f>
        <v>0</v>
      </c>
      <c r="AK34" s="324"/>
      <c r="AL34" s="21">
        <f>LEN(配列情報!$D$15)-LEN(SUBSTITUTE(配列情報!$D$15,$D34,""))</f>
        <v>0</v>
      </c>
      <c r="AM34" s="21">
        <f t="shared" si="10"/>
        <v>0</v>
      </c>
      <c r="AN34" s="162" cm="1">
        <f t="array" ref="AN34">AM34-IFERROR(_xlfn.LET(_xlpm.k,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$AM$3:$AM$215),IF(_xlpm.top="対象無し", 0, SUMPRODUCT(_xlpm.amount * _xlpm.hitCount))),0)</f>
        <v>0</v>
      </c>
      <c r="AO34" s="324"/>
      <c r="AP34" s="21">
        <f>LEN(配列情報!$D$16)-LEN(SUBSTITUTE(配列情報!$D$16,$D34,""))</f>
        <v>0</v>
      </c>
      <c r="AQ34" s="21">
        <f t="shared" si="11"/>
        <v>0</v>
      </c>
      <c r="AR34" s="162" cm="1">
        <f t="array" ref="AR34">AQ34-IFERROR(_xlfn.LET(_xlpm.k,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$AQ$3:$AQ$215),IF(_xlpm.top="対象無し", 0, SUMPRODUCT(_xlpm.amount * _xlpm.hitCount))),0)</f>
        <v>0</v>
      </c>
      <c r="AS34" s="324"/>
      <c r="AT34" s="21">
        <f>LEN(配列情報!$D$17)-LEN(SUBSTITUTE(配列情報!$D$17,$D34,""))</f>
        <v>0</v>
      </c>
      <c r="AU34" s="21">
        <f t="shared" si="12"/>
        <v>0</v>
      </c>
      <c r="AV34" s="162" cm="1">
        <f t="array" ref="AV34">AU34-IFERROR(_xlfn.LET(_xlpm.k,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$AU$3:$AU$215),IF(_xlpm.top="対象無し", 0, SUMPRODUCT(_xlpm.amount * _xlpm.hitCount))),0)</f>
        <v>0</v>
      </c>
      <c r="AW34" s="324"/>
      <c r="AX34" s="21">
        <f>LEN(配列情報!$D$18)-LEN(SUBSTITUTE(配列情報!$D$18,$D34,""))</f>
        <v>0</v>
      </c>
      <c r="AY34" s="21">
        <f t="shared" si="13"/>
        <v>0</v>
      </c>
      <c r="AZ34" s="162" cm="1">
        <f t="array" ref="AZ34">AY34-IFERROR(_xlfn.LET(_xlpm.k,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$AY$3:$AY$215),IF(_xlpm.top="対象無し", 0, SUMPRODUCT(_xlpm.amount * _xlpm.hitCount))),0)</f>
        <v>0</v>
      </c>
      <c r="BA34" s="324"/>
      <c r="BB34" s="21">
        <f>LEN(配列情報!$D$19)-LEN(SUBSTITUTE(配列情報!$D$19,$D34,""))</f>
        <v>0</v>
      </c>
      <c r="BC34" s="21">
        <f t="shared" si="14"/>
        <v>0</v>
      </c>
      <c r="BD34" s="162" cm="1">
        <f t="array" ref="BD34">BC34-IFERROR(_xlfn.LET(_xlpm.k,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$BC$3:$BC$215),IF(_xlpm.top="対象無し", 0, SUMPRODUCT(_xlpm.amount * _xlpm.hitCount))),0)</f>
        <v>0</v>
      </c>
      <c r="BE34" s="324"/>
      <c r="BF34" s="21">
        <f>LEN(配列情報!$D$20)-LEN(SUBSTITUTE(配列情報!$D$20,$D34,""))</f>
        <v>0</v>
      </c>
      <c r="BG34" s="21">
        <f t="shared" si="102"/>
        <v>0</v>
      </c>
      <c r="BH34" s="162" cm="1">
        <f t="array" ref="BH34">BG34-IFERROR(_xlfn.LET(_xlpm.k,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$BG$3:$BG$215),IF(_xlpm.top="対象無し", 0, SUMPRODUCT(_xlpm.amount * _xlpm.hitCount))),0)</f>
        <v>0</v>
      </c>
      <c r="BI34" s="324"/>
      <c r="BJ34" s="21">
        <f>LEN(配列情報!$D$21)-LEN(SUBSTITUTE(配列情報!$D$21,$D34,""))</f>
        <v>0</v>
      </c>
      <c r="BK34" s="21">
        <f t="shared" si="15"/>
        <v>0</v>
      </c>
      <c r="BL34" s="162" cm="1">
        <f t="array" ref="BL34">BK34-IFERROR(_xlfn.LET(_xlpm.k,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$BK$3:$BK$215),IF(_xlpm.top="対象無し", 0, SUMPRODUCT(_xlpm.amount * _xlpm.hitCount))),0)</f>
        <v>0</v>
      </c>
      <c r="BM34" s="324"/>
      <c r="BN34" s="21">
        <f>LEN(配列情報!$D$22)-LEN(SUBSTITUTE(配列情報!$D$22,$D34,""))</f>
        <v>0</v>
      </c>
      <c r="BO34" s="21">
        <f t="shared" si="16"/>
        <v>0</v>
      </c>
      <c r="BP34" s="162" cm="1">
        <f t="array" ref="BP34">BO34-IFERROR(_xlfn.LET(_xlpm.k,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$BO$3:$BO$215),IF(_xlpm.top="対象無し", 0, SUMPRODUCT(_xlpm.amount * _xlpm.hitCount))),0)</f>
        <v>0</v>
      </c>
      <c r="BQ34" s="324"/>
      <c r="BR34" s="21">
        <f>LEN(配列情報!$D$23)-LEN(SUBSTITUTE(配列情報!$D$23,$D34,""))</f>
        <v>0</v>
      </c>
      <c r="BS34" s="21">
        <f t="shared" si="17"/>
        <v>0</v>
      </c>
      <c r="BT34" s="162" cm="1">
        <f t="array" ref="BT34">BS34-IFERROR(_xlfn.LET(_xlpm.k,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$BS$3:$BS$215),IF(_xlpm.top="対象無し", 0, SUMPRODUCT(_xlpm.amount * _xlpm.hitCount))),0)</f>
        <v>0</v>
      </c>
      <c r="BU34" s="324"/>
      <c r="BV34" s="21">
        <f>LEN(配列情報!$D$24)-LEN(SUBSTITUTE(配列情報!$D$24,$D34,""))</f>
        <v>0</v>
      </c>
      <c r="BW34" s="21">
        <f t="shared" si="18"/>
        <v>0</v>
      </c>
      <c r="BX34" s="162" cm="1">
        <f t="array" ref="BX34">BW34-IFERROR(_xlfn.LET(_xlpm.k,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$BW$3:$BW$215),IF(_xlpm.top="対象無し", 0, SUMPRODUCT(_xlpm.amount * _xlpm.hitCount))),0)</f>
        <v>0</v>
      </c>
      <c r="BY34" s="324"/>
      <c r="BZ34" s="21">
        <f>LEN(配列情報!$D$25)-LEN(SUBSTITUTE(配列情報!$D$25,$D34,""))</f>
        <v>0</v>
      </c>
      <c r="CA34" s="21">
        <f t="shared" si="19"/>
        <v>0</v>
      </c>
      <c r="CB34" s="162" cm="1">
        <f t="array" ref="CB34">CA34-IFERROR(_xlfn.LET(_xlpm.k,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$CA$3:$CA$215),IF(_xlpm.top="対象無し", 0, SUMPRODUCT(_xlpm.amount * _xlpm.hitCount))),0)</f>
        <v>0</v>
      </c>
      <c r="CC34" s="324"/>
      <c r="CD34" s="21">
        <f>LEN(配列情報!$D$26)-LEN(SUBSTITUTE(配列情報!$D$26,$D34,""))</f>
        <v>0</v>
      </c>
      <c r="CE34" s="21">
        <f t="shared" si="20"/>
        <v>0</v>
      </c>
      <c r="CF34" s="162" cm="1">
        <f t="array" ref="CF34">CE34-IFERROR(_xlfn.LET(_xlpm.k,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$CE$3:$CE$215),IF(_xlpm.top="対象無し", 0, SUMPRODUCT(_xlpm.amount * _xlpm.hitCount))),0)</f>
        <v>0</v>
      </c>
      <c r="CG34" s="324"/>
      <c r="CH34" s="21">
        <f>LEN(配列情報!$D$27)-LEN(SUBSTITUTE(配列情報!$D$27,$D34,""))</f>
        <v>0</v>
      </c>
      <c r="CI34" s="21">
        <f t="shared" si="21"/>
        <v>0</v>
      </c>
      <c r="CJ34" s="162" cm="1">
        <f t="array" ref="CJ34">CI34-IFERROR(_xlfn.LET(_xlpm.k,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$CI$3:$CI$215),IF(_xlpm.top="対象無し", 0, SUMPRODUCT(_xlpm.amount * _xlpm.hitCount))),0)</f>
        <v>0</v>
      </c>
      <c r="CK34" s="324"/>
      <c r="CL34" s="21">
        <f>LEN(配列情報!$D$28)-LEN(SUBSTITUTE(配列情報!$D$28,$D34,""))</f>
        <v>0</v>
      </c>
      <c r="CM34" s="21">
        <f t="shared" si="22"/>
        <v>0</v>
      </c>
      <c r="CN34" s="162" cm="1">
        <f t="array" ref="CN34">CM34-IFERROR(_xlfn.LET(_xlpm.k,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$CM$3:$CM$215),IF(_xlpm.top="対象無し", 0, SUMPRODUCT(_xlpm.amount * _xlpm.hitCount))),0)</f>
        <v>0</v>
      </c>
      <c r="CO34" s="324"/>
      <c r="CP34" s="21">
        <f>LEN(配列情報!$D$29)-LEN(SUBSTITUTE(配列情報!$D$29,$D34,""))</f>
        <v>0</v>
      </c>
      <c r="CQ34" s="21">
        <f t="shared" si="23"/>
        <v>0</v>
      </c>
      <c r="CR34" s="162" cm="1">
        <f t="array" ref="CR34">CQ34-IFERROR(_xlfn.LET(_xlpm.k,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$CQ$3:$CQ$215),IF(_xlpm.top="対象無し", 0, SUMPRODUCT(_xlpm.amount * _xlpm.hitCount))),0)</f>
        <v>0</v>
      </c>
      <c r="CS34" s="324"/>
      <c r="CT34" s="21">
        <f>LEN(配列情報!$D$30)-LEN(SUBSTITUTE(配列情報!$D$30,$D34,""))</f>
        <v>0</v>
      </c>
      <c r="CU34" s="21">
        <f t="shared" si="24"/>
        <v>0</v>
      </c>
      <c r="CV34" s="162" cm="1">
        <f t="array" ref="CV34">CU34-IFERROR(_xlfn.LET(_xlpm.k,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$CU$3:$CU$215),IF(_xlpm.top="対象無し", 0, SUMPRODUCT(_xlpm.amount * _xlpm.hitCount))),0)</f>
        <v>0</v>
      </c>
      <c r="CW34" s="324"/>
      <c r="CX34" s="21">
        <f>LEN(配列情報!$D$31)-LEN(SUBSTITUTE(配列情報!$D$31,$D34,""))</f>
        <v>0</v>
      </c>
      <c r="CY34" s="21">
        <f t="shared" si="25"/>
        <v>0</v>
      </c>
      <c r="CZ34" s="162" cm="1">
        <f t="array" ref="CZ34">CY34-IFERROR(_xlfn.LET(_xlpm.k,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$CY$3:$CY$215),IF(_xlpm.top="対象無し", 0, SUMPRODUCT(_xlpm.amount * _xlpm.hitCount))),0)</f>
        <v>0</v>
      </c>
      <c r="DA34" s="324"/>
      <c r="DB34" s="21">
        <f>LEN(配列情報!$D$32)-LEN(SUBSTITUTE(配列情報!$D$32,$D34,""))</f>
        <v>0</v>
      </c>
      <c r="DC34" s="21">
        <f t="shared" si="26"/>
        <v>0</v>
      </c>
      <c r="DD34" s="162" cm="1">
        <f t="array" ref="DD34">DC34-IFERROR(_xlfn.LET(_xlpm.k,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$DC$3:$DC$215),IF(_xlpm.top="対象無し", 0, SUMPRODUCT(_xlpm.amount * _xlpm.hitCount))),0)</f>
        <v>0</v>
      </c>
      <c r="DE34" s="324"/>
      <c r="DF34" s="21">
        <f>LEN(配列情報!$D$33)-LEN(SUBSTITUTE(配列情報!$D$33,$D34,""))</f>
        <v>0</v>
      </c>
      <c r="DG34" s="21">
        <f t="shared" si="27"/>
        <v>0</v>
      </c>
      <c r="DH34" s="162" cm="1">
        <f t="array" ref="DH34">DG34-IFERROR(_xlfn.LET(_xlpm.k,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$DG$3:$DG$215),IF(_xlpm.top="対象無し", 0, SUMPRODUCT(_xlpm.amount * _xlpm.hitCount))),0)</f>
        <v>0</v>
      </c>
      <c r="DI34" s="324"/>
      <c r="DJ34" s="21">
        <f>LEN(配列情報!$D$34)-LEN(SUBSTITUTE(配列情報!$D$34,$D34,""))</f>
        <v>0</v>
      </c>
      <c r="DK34" s="21">
        <f t="shared" si="28"/>
        <v>0</v>
      </c>
      <c r="DL34" s="162" cm="1">
        <f t="array" ref="DL34">DK34-IFERROR(_xlfn.LET(_xlpm.k,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$DK$3:$DK$215),IF(_xlpm.top="対象無し", 0, SUMPRODUCT(_xlpm.amount * _xlpm.hitCount))),0)</f>
        <v>0</v>
      </c>
      <c r="DM34" s="324"/>
      <c r="DN34" s="21">
        <f>LEN(配列情報!$D$35)-LEN(SUBSTITUTE(配列情報!$D$35,$D34,""))</f>
        <v>0</v>
      </c>
      <c r="DO34" s="21">
        <f t="shared" si="29"/>
        <v>0</v>
      </c>
      <c r="DP34" s="162" cm="1">
        <f t="array" ref="DP34">DO34-IFERROR(_xlfn.LET(_xlpm.k,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$DO$3:$DO$215),IF(_xlpm.top="対象無し", 0, SUMPRODUCT(_xlpm.amount * _xlpm.hitCount))),0)</f>
        <v>0</v>
      </c>
      <c r="DQ34" s="324"/>
      <c r="DR34" s="21">
        <f>LEN(配列情報!$D$36)-LEN(SUBSTITUTE(配列情報!$D$36,$D34,""))</f>
        <v>0</v>
      </c>
      <c r="DS34" s="21">
        <f t="shared" si="30"/>
        <v>0</v>
      </c>
      <c r="DT34" s="162" cm="1">
        <f t="array" ref="DT34">DS34-IFERROR(_xlfn.LET(_xlpm.k,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$DS$3:$DS$215),IF(_xlpm.top="対象無し", 0, SUMPRODUCT(_xlpm.amount * _xlpm.hitCount))),0)</f>
        <v>0</v>
      </c>
      <c r="DU34" s="324"/>
      <c r="DV34" s="21">
        <f>LEN(配列情報!$D$37)-LEN(SUBSTITUTE(配列情報!$D$37,$D34,""))</f>
        <v>0</v>
      </c>
      <c r="DW34" s="21">
        <f t="shared" si="31"/>
        <v>0</v>
      </c>
      <c r="DX34" s="162" cm="1">
        <f t="array" ref="DX34">DW34-IFERROR(_xlfn.LET(_xlpm.k,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$DW$3:$DW$215),IF(_xlpm.top="対象無し", 0, SUMPRODUCT(_xlpm.amount * _xlpm.hitCount))),0)</f>
        <v>0</v>
      </c>
      <c r="DY34" s="324"/>
      <c r="DZ34" s="21">
        <f>LEN(配列情報!$D$38)-LEN(SUBSTITUTE(配列情報!$D$38,$D34,""))</f>
        <v>0</v>
      </c>
      <c r="EA34" s="21">
        <f t="shared" si="32"/>
        <v>0</v>
      </c>
      <c r="EB34" s="162" cm="1">
        <f t="array" ref="EB34">EA34-IFERROR(_xlfn.LET(_xlpm.k,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$EA$3:$EA$215),IF(_xlpm.top="対象無し", 0, SUMPRODUCT(_xlpm.amount * _xlpm.hitCount))),0)</f>
        <v>0</v>
      </c>
      <c r="EC34" s="324"/>
      <c r="ED34" s="21">
        <f>LEN(配列情報!$D$39)-LEN(SUBSTITUTE(配列情報!$D$39,$D34,""))</f>
        <v>0</v>
      </c>
      <c r="EE34" s="21">
        <f t="shared" si="33"/>
        <v>0</v>
      </c>
      <c r="EF34" s="162" cm="1">
        <f t="array" ref="EF34">EE34-IFERROR(_xlfn.LET(_xlpm.k,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$EE$3:$EE$215),IF(_xlpm.top="対象無し", 0, SUMPRODUCT(_xlpm.amount * _xlpm.hitCount))),0)</f>
        <v>0</v>
      </c>
      <c r="EG34" s="324"/>
      <c r="EH34" s="21">
        <f>LEN(配列情報!$D$40)-LEN(SUBSTITUTE(配列情報!$D$40,$D34,""))</f>
        <v>0</v>
      </c>
      <c r="EI34" s="21">
        <f t="shared" si="34"/>
        <v>0</v>
      </c>
      <c r="EJ34" s="162" cm="1">
        <f t="array" ref="EJ34">EI34-IFERROR(_xlfn.LET(_xlpm.k,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$EI$3:$EI$215),IF(_xlpm.top="対象無し", 0, SUMPRODUCT(_xlpm.amount * _xlpm.hitCount))),0)</f>
        <v>0</v>
      </c>
      <c r="EK34" s="324"/>
      <c r="EL34" s="21">
        <f>LEN(配列情報!$D$41)-LEN(SUBSTITUTE(配列情報!$D$41,$D34,""))</f>
        <v>0</v>
      </c>
      <c r="EM34" s="21">
        <f t="shared" si="35"/>
        <v>0</v>
      </c>
      <c r="EN34" s="162" cm="1">
        <f t="array" ref="EN34">EM34-IFERROR(_xlfn.LET(_xlpm.k,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$EM$3:$EM$215),IF(_xlpm.top="対象無し", 0, SUMPRODUCT(_xlpm.amount * _xlpm.hitCount))),0)</f>
        <v>0</v>
      </c>
      <c r="EO34" s="324"/>
      <c r="EP34" s="21">
        <f>LEN(配列情報!$D$42)-LEN(SUBSTITUTE(配列情報!$D$42,$D34,""))</f>
        <v>0</v>
      </c>
      <c r="EQ34" s="21">
        <f t="shared" si="36"/>
        <v>0</v>
      </c>
      <c r="ER34" s="162" cm="1">
        <f t="array" ref="ER34">EQ34-IFERROR(_xlfn.LET(_xlpm.k,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$EQ$3:$EQ$215),IF(_xlpm.top="対象無し", 0, SUMPRODUCT(_xlpm.amount * _xlpm.hitCount))),0)</f>
        <v>0</v>
      </c>
      <c r="ES34" s="324"/>
      <c r="ET34" s="21">
        <f>LEN(配列情報!$D$43)-LEN(SUBSTITUTE(配列情報!$D$43,$D34,""))</f>
        <v>0</v>
      </c>
      <c r="EU34" s="21">
        <f t="shared" si="37"/>
        <v>0</v>
      </c>
      <c r="EV34" s="162" cm="1">
        <f t="array" ref="EV34">EU34-IFERROR(_xlfn.LET(_xlpm.k,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$EU$3:$EU$215),IF(_xlpm.top="対象無し", 0, SUMPRODUCT(_xlpm.amount * _xlpm.hitCount))),0)</f>
        <v>0</v>
      </c>
      <c r="EW34" s="324"/>
      <c r="EX34" s="21">
        <f>LEN(配列情報!$D$44)-LEN(SUBSTITUTE(配列情報!$D$44,$D34,""))</f>
        <v>0</v>
      </c>
      <c r="EY34" s="21">
        <f t="shared" si="38"/>
        <v>0</v>
      </c>
      <c r="EZ34" s="162" cm="1">
        <f t="array" ref="EZ34">EY34-IFERROR(_xlfn.LET(_xlpm.k,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$EY$3:$EY$215),IF(_xlpm.top="対象無し", 0, SUMPRODUCT(_xlpm.amount * _xlpm.hitCount))),0)</f>
        <v>0</v>
      </c>
      <c r="FA34" s="324"/>
      <c r="FB34" s="21">
        <f>LEN(配列情報!$D$45)-LEN(SUBSTITUTE(配列情報!$D$45,$D34,""))</f>
        <v>0</v>
      </c>
      <c r="FC34" s="21">
        <f t="shared" si="39"/>
        <v>0</v>
      </c>
      <c r="FD34" s="162" cm="1">
        <f t="array" ref="FD34">FC34-IFERROR(_xlfn.LET(_xlpm.k,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$FC$3:$FC$215),IF(_xlpm.top="対象無し", 0, SUMPRODUCT(_xlpm.amount * _xlpm.hitCount))),0)</f>
        <v>0</v>
      </c>
      <c r="FE34" s="324"/>
      <c r="FF34" s="21">
        <f>LEN(配列情報!$D$46)-LEN(SUBSTITUTE(配列情報!$D$46,$D34,""))</f>
        <v>0</v>
      </c>
      <c r="FG34" s="21">
        <f t="shared" si="40"/>
        <v>0</v>
      </c>
      <c r="FH34" s="162" cm="1">
        <f t="array" ref="FH34">FG34-IFERROR(_xlfn.LET(_xlpm.k,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$FG$3:$FG$215),IF(_xlpm.top="対象無し", 0, SUMPRODUCT(_xlpm.amount * _xlpm.hitCount))),0)</f>
        <v>0</v>
      </c>
      <c r="FI34" s="324"/>
      <c r="FJ34" s="21">
        <f>LEN(配列情報!$D$47)-LEN(SUBSTITUTE(配列情報!$D$47,$D34,""))</f>
        <v>0</v>
      </c>
      <c r="FK34" s="21">
        <f t="shared" si="41"/>
        <v>0</v>
      </c>
      <c r="FL34" s="162" cm="1">
        <f t="array" ref="FL34">FK34-IFERROR(_xlfn.LET(_xlpm.k,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$FK$3:$FK$215),IF(_xlpm.top="対象無し", 0, SUMPRODUCT(_xlpm.amount * _xlpm.hitCount))),0)</f>
        <v>0</v>
      </c>
      <c r="FM34" s="324"/>
      <c r="FN34" s="21">
        <f>LEN(配列情報!$D$48)-LEN(SUBSTITUTE(配列情報!$D$48,$D34,""))</f>
        <v>0</v>
      </c>
      <c r="FO34" s="21">
        <f t="shared" si="42"/>
        <v>0</v>
      </c>
      <c r="FP34" s="162" cm="1">
        <f t="array" ref="FP34">FO34-IFERROR(_xlfn.LET(_xlpm.k,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$FO$3:$FO$215),IF(_xlpm.top="対象無し", 0, SUMPRODUCT(_xlpm.amount * _xlpm.hitCount))),0)</f>
        <v>0</v>
      </c>
      <c r="FQ34" s="324"/>
      <c r="FR34" s="21">
        <f>LEN(配列情報!$D$49)-LEN(SUBSTITUTE(配列情報!$D$49,$D34,""))</f>
        <v>0</v>
      </c>
      <c r="FS34" s="21">
        <f t="shared" si="43"/>
        <v>0</v>
      </c>
      <c r="FT34" s="162" cm="1">
        <f t="array" ref="FT34">FS34-IFERROR(_xlfn.LET(_xlpm.k,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$FS$3:$FS$215),IF(_xlpm.top="対象無し", 0, SUMPRODUCT(_xlpm.amount * _xlpm.hitCount))),0)</f>
        <v>0</v>
      </c>
      <c r="FU34" s="324"/>
      <c r="FV34" s="21">
        <f>LEN(配列情報!$D$50)-LEN(SUBSTITUTE(配列情報!$D$50,$D34,""))</f>
        <v>0</v>
      </c>
      <c r="FW34" s="21">
        <f t="shared" si="44"/>
        <v>0</v>
      </c>
      <c r="FX34" s="162" cm="1">
        <f t="array" ref="FX34">FW34-IFERROR(_xlfn.LET(_xlpm.k,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$FW$3:$FW$215),IF(_xlpm.top="対象無し", 0, SUMPRODUCT(_xlpm.amount * _xlpm.hitCount))),0)</f>
        <v>0</v>
      </c>
      <c r="FY34" s="324"/>
      <c r="FZ34" s="21">
        <f>LEN(配列情報!$D$51)-LEN(SUBSTITUTE(配列情報!$D$51,$D34,""))</f>
        <v>0</v>
      </c>
      <c r="GA34" s="21">
        <f t="shared" si="45"/>
        <v>0</v>
      </c>
      <c r="GB34" s="162" cm="1">
        <f t="array" ref="GB34">GA34-IFERROR(_xlfn.LET(_xlpm.k,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$GA$3:$GA$215),IF(_xlpm.top="対象無し", 0, SUMPRODUCT(_xlpm.amount * _xlpm.hitCount))),0)</f>
        <v>0</v>
      </c>
      <c r="GC34" s="324"/>
      <c r="GD34" s="21">
        <f>LEN(配列情報!$D$52)-LEN(SUBSTITUTE(配列情報!$D$52,$D34,""))</f>
        <v>0</v>
      </c>
      <c r="GE34" s="21">
        <f t="shared" si="46"/>
        <v>0</v>
      </c>
      <c r="GF34" s="162" cm="1">
        <f t="array" ref="GF34">GE34-IFERROR(_xlfn.LET(_xlpm.k,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$GE$3:$GE$215),IF(_xlpm.top="対象無し", 0, SUMPRODUCT(_xlpm.amount * _xlpm.hitCount))),0)</f>
        <v>0</v>
      </c>
      <c r="GG34" s="324"/>
      <c r="GH34" s="21">
        <f>LEN(配列情報!$D$53)-LEN(SUBSTITUTE(配列情報!$D$53,$D34,""))</f>
        <v>0</v>
      </c>
      <c r="GI34" s="21">
        <f t="shared" si="47"/>
        <v>0</v>
      </c>
      <c r="GJ34" s="162" cm="1">
        <f t="array" ref="GJ34">GI34-IFERROR(_xlfn.LET(_xlpm.k,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$GI$3:$GI$215),IF(_xlpm.top="対象無し", 0, SUMPRODUCT(_xlpm.amount * _xlpm.hitCount))),0)</f>
        <v>0</v>
      </c>
      <c r="GK34" s="324"/>
      <c r="GL34" s="21">
        <f>LEN(配列情報!$D$54)-LEN(SUBSTITUTE(配列情報!$D$54,$D34,""))</f>
        <v>0</v>
      </c>
      <c r="GM34" s="21">
        <f t="shared" si="48"/>
        <v>0</v>
      </c>
      <c r="GN34" s="162" cm="1">
        <f t="array" ref="GN34">GM34-IFERROR(_xlfn.LET(_xlpm.k,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$GM$3:$GM$215),IF(_xlpm.top="対象無し", 0, SUMPRODUCT(_xlpm.amount * _xlpm.hitCount))),0)</f>
        <v>0</v>
      </c>
      <c r="GO34" s="324"/>
      <c r="GP34" s="21">
        <f>LEN(配列情報!$D$55)-LEN(SUBSTITUTE(配列情報!$D$55,$D34,""))</f>
        <v>0</v>
      </c>
      <c r="GQ34" s="21">
        <f t="shared" si="49"/>
        <v>0</v>
      </c>
      <c r="GR34" s="162" cm="1">
        <f t="array" ref="GR34">GQ34-IFERROR(_xlfn.LET(_xlpm.k,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$GQ$3:$GQ$215),IF(_xlpm.top="対象無し", 0, SUMPRODUCT(_xlpm.amount * _xlpm.hitCount))),0)</f>
        <v>0</v>
      </c>
      <c r="GS34" s="324"/>
      <c r="GT34" s="21">
        <f>LEN(配列情報!$D$56)-LEN(SUBSTITUTE(配列情報!$D$56,$D34,""))</f>
        <v>0</v>
      </c>
      <c r="GU34" s="21">
        <f t="shared" si="50"/>
        <v>0</v>
      </c>
      <c r="GV34" s="162" cm="1">
        <f t="array" ref="GV34">GU34-IFERROR(_xlfn.LET(_xlpm.k,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$GU$3:$GU$215),IF(_xlpm.top="対象無し", 0, SUMPRODUCT(_xlpm.amount * _xlpm.hitCount))),0)</f>
        <v>0</v>
      </c>
      <c r="GW34" s="324"/>
      <c r="GX34" s="21">
        <f>LEN(配列情報!$D$57)-LEN(SUBSTITUTE(配列情報!$D$57,$D34,""))</f>
        <v>0</v>
      </c>
      <c r="GY34" s="21">
        <f t="shared" si="51"/>
        <v>0</v>
      </c>
      <c r="GZ34" s="162" cm="1">
        <f t="array" ref="GZ34">GY34-IFERROR(_xlfn.LET(_xlpm.k,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$GY$3:$GY$215),IF(_xlpm.top="対象無し", 0, SUMPRODUCT(_xlpm.amount * _xlpm.hitCount))),0)</f>
        <v>0</v>
      </c>
      <c r="HA34" s="324"/>
      <c r="HB34" s="21">
        <f>LEN(配列情報!$D$58)-LEN(SUBSTITUTE(配列情報!$D$58,$D34,""))</f>
        <v>0</v>
      </c>
      <c r="HC34" s="21">
        <f t="shared" si="52"/>
        <v>0</v>
      </c>
      <c r="HD34" s="162" cm="1">
        <f t="array" ref="HD34">HC34-IFERROR(_xlfn.LET(_xlpm.k,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$HC$3:$HC$215),IF(_xlpm.top="対象無し", 0, SUMPRODUCT(_xlpm.amount * _xlpm.hitCount))),0)</f>
        <v>0</v>
      </c>
      <c r="HE34" s="324"/>
      <c r="HF34" s="21">
        <f>LEN(配列情報!$D$59)-LEN(SUBSTITUTE(配列情報!$D$59,$D34,""))</f>
        <v>0</v>
      </c>
      <c r="HG34" s="21">
        <f t="shared" si="53"/>
        <v>0</v>
      </c>
      <c r="HH34" s="162" cm="1">
        <f t="array" ref="HH34">HG34-IFERROR(_xlfn.LET(_xlpm.k,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$HG$3:$HG$215),IF(_xlpm.top="対象無し", 0, SUMPRODUCT(_xlpm.amount * _xlpm.hitCount))),0)</f>
        <v>0</v>
      </c>
      <c r="HI34" s="324"/>
      <c r="HJ34" s="21">
        <f>LEN(配列情報!$D$60)-LEN(SUBSTITUTE(配列情報!$D$60,$D34,""))</f>
        <v>0</v>
      </c>
      <c r="HK34" s="21">
        <f t="shared" si="54"/>
        <v>0</v>
      </c>
      <c r="HL34" s="162" cm="1">
        <f t="array" ref="HL34">HK34-IFERROR(_xlfn.LET(_xlpm.k,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$HK$3:$HK$215),IF(_xlpm.top="対象無し", 0, SUMPRODUCT(_xlpm.amount * _xlpm.hitCount))),0)</f>
        <v>0</v>
      </c>
      <c r="HM34" s="324"/>
      <c r="HN34" s="21">
        <f>LEN(配列情報!$D$61)-LEN(SUBSTITUTE(配列情報!$D$61,$D34,""))</f>
        <v>0</v>
      </c>
      <c r="HO34" s="21">
        <f t="shared" si="55"/>
        <v>0</v>
      </c>
      <c r="HP34" s="162" cm="1">
        <f t="array" ref="HP34">HO34-IFERROR(_xlfn.LET(_xlpm.k,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$HO$3:$HO$215),IF(_xlpm.top="対象無し", 0, SUMPRODUCT(_xlpm.amount * _xlpm.hitCount))),0)</f>
        <v>0</v>
      </c>
      <c r="HQ34" s="324"/>
      <c r="HR34" s="21">
        <f>LEN(配列情報!$D$62)-LEN(SUBSTITUTE(配列情報!$D$62,$D34,""))</f>
        <v>0</v>
      </c>
      <c r="HS34" s="21">
        <f t="shared" si="56"/>
        <v>0</v>
      </c>
      <c r="HT34" s="162" cm="1">
        <f t="array" ref="HT34">HS34-IFERROR(_xlfn.LET(_xlpm.k,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$HS$3:$HS$215),IF(_xlpm.top="対象無し", 0, SUMPRODUCT(_xlpm.amount * _xlpm.hitCount))),0)</f>
        <v>0</v>
      </c>
      <c r="HU34" s="324"/>
      <c r="HV34" s="21">
        <f>LEN(配列情報!$D$63)-LEN(SUBSTITUTE(配列情報!$D$63,$D34,""))</f>
        <v>0</v>
      </c>
      <c r="HW34" s="21">
        <f t="shared" si="57"/>
        <v>0</v>
      </c>
      <c r="HX34" s="162" cm="1">
        <f t="array" ref="HX34">HW34-IFERROR(_xlfn.LET(_xlpm.k,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$HW$3:$HW$215),IF(_xlpm.top="対象無し", 0, SUMPRODUCT(_xlpm.amount * _xlpm.hitCount))),0)</f>
        <v>0</v>
      </c>
      <c r="HY34" s="324"/>
      <c r="HZ34" s="21">
        <f>LEN(配列情報!$D$64)-LEN(SUBSTITUTE(配列情報!$D$64,$D34,""))</f>
        <v>0</v>
      </c>
      <c r="IA34" s="21">
        <f t="shared" si="58"/>
        <v>0</v>
      </c>
      <c r="IB34" s="162" cm="1">
        <f t="array" ref="IB34">IA34-IFERROR(_xlfn.LET(_xlpm.k,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$IA$3:$IA$215),IF(_xlpm.top="対象無し", 0, SUMPRODUCT(_xlpm.amount * _xlpm.hitCount))),0)</f>
        <v>0</v>
      </c>
      <c r="IC34" s="324"/>
      <c r="ID34" s="21">
        <f>LEN(配列情報!$D$65)-LEN(SUBSTITUTE(配列情報!$D$65,$D34,""))</f>
        <v>0</v>
      </c>
      <c r="IE34" s="21">
        <f t="shared" si="59"/>
        <v>0</v>
      </c>
      <c r="IF34" s="162" cm="1">
        <f t="array" ref="IF34">IE34-IFERROR(_xlfn.LET(_xlpm.k,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$IE$3:$IE$215),IF(_xlpm.top="対象無し", 0, SUMPRODUCT(_xlpm.amount * _xlpm.hitCount))),0)</f>
        <v>0</v>
      </c>
      <c r="IG34" s="324"/>
      <c r="IH34" s="21">
        <f>LEN(配列情報!$D$66)-LEN(SUBSTITUTE(配列情報!$D$66,$D34,""))</f>
        <v>0</v>
      </c>
      <c r="II34" s="21">
        <f t="shared" si="60"/>
        <v>0</v>
      </c>
      <c r="IJ34" s="162" cm="1">
        <f t="array" ref="IJ34">II34-IFERROR(_xlfn.LET(_xlpm.k,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$II$3:$II$215),IF(_xlpm.top="対象無し", 0, SUMPRODUCT(_xlpm.amount * _xlpm.hitCount))),0)</f>
        <v>0</v>
      </c>
      <c r="IK34" s="324"/>
      <c r="IL34" s="21">
        <f>LEN(配列情報!$D$67)-LEN(SUBSTITUTE(配列情報!$D$67,$D34,""))</f>
        <v>0</v>
      </c>
      <c r="IM34" s="21">
        <f t="shared" si="61"/>
        <v>0</v>
      </c>
      <c r="IN34" s="162" cm="1">
        <f t="array" ref="IN34">IM34-IFERROR(_xlfn.LET(_xlpm.k,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$IM$3:$IM$215),IF(_xlpm.top="対象無し", 0, SUMPRODUCT(_xlpm.amount * _xlpm.hitCount))),0)</f>
        <v>0</v>
      </c>
      <c r="IO34" s="324"/>
      <c r="IP34" s="21">
        <f>LEN(配列情報!$D$68)-LEN(SUBSTITUTE(配列情報!$D$68,$D34,""))</f>
        <v>0</v>
      </c>
      <c r="IQ34" s="21">
        <f t="shared" si="62"/>
        <v>0</v>
      </c>
      <c r="IR34" s="162" cm="1">
        <f t="array" ref="IR34">IQ34-IFERROR(_xlfn.LET(_xlpm.k,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$IQ$3:$IQ$215),IF(_xlpm.top="対象無し", 0, SUMPRODUCT(_xlpm.amount * _xlpm.hitCount))),0)</f>
        <v>0</v>
      </c>
      <c r="IS34" s="324"/>
      <c r="IT34" s="21">
        <f>LEN(配列情報!$D$69)-LEN(SUBSTITUTE(配列情報!$D$69,$D34,""))</f>
        <v>0</v>
      </c>
      <c r="IU34" s="21">
        <f t="shared" si="63"/>
        <v>0</v>
      </c>
      <c r="IV34" s="162" cm="1">
        <f t="array" ref="IV34">IU34-IFERROR(_xlfn.LET(_xlpm.k,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$IU$3:$IU$215),IF(_xlpm.top="対象無し", 0, SUMPRODUCT(_xlpm.amount * _xlpm.hitCount))),0)</f>
        <v>0</v>
      </c>
      <c r="IW34" s="324"/>
      <c r="IX34" s="21">
        <f>LEN(配列情報!$D$70)-LEN(SUBSTITUTE(配列情報!$D$70,$D34,""))</f>
        <v>0</v>
      </c>
      <c r="IY34" s="21">
        <f t="shared" si="64"/>
        <v>0</v>
      </c>
      <c r="IZ34" s="162" cm="1">
        <f t="array" ref="IZ34">IY34-IFERROR(_xlfn.LET(_xlpm.k,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$IY$3:$IY$215),IF(_xlpm.top="対象無し", 0, SUMPRODUCT(_xlpm.amount * _xlpm.hitCount))),0)</f>
        <v>0</v>
      </c>
      <c r="JA34" s="324"/>
      <c r="JB34" s="21">
        <f>LEN(配列情報!$D$71)-LEN(SUBSTITUTE(配列情報!$D$71,$D34,""))</f>
        <v>0</v>
      </c>
      <c r="JC34" s="21">
        <f t="shared" si="65"/>
        <v>0</v>
      </c>
      <c r="JD34" s="162" cm="1">
        <f t="array" ref="JD34">JC34-IFERROR(_xlfn.LET(_xlpm.k,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$JC$3:$JC$215),IF(_xlpm.top="対象無し", 0, SUMPRODUCT(_xlpm.amount * _xlpm.hitCount))),0)</f>
        <v>0</v>
      </c>
      <c r="JE34" s="324"/>
      <c r="JF34" s="21">
        <f>LEN(配列情報!$D$72)-LEN(SUBSTITUTE(配列情報!$D$72,$D34,""))</f>
        <v>0</v>
      </c>
      <c r="JG34" s="21">
        <f t="shared" si="66"/>
        <v>0</v>
      </c>
      <c r="JH34" s="162" cm="1">
        <f t="array" ref="JH34">JG34-IFERROR(_xlfn.LET(_xlpm.k,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$JG$3:$JG$215),IF(_xlpm.top="対象無し", 0, SUMPRODUCT(_xlpm.amount * _xlpm.hitCount))),0)</f>
        <v>0</v>
      </c>
      <c r="JI34" s="324"/>
      <c r="JJ34" s="21">
        <f>LEN(配列情報!$D$73)-LEN(SUBSTITUTE(配列情報!$D$73,$D34,""))</f>
        <v>0</v>
      </c>
      <c r="JK34" s="21">
        <f t="shared" si="67"/>
        <v>0</v>
      </c>
      <c r="JL34" s="162" cm="1">
        <f t="array" ref="JL34">JK34-IFERROR(_xlfn.LET(_xlpm.k,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$JK$3:$JK$215),IF(_xlpm.top="対象無し", 0, SUMPRODUCT(_xlpm.amount * _xlpm.hitCount))),0)</f>
        <v>0</v>
      </c>
      <c r="JM34" s="324"/>
      <c r="JN34" s="21">
        <f>LEN(配列情報!$D$74)-LEN(SUBSTITUTE(配列情報!$D$74,$D34,""))</f>
        <v>0</v>
      </c>
      <c r="JO34" s="21">
        <f t="shared" si="68"/>
        <v>0</v>
      </c>
      <c r="JP34" s="162" cm="1">
        <f t="array" ref="JP34">JO34-IFERROR(_xlfn.LET(_xlpm.k,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$JO$3:$JO$215),IF(_xlpm.top="対象無し", 0, SUMPRODUCT(_xlpm.amount * _xlpm.hitCount))),0)</f>
        <v>0</v>
      </c>
      <c r="JQ34" s="324"/>
      <c r="JR34" s="21">
        <f>LEN(配列情報!$D$75)-LEN(SUBSTITUTE(配列情報!$D$75,$D34,""))</f>
        <v>0</v>
      </c>
      <c r="JS34" s="21">
        <f t="shared" si="69"/>
        <v>0</v>
      </c>
      <c r="JT34" s="162" cm="1">
        <f t="array" ref="JT34">JS34-IFERROR(_xlfn.LET(_xlpm.k,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$JS$3:$JS$215),IF(_xlpm.top="対象無し", 0, SUMPRODUCT(_xlpm.amount * _xlpm.hitCount))),0)</f>
        <v>0</v>
      </c>
      <c r="JU34" s="324"/>
      <c r="JV34" s="21">
        <f>LEN(配列情報!$D$76)-LEN(SUBSTITUTE(配列情報!$D$76,$D34,""))</f>
        <v>0</v>
      </c>
      <c r="JW34" s="21">
        <f t="shared" si="70"/>
        <v>0</v>
      </c>
      <c r="JX34" s="162" cm="1">
        <f t="array" ref="JX34">JW34-IFERROR(_xlfn.LET(_xlpm.k,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$JW$3:$JW$215),IF(_xlpm.top="対象無し", 0, SUMPRODUCT(_xlpm.amount * _xlpm.hitCount))),0)</f>
        <v>0</v>
      </c>
      <c r="JY34" s="324"/>
      <c r="JZ34" s="21">
        <f>LEN(配列情報!$D$77)-LEN(SUBSTITUTE(配列情報!$D$77,$D34,""))</f>
        <v>0</v>
      </c>
      <c r="KA34" s="21">
        <f t="shared" si="71"/>
        <v>0</v>
      </c>
      <c r="KB34" s="162" cm="1">
        <f t="array" ref="KB34">KA34-IFERROR(_xlfn.LET(_xlpm.k,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$KA$3:$KA$215),IF(_xlpm.top="対象無し", 0, SUMPRODUCT(_xlpm.amount * _xlpm.hitCount))),0)</f>
        <v>0</v>
      </c>
      <c r="KC34" s="324"/>
      <c r="KD34" s="21">
        <f>LEN(配列情報!$D$78)-LEN(SUBSTITUTE(配列情報!$D$78,$D34,""))</f>
        <v>0</v>
      </c>
      <c r="KE34" s="21">
        <f t="shared" si="72"/>
        <v>0</v>
      </c>
      <c r="KF34" s="162" cm="1">
        <f t="array" ref="KF34">KE34-IFERROR(_xlfn.LET(_xlpm.k,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$KE$3:$KE$215),IF(_xlpm.top="対象無し", 0, SUMPRODUCT(_xlpm.amount * _xlpm.hitCount))),0)</f>
        <v>0</v>
      </c>
      <c r="KG34" s="324"/>
      <c r="KH34" s="21">
        <f>LEN(配列情報!$D$79)-LEN(SUBSTITUTE(配列情報!$D$79,$D34,""))</f>
        <v>0</v>
      </c>
      <c r="KI34" s="21">
        <f t="shared" si="73"/>
        <v>0</v>
      </c>
      <c r="KJ34" s="162" cm="1">
        <f t="array" ref="KJ34">KI34-IFERROR(_xlfn.LET(_xlpm.k,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$KI$3:$KI$215),IF(_xlpm.top="対象無し", 0, SUMPRODUCT(_xlpm.amount * _xlpm.hitCount))),0)</f>
        <v>0</v>
      </c>
      <c r="KK34" s="324"/>
      <c r="KL34" s="21">
        <f>LEN(配列情報!$D$80)-LEN(SUBSTITUTE(配列情報!$D$80,$D34,""))</f>
        <v>0</v>
      </c>
      <c r="KM34" s="21">
        <f t="shared" si="74"/>
        <v>0</v>
      </c>
      <c r="KN34" s="162" cm="1">
        <f t="array" ref="KN34">KM34-IFERROR(_xlfn.LET(_xlpm.k,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$KM$3:$KM$215),IF(_xlpm.top="対象無し", 0, SUMPRODUCT(_xlpm.amount * _xlpm.hitCount))),0)</f>
        <v>0</v>
      </c>
      <c r="KO34" s="324"/>
      <c r="KP34" s="21">
        <f>LEN(配列情報!$D$81)-LEN(SUBSTITUTE(配列情報!$D$81,$D34,""))</f>
        <v>0</v>
      </c>
      <c r="KQ34" s="21">
        <f t="shared" si="75"/>
        <v>0</v>
      </c>
      <c r="KR34" s="162" cm="1">
        <f t="array" ref="KR34">KQ34-IFERROR(_xlfn.LET(_xlpm.k,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$KQ$3:$KQ$215),IF(_xlpm.top="対象無し", 0, SUMPRODUCT(_xlpm.amount * _xlpm.hitCount))),0)</f>
        <v>0</v>
      </c>
      <c r="KS34" s="324"/>
      <c r="KT34" s="21">
        <f>LEN(配列情報!$D$82)-LEN(SUBSTITUTE(配列情報!$D$82,$D34,""))</f>
        <v>0</v>
      </c>
      <c r="KU34" s="21">
        <f t="shared" si="76"/>
        <v>0</v>
      </c>
      <c r="KV34" s="162" cm="1">
        <f t="array" ref="KV34">KU34-IFERROR(_xlfn.LET(_xlpm.k,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$KU$3:$KU$215),IF(_xlpm.top="対象無し", 0, SUMPRODUCT(_xlpm.amount * _xlpm.hitCount))),0)</f>
        <v>0</v>
      </c>
      <c r="KW34" s="324"/>
      <c r="KX34" s="21">
        <f>LEN(配列情報!$D$83)-LEN(SUBSTITUTE(配列情報!$D$83,$D34,""))</f>
        <v>0</v>
      </c>
      <c r="KY34" s="21">
        <f t="shared" si="77"/>
        <v>0</v>
      </c>
      <c r="KZ34" s="162" cm="1">
        <f t="array" ref="KZ34">KY34-IFERROR(_xlfn.LET(_xlpm.k,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$KY$3:$KY$215),IF(_xlpm.top="対象無し", 0, SUMPRODUCT(_xlpm.amount * _xlpm.hitCount))),0)</f>
        <v>0</v>
      </c>
      <c r="LA34" s="324"/>
      <c r="LB34" s="21">
        <f>LEN(配列情報!$D$84)-LEN(SUBSTITUTE(配列情報!$D$84,$D34,""))</f>
        <v>0</v>
      </c>
      <c r="LC34" s="21">
        <f t="shared" si="78"/>
        <v>0</v>
      </c>
      <c r="LD34" s="162" cm="1">
        <f t="array" ref="LD34">LC34-IFERROR(_xlfn.LET(_xlpm.k,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$LC$3:$LC$215),IF(_xlpm.top="対象無し", 0, SUMPRODUCT(_xlpm.amount * _xlpm.hitCount))),0)</f>
        <v>0</v>
      </c>
      <c r="LE34" s="324"/>
      <c r="LF34" s="21">
        <f>LEN(配列情報!$D$85)-LEN(SUBSTITUTE(配列情報!$D$85,$D34,""))</f>
        <v>0</v>
      </c>
      <c r="LG34" s="21">
        <f t="shared" si="79"/>
        <v>0</v>
      </c>
      <c r="LH34" s="162" cm="1">
        <f t="array" ref="LH34">LG34-IFERROR(_xlfn.LET(_xlpm.k,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$LG$3:$LG$215),IF(_xlpm.top="対象無し", 0, SUMPRODUCT(_xlpm.amount * _xlpm.hitCount))),0)</f>
        <v>0</v>
      </c>
      <c r="LI34" s="324"/>
      <c r="LJ34" s="21">
        <f>LEN(配列情報!$D$86)-LEN(SUBSTITUTE(配列情報!$D$86,$D34,""))</f>
        <v>0</v>
      </c>
      <c r="LK34" s="21">
        <f t="shared" si="80"/>
        <v>0</v>
      </c>
      <c r="LL34" s="162" cm="1">
        <f t="array" ref="LL34">LK34-IFERROR(_xlfn.LET(_xlpm.k,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$LK$3:$LK$215),IF(_xlpm.top="対象無し", 0, SUMPRODUCT(_xlpm.amount * _xlpm.hitCount))),0)</f>
        <v>0</v>
      </c>
      <c r="LM34" s="324"/>
      <c r="LN34" s="21">
        <f>LEN(配列情報!$D$87)-LEN(SUBSTITUTE(配列情報!$D$87,$D34,""))</f>
        <v>0</v>
      </c>
      <c r="LO34" s="21">
        <f t="shared" si="81"/>
        <v>0</v>
      </c>
      <c r="LP34" s="162" cm="1">
        <f t="array" ref="LP34">LO34-IFERROR(_xlfn.LET(_xlpm.k,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$LO$3:$LO$215),IF(_xlpm.top="対象無し", 0, SUMPRODUCT(_xlpm.amount * _xlpm.hitCount))),0)</f>
        <v>0</v>
      </c>
      <c r="LQ34" s="324"/>
      <c r="LR34" s="21">
        <f>LEN(配列情報!$D$88)-LEN(SUBSTITUTE(配列情報!$D$88,$D34,""))</f>
        <v>0</v>
      </c>
      <c r="LS34" s="21">
        <f t="shared" si="82"/>
        <v>0</v>
      </c>
      <c r="LT34" s="162" cm="1">
        <f t="array" ref="LT34">LS34-IFERROR(_xlfn.LET(_xlpm.k,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$LS$3:$LS$215),IF(_xlpm.top="対象無し", 0, SUMPRODUCT(_xlpm.amount * _xlpm.hitCount))),0)</f>
        <v>0</v>
      </c>
      <c r="LU34" s="324"/>
      <c r="LV34" s="21">
        <f>LEN(配列情報!$D$89)-LEN(SUBSTITUTE(配列情報!$D$89,$D34,""))</f>
        <v>0</v>
      </c>
      <c r="LW34" s="21">
        <f t="shared" si="83"/>
        <v>0</v>
      </c>
      <c r="LX34" s="162" cm="1">
        <f t="array" ref="LX34">LW34-IFERROR(_xlfn.LET(_xlpm.k,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$LW$3:$LW$215),IF(_xlpm.top="対象無し", 0, SUMPRODUCT(_xlpm.amount * _xlpm.hitCount))),0)</f>
        <v>0</v>
      </c>
      <c r="LY34" s="324"/>
      <c r="LZ34" s="21">
        <f>LEN(配列情報!$D$90)-LEN(SUBSTITUTE(配列情報!$D$90,$D34,""))</f>
        <v>0</v>
      </c>
      <c r="MA34" s="21">
        <f t="shared" si="84"/>
        <v>0</v>
      </c>
      <c r="MB34" s="162" cm="1">
        <f t="array" ref="MB34">MA34-IFERROR(_xlfn.LET(_xlpm.k,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$MA$3:$MA$215),IF(_xlpm.top="対象無し", 0, SUMPRODUCT(_xlpm.amount * _xlpm.hitCount))),0)</f>
        <v>0</v>
      </c>
      <c r="MC34" s="324"/>
      <c r="MD34" s="21">
        <f>LEN(配列情報!$D$91)-LEN(SUBSTITUTE(配列情報!$D$91,$D34,""))</f>
        <v>0</v>
      </c>
      <c r="ME34" s="21">
        <f t="shared" si="85"/>
        <v>0</v>
      </c>
      <c r="MF34" s="162" cm="1">
        <f t="array" ref="MF34">ME34-IFERROR(_xlfn.LET(_xlpm.k,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$ME$3:$ME$215),IF(_xlpm.top="対象無し", 0, SUMPRODUCT(_xlpm.amount * _xlpm.hitCount))),0)</f>
        <v>0</v>
      </c>
      <c r="MG34" s="324"/>
      <c r="MH34" s="21">
        <f>LEN(配列情報!$D$92)-LEN(SUBSTITUTE(配列情報!$D$92,$D34,""))</f>
        <v>0</v>
      </c>
      <c r="MI34" s="21">
        <f t="shared" si="86"/>
        <v>0</v>
      </c>
      <c r="MJ34" s="162" cm="1">
        <f t="array" ref="MJ34">MI34-IFERROR(_xlfn.LET(_xlpm.k,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$MI$3:$MI$215),IF(_xlpm.top="対象無し", 0, SUMPRODUCT(_xlpm.amount * _xlpm.hitCount))),0)</f>
        <v>0</v>
      </c>
      <c r="MK34" s="324"/>
      <c r="ML34" s="21">
        <f>LEN(配列情報!$D$93)-LEN(SUBSTITUTE(配列情報!$D$93,$D34,""))</f>
        <v>0</v>
      </c>
      <c r="MM34" s="21">
        <f t="shared" si="87"/>
        <v>0</v>
      </c>
      <c r="MN34" s="162" cm="1">
        <f t="array" ref="MN34">MM34-IFERROR(_xlfn.LET(_xlpm.k,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$MM$3:$MM$215),IF(_xlpm.top="対象無し", 0, SUMPRODUCT(_xlpm.amount * _xlpm.hitCount))),0)</f>
        <v>0</v>
      </c>
      <c r="MO34" s="324"/>
      <c r="MP34" s="21">
        <f>LEN(配列情報!$D$94)-LEN(SUBSTITUTE(配列情報!$D$94,$D34,""))</f>
        <v>0</v>
      </c>
      <c r="MQ34" s="21">
        <f t="shared" si="88"/>
        <v>0</v>
      </c>
      <c r="MR34" s="162" cm="1">
        <f t="array" ref="MR34">MQ34-IFERROR(_xlfn.LET(_xlpm.k,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$MQ$3:$MQ$215),IF(_xlpm.top="対象無し", 0, SUMPRODUCT(_xlpm.amount * _xlpm.hitCount))),0)</f>
        <v>0</v>
      </c>
      <c r="MS34" s="324"/>
      <c r="MT34" s="21">
        <f>LEN(配列情報!$D$95)-LEN(SUBSTITUTE(配列情報!$D$95,$D34,""))</f>
        <v>0</v>
      </c>
      <c r="MU34" s="21">
        <f t="shared" si="89"/>
        <v>0</v>
      </c>
      <c r="MV34" s="162" cm="1">
        <f t="array" ref="MV34">MU34-IFERROR(_xlfn.LET(_xlpm.k,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$MU$3:$MU$215),IF(_xlpm.top="対象無し", 0, SUMPRODUCT(_xlpm.amount * _xlpm.hitCount))),0)</f>
        <v>0</v>
      </c>
      <c r="MW34" s="324"/>
      <c r="MX34" s="21">
        <f>LEN(配列情報!$D$96)-LEN(SUBSTITUTE(配列情報!$D$96,$D34,""))</f>
        <v>0</v>
      </c>
      <c r="MY34" s="21">
        <f t="shared" si="90"/>
        <v>0</v>
      </c>
      <c r="MZ34" s="162" cm="1">
        <f t="array" ref="MZ34">MY34-IFERROR(_xlfn.LET(_xlpm.k,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$MY$3:$MY$215),IF(_xlpm.top="対象無し", 0, SUMPRODUCT(_xlpm.amount * _xlpm.hitCount))),0)</f>
        <v>0</v>
      </c>
      <c r="NA34" s="324"/>
      <c r="NB34" s="21">
        <f>LEN(配列情報!$D$97)-LEN(SUBSTITUTE(配列情報!$D$97,$D34,""))</f>
        <v>0</v>
      </c>
      <c r="NC34" s="21">
        <f t="shared" si="91"/>
        <v>0</v>
      </c>
      <c r="ND34" s="162" cm="1">
        <f t="array" ref="ND34">NC34-IFERROR(_xlfn.LET(_xlpm.k,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$NC$3:$NC$215),IF(_xlpm.top="対象無し", 0, SUMPRODUCT(_xlpm.amount * _xlpm.hitCount))),0)</f>
        <v>0</v>
      </c>
      <c r="NE34" s="324"/>
      <c r="NF34" s="21">
        <f>LEN(配列情報!$D$98)-LEN(SUBSTITUTE(配列情報!$D$98,$D34,""))</f>
        <v>0</v>
      </c>
      <c r="NG34" s="21">
        <f t="shared" si="92"/>
        <v>0</v>
      </c>
      <c r="NH34" s="162" cm="1">
        <f t="array" ref="NH34">NG34-IFERROR(_xlfn.LET(_xlpm.k,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$NG$3:$NG$215),IF(_xlpm.top="対象無し", 0, SUMPRODUCT(_xlpm.amount * _xlpm.hitCount))),0)</f>
        <v>0</v>
      </c>
      <c r="NI34" s="324"/>
      <c r="NJ34" s="21">
        <f>LEN(配列情報!$D$99)-LEN(SUBSTITUTE(配列情報!$D$99,$D34,""))</f>
        <v>0</v>
      </c>
      <c r="NK34" s="21">
        <f t="shared" si="93"/>
        <v>0</v>
      </c>
      <c r="NL34" s="162" cm="1">
        <f t="array" ref="NL34">NK34-IFERROR(_xlfn.LET(_xlpm.k,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$NK$3:$NK$215),IF(_xlpm.top="対象無し", 0, SUMPRODUCT(_xlpm.amount * _xlpm.hitCount))),0)</f>
        <v>0</v>
      </c>
      <c r="NM34" s="324"/>
      <c r="NN34" s="21">
        <f>LEN(配列情報!$D$100)-LEN(SUBSTITUTE(配列情報!$D$100,$D34,""))</f>
        <v>0</v>
      </c>
      <c r="NO34" s="21">
        <f t="shared" si="94"/>
        <v>0</v>
      </c>
      <c r="NP34" s="162" cm="1">
        <f t="array" ref="NP34">NO34-IFERROR(_xlfn.LET(_xlpm.k,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$NO$3:$NO$215),IF(_xlpm.top="対象無し", 0, SUMPRODUCT(_xlpm.amount * _xlpm.hitCount))),0)</f>
        <v>0</v>
      </c>
      <c r="NQ34" s="324"/>
      <c r="NR34" s="21">
        <f>LEN(配列情報!$D$101)-LEN(SUBSTITUTE(配列情報!$D$101,$D34,""))</f>
        <v>0</v>
      </c>
      <c r="NS34" s="21">
        <f t="shared" si="95"/>
        <v>0</v>
      </c>
      <c r="NT34" s="162" cm="1">
        <f t="array" ref="NT34">NS34-IFERROR(_xlfn.LET(_xlpm.k,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$NS$3:$NS$215),IF(_xlpm.top="対象無し", 0, SUMPRODUCT(_xlpm.amount * _xlpm.hitCount))),0)</f>
        <v>0</v>
      </c>
      <c r="NU34" s="324"/>
      <c r="NV34" s="21">
        <f>LEN(配列情報!$D$102)-LEN(SUBSTITUTE(配列情報!$D$102,$D34,""))</f>
        <v>0</v>
      </c>
      <c r="NW34" s="21">
        <f t="shared" si="96"/>
        <v>0</v>
      </c>
      <c r="NX34" s="162" cm="1">
        <f t="array" ref="NX34">NW34-IFERROR(_xlfn.LET(_xlpm.k, _xlfn.XMATCH(TRUE, EXACT($OB$2:$RL$2, D34),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D34, ""))) / LEN(D34),_xlpm.amount, SUMIF($C$3:$C$215, _xlpm.arrCode, $NW$3:$NW$215),IF(_xlpm.top="対象無し", 0, SUMPRODUCT(_xlpm.amount * _xlpm.hitCount))),0)</f>
        <v>0</v>
      </c>
      <c r="NY34" s="324"/>
    </row>
    <row r="35" spans="1:389">
      <c r="A35" s="335"/>
      <c r="B35" s="334"/>
      <c r="C35" s="45">
        <v>33</v>
      </c>
      <c r="D35" s="22" t="str">
        <f>塩基・修飾表記の定義!I45</f>
        <v>U(F)</v>
      </c>
      <c r="E35" s="160">
        <f t="shared" si="3"/>
        <v>4</v>
      </c>
      <c r="F35" s="21">
        <f>LEN(配列情報!$D$7)-LEN(SUBSTITUTE(配列情報!$D$7,$D35,""))</f>
        <v>0</v>
      </c>
      <c r="G35" s="21">
        <f t="shared" si="100"/>
        <v>0</v>
      </c>
      <c r="H35" s="162" cm="1">
        <f t="array" ref="H35">G35-IFERROR(_xlfn.LET(_xlpm.k,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$G$3:$G$215),IF(_xlpm.top="対象無し", 0, SUMPRODUCT(_xlpm.amount * _xlpm.hitCount))),0)</f>
        <v>0</v>
      </c>
      <c r="I35" s="324"/>
      <c r="J35" s="21">
        <f>LEN(配列情報!$D$8)-LEN(SUBSTITUTE(配列情報!$D$8,$D35,""))</f>
        <v>0</v>
      </c>
      <c r="K35" s="21">
        <f t="shared" si="101"/>
        <v>0</v>
      </c>
      <c r="L35" s="162" cm="1">
        <f t="array" ref="L35">K35-IFERROR(_xlfn.LET(_xlpm.k,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$K$3:$K$215),IF(_xlpm.top="対象無し", 0, SUMPRODUCT(_xlpm.amount * _xlpm.hitCount))),0)</f>
        <v>0</v>
      </c>
      <c r="M35" s="324"/>
      <c r="N35" s="21">
        <f>LEN(配列情報!$D$9)-LEN(SUBSTITUTE(配列情報!$D$9,$D35,""))</f>
        <v>0</v>
      </c>
      <c r="O35" s="21">
        <f t="shared" si="4"/>
        <v>0</v>
      </c>
      <c r="P35" s="162" cm="1">
        <f t="array" ref="P35">O35-IFERROR(_xlfn.LET(_xlpm.k,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$O$3:$O$215),IF(_xlpm.top="対象無し", 0, SUMPRODUCT(_xlpm.amount * _xlpm.hitCount))),0)</f>
        <v>0</v>
      </c>
      <c r="Q35" s="324"/>
      <c r="R35" s="21">
        <f>LEN(配列情報!$D$10)-LEN(SUBSTITUTE(配列情報!$D$10,$D35,""))</f>
        <v>0</v>
      </c>
      <c r="S35" s="21">
        <f t="shared" si="5"/>
        <v>0</v>
      </c>
      <c r="T35" s="162" cm="1">
        <f t="array" ref="T35">S35-IFERROR(_xlfn.LET(_xlpm.k,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$S$3:$S$215),IF(_xlpm.top="対象無し", 0, SUMPRODUCT(_xlpm.amount * _xlpm.hitCount))),0)</f>
        <v>0</v>
      </c>
      <c r="U35" s="324"/>
      <c r="V35" s="21">
        <f>LEN(配列情報!$D$11)-LEN(SUBSTITUTE(配列情報!$D$11,$D35,""))</f>
        <v>0</v>
      </c>
      <c r="W35" s="21">
        <f t="shared" si="6"/>
        <v>0</v>
      </c>
      <c r="X35" s="162" cm="1">
        <f t="array" ref="X35">W35-IFERROR(_xlfn.LET(_xlpm.k,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$W$3:$W$215),IF(_xlpm.top="対象無し", 0, SUMPRODUCT(_xlpm.amount * _xlpm.hitCount))),0)</f>
        <v>0</v>
      </c>
      <c r="Y35" s="324"/>
      <c r="Z35" s="21">
        <f>LEN(配列情報!$D$12)-LEN(SUBSTITUTE(配列情報!$D$12,$D35,""))</f>
        <v>0</v>
      </c>
      <c r="AA35" s="21">
        <f t="shared" si="7"/>
        <v>0</v>
      </c>
      <c r="AB35" s="162" cm="1">
        <f t="array" ref="AB35">AA35-IFERROR(_xlfn.LET(_xlpm.k,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$AA$3:$AA$215),IF(_xlpm.top="対象無し", 0, SUMPRODUCT(_xlpm.amount * _xlpm.hitCount))),0)</f>
        <v>0</v>
      </c>
      <c r="AC35" s="324"/>
      <c r="AD35" s="21">
        <f>LEN(配列情報!$D$13)-LEN(SUBSTITUTE(配列情報!$D$13,$D35,""))</f>
        <v>0</v>
      </c>
      <c r="AE35" s="21">
        <f t="shared" si="8"/>
        <v>0</v>
      </c>
      <c r="AF35" s="162" cm="1">
        <f t="array" ref="AF35">AE35-IFERROR(_xlfn.LET(_xlpm.k,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$AE$3:$AE$215),IF(_xlpm.top="対象無し", 0, SUMPRODUCT(_xlpm.amount * _xlpm.hitCount))),0)</f>
        <v>0</v>
      </c>
      <c r="AG35" s="324"/>
      <c r="AH35" s="21">
        <f>LEN(配列情報!$D$14)-LEN(SUBSTITUTE(配列情報!$D$14,$D35,""))</f>
        <v>0</v>
      </c>
      <c r="AI35" s="21">
        <f t="shared" si="9"/>
        <v>0</v>
      </c>
      <c r="AJ35" s="162" cm="1">
        <f t="array" ref="AJ35">AI35-IFERROR(_xlfn.LET(_xlpm.k,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$AI$3:$AI$215),IF(_xlpm.top="対象無し", 0, SUMPRODUCT(_xlpm.amount * _xlpm.hitCount))),0)</f>
        <v>0</v>
      </c>
      <c r="AK35" s="324"/>
      <c r="AL35" s="21">
        <f>LEN(配列情報!$D$15)-LEN(SUBSTITUTE(配列情報!$D$15,$D35,""))</f>
        <v>0</v>
      </c>
      <c r="AM35" s="21">
        <f t="shared" si="10"/>
        <v>0</v>
      </c>
      <c r="AN35" s="162" cm="1">
        <f t="array" ref="AN35">AM35-IFERROR(_xlfn.LET(_xlpm.k,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$AM$3:$AM$215),IF(_xlpm.top="対象無し", 0, SUMPRODUCT(_xlpm.amount * _xlpm.hitCount))),0)</f>
        <v>0</v>
      </c>
      <c r="AO35" s="324"/>
      <c r="AP35" s="21">
        <f>LEN(配列情報!$D$16)-LEN(SUBSTITUTE(配列情報!$D$16,$D35,""))</f>
        <v>0</v>
      </c>
      <c r="AQ35" s="21">
        <f t="shared" si="11"/>
        <v>0</v>
      </c>
      <c r="AR35" s="162" cm="1">
        <f t="array" ref="AR35">AQ35-IFERROR(_xlfn.LET(_xlpm.k,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$AQ$3:$AQ$215),IF(_xlpm.top="対象無し", 0, SUMPRODUCT(_xlpm.amount * _xlpm.hitCount))),0)</f>
        <v>0</v>
      </c>
      <c r="AS35" s="324"/>
      <c r="AT35" s="21">
        <f>LEN(配列情報!$D$17)-LEN(SUBSTITUTE(配列情報!$D$17,$D35,""))</f>
        <v>0</v>
      </c>
      <c r="AU35" s="21">
        <f t="shared" si="12"/>
        <v>0</v>
      </c>
      <c r="AV35" s="162" cm="1">
        <f t="array" ref="AV35">AU35-IFERROR(_xlfn.LET(_xlpm.k,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$AU$3:$AU$215),IF(_xlpm.top="対象無し", 0, SUMPRODUCT(_xlpm.amount * _xlpm.hitCount))),0)</f>
        <v>0</v>
      </c>
      <c r="AW35" s="324"/>
      <c r="AX35" s="21">
        <f>LEN(配列情報!$D$18)-LEN(SUBSTITUTE(配列情報!$D$18,$D35,""))</f>
        <v>0</v>
      </c>
      <c r="AY35" s="21">
        <f t="shared" si="13"/>
        <v>0</v>
      </c>
      <c r="AZ35" s="162" cm="1">
        <f t="array" ref="AZ35">AY35-IFERROR(_xlfn.LET(_xlpm.k,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$AY$3:$AY$215),IF(_xlpm.top="対象無し", 0, SUMPRODUCT(_xlpm.amount * _xlpm.hitCount))),0)</f>
        <v>0</v>
      </c>
      <c r="BA35" s="324"/>
      <c r="BB35" s="21">
        <f>LEN(配列情報!$D$19)-LEN(SUBSTITUTE(配列情報!$D$19,$D35,""))</f>
        <v>0</v>
      </c>
      <c r="BC35" s="21">
        <f t="shared" si="14"/>
        <v>0</v>
      </c>
      <c r="BD35" s="162" cm="1">
        <f t="array" ref="BD35">BC35-IFERROR(_xlfn.LET(_xlpm.k,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$BC$3:$BC$215),IF(_xlpm.top="対象無し", 0, SUMPRODUCT(_xlpm.amount * _xlpm.hitCount))),0)</f>
        <v>0</v>
      </c>
      <c r="BE35" s="324"/>
      <c r="BF35" s="21">
        <f>LEN(配列情報!$D$20)-LEN(SUBSTITUTE(配列情報!$D$20,$D35,""))</f>
        <v>0</v>
      </c>
      <c r="BG35" s="21">
        <f t="shared" si="102"/>
        <v>0</v>
      </c>
      <c r="BH35" s="162" cm="1">
        <f t="array" ref="BH35">BG35-IFERROR(_xlfn.LET(_xlpm.k,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$BG$3:$BG$215),IF(_xlpm.top="対象無し", 0, SUMPRODUCT(_xlpm.amount * _xlpm.hitCount))),0)</f>
        <v>0</v>
      </c>
      <c r="BI35" s="324"/>
      <c r="BJ35" s="21">
        <f>LEN(配列情報!$D$21)-LEN(SUBSTITUTE(配列情報!$D$21,$D35,""))</f>
        <v>0</v>
      </c>
      <c r="BK35" s="21">
        <f t="shared" si="15"/>
        <v>0</v>
      </c>
      <c r="BL35" s="162" cm="1">
        <f t="array" ref="BL35">BK35-IFERROR(_xlfn.LET(_xlpm.k,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$BK$3:$BK$215),IF(_xlpm.top="対象無し", 0, SUMPRODUCT(_xlpm.amount * _xlpm.hitCount))),0)</f>
        <v>0</v>
      </c>
      <c r="BM35" s="324"/>
      <c r="BN35" s="21">
        <f>LEN(配列情報!$D$22)-LEN(SUBSTITUTE(配列情報!$D$22,$D35,""))</f>
        <v>0</v>
      </c>
      <c r="BO35" s="21">
        <f t="shared" si="16"/>
        <v>0</v>
      </c>
      <c r="BP35" s="162" cm="1">
        <f t="array" ref="BP35">BO35-IFERROR(_xlfn.LET(_xlpm.k,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$BO$3:$BO$215),IF(_xlpm.top="対象無し", 0, SUMPRODUCT(_xlpm.amount * _xlpm.hitCount))),0)</f>
        <v>0</v>
      </c>
      <c r="BQ35" s="324"/>
      <c r="BR35" s="21">
        <f>LEN(配列情報!$D$23)-LEN(SUBSTITUTE(配列情報!$D$23,$D35,""))</f>
        <v>0</v>
      </c>
      <c r="BS35" s="21">
        <f t="shared" si="17"/>
        <v>0</v>
      </c>
      <c r="BT35" s="162" cm="1">
        <f t="array" ref="BT35">BS35-IFERROR(_xlfn.LET(_xlpm.k,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$BS$3:$BS$215),IF(_xlpm.top="対象無し", 0, SUMPRODUCT(_xlpm.amount * _xlpm.hitCount))),0)</f>
        <v>0</v>
      </c>
      <c r="BU35" s="324"/>
      <c r="BV35" s="21">
        <f>LEN(配列情報!$D$24)-LEN(SUBSTITUTE(配列情報!$D$24,$D35,""))</f>
        <v>0</v>
      </c>
      <c r="BW35" s="21">
        <f t="shared" si="18"/>
        <v>0</v>
      </c>
      <c r="BX35" s="162" cm="1">
        <f t="array" ref="BX35">BW35-IFERROR(_xlfn.LET(_xlpm.k,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$BW$3:$BW$215),IF(_xlpm.top="対象無し", 0, SUMPRODUCT(_xlpm.amount * _xlpm.hitCount))),0)</f>
        <v>0</v>
      </c>
      <c r="BY35" s="324"/>
      <c r="BZ35" s="21">
        <f>LEN(配列情報!$D$25)-LEN(SUBSTITUTE(配列情報!$D$25,$D35,""))</f>
        <v>0</v>
      </c>
      <c r="CA35" s="21">
        <f t="shared" si="19"/>
        <v>0</v>
      </c>
      <c r="CB35" s="162" cm="1">
        <f t="array" ref="CB35">CA35-IFERROR(_xlfn.LET(_xlpm.k,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$CA$3:$CA$215),IF(_xlpm.top="対象無し", 0, SUMPRODUCT(_xlpm.amount * _xlpm.hitCount))),0)</f>
        <v>0</v>
      </c>
      <c r="CC35" s="324"/>
      <c r="CD35" s="21">
        <f>LEN(配列情報!$D$26)-LEN(SUBSTITUTE(配列情報!$D$26,$D35,""))</f>
        <v>0</v>
      </c>
      <c r="CE35" s="21">
        <f t="shared" si="20"/>
        <v>0</v>
      </c>
      <c r="CF35" s="162" cm="1">
        <f t="array" ref="CF35">CE35-IFERROR(_xlfn.LET(_xlpm.k,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$CE$3:$CE$215),IF(_xlpm.top="対象無し", 0, SUMPRODUCT(_xlpm.amount * _xlpm.hitCount))),0)</f>
        <v>0</v>
      </c>
      <c r="CG35" s="324"/>
      <c r="CH35" s="21">
        <f>LEN(配列情報!$D$27)-LEN(SUBSTITUTE(配列情報!$D$27,$D35,""))</f>
        <v>0</v>
      </c>
      <c r="CI35" s="21">
        <f t="shared" si="21"/>
        <v>0</v>
      </c>
      <c r="CJ35" s="162" cm="1">
        <f t="array" ref="CJ35">CI35-IFERROR(_xlfn.LET(_xlpm.k,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$CI$3:$CI$215),IF(_xlpm.top="対象無し", 0, SUMPRODUCT(_xlpm.amount * _xlpm.hitCount))),0)</f>
        <v>0</v>
      </c>
      <c r="CK35" s="324"/>
      <c r="CL35" s="21">
        <f>LEN(配列情報!$D$28)-LEN(SUBSTITUTE(配列情報!$D$28,$D35,""))</f>
        <v>0</v>
      </c>
      <c r="CM35" s="21">
        <f t="shared" si="22"/>
        <v>0</v>
      </c>
      <c r="CN35" s="162" cm="1">
        <f t="array" ref="CN35">CM35-IFERROR(_xlfn.LET(_xlpm.k,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$CM$3:$CM$215),IF(_xlpm.top="対象無し", 0, SUMPRODUCT(_xlpm.amount * _xlpm.hitCount))),0)</f>
        <v>0</v>
      </c>
      <c r="CO35" s="324"/>
      <c r="CP35" s="21">
        <f>LEN(配列情報!$D$29)-LEN(SUBSTITUTE(配列情報!$D$29,$D35,""))</f>
        <v>0</v>
      </c>
      <c r="CQ35" s="21">
        <f t="shared" si="23"/>
        <v>0</v>
      </c>
      <c r="CR35" s="162" cm="1">
        <f t="array" ref="CR35">CQ35-IFERROR(_xlfn.LET(_xlpm.k,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$CQ$3:$CQ$215),IF(_xlpm.top="対象無し", 0, SUMPRODUCT(_xlpm.amount * _xlpm.hitCount))),0)</f>
        <v>0</v>
      </c>
      <c r="CS35" s="324"/>
      <c r="CT35" s="21">
        <f>LEN(配列情報!$D$30)-LEN(SUBSTITUTE(配列情報!$D$30,$D35,""))</f>
        <v>0</v>
      </c>
      <c r="CU35" s="21">
        <f t="shared" si="24"/>
        <v>0</v>
      </c>
      <c r="CV35" s="162" cm="1">
        <f t="array" ref="CV35">CU35-IFERROR(_xlfn.LET(_xlpm.k,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$CU$3:$CU$215),IF(_xlpm.top="対象無し", 0, SUMPRODUCT(_xlpm.amount * _xlpm.hitCount))),0)</f>
        <v>0</v>
      </c>
      <c r="CW35" s="324"/>
      <c r="CX35" s="21">
        <f>LEN(配列情報!$D$31)-LEN(SUBSTITUTE(配列情報!$D$31,$D35,""))</f>
        <v>0</v>
      </c>
      <c r="CY35" s="21">
        <f t="shared" si="25"/>
        <v>0</v>
      </c>
      <c r="CZ35" s="162" cm="1">
        <f t="array" ref="CZ35">CY35-IFERROR(_xlfn.LET(_xlpm.k,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$CY$3:$CY$215),IF(_xlpm.top="対象無し", 0, SUMPRODUCT(_xlpm.amount * _xlpm.hitCount))),0)</f>
        <v>0</v>
      </c>
      <c r="DA35" s="324"/>
      <c r="DB35" s="21">
        <f>LEN(配列情報!$D$32)-LEN(SUBSTITUTE(配列情報!$D$32,$D35,""))</f>
        <v>0</v>
      </c>
      <c r="DC35" s="21">
        <f t="shared" si="26"/>
        <v>0</v>
      </c>
      <c r="DD35" s="162" cm="1">
        <f t="array" ref="DD35">DC35-IFERROR(_xlfn.LET(_xlpm.k,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$DC$3:$DC$215),IF(_xlpm.top="対象無し", 0, SUMPRODUCT(_xlpm.amount * _xlpm.hitCount))),0)</f>
        <v>0</v>
      </c>
      <c r="DE35" s="324"/>
      <c r="DF35" s="21">
        <f>LEN(配列情報!$D$33)-LEN(SUBSTITUTE(配列情報!$D$33,$D35,""))</f>
        <v>0</v>
      </c>
      <c r="DG35" s="21">
        <f t="shared" si="27"/>
        <v>0</v>
      </c>
      <c r="DH35" s="162" cm="1">
        <f t="array" ref="DH35">DG35-IFERROR(_xlfn.LET(_xlpm.k,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$DG$3:$DG$215),IF(_xlpm.top="対象無し", 0, SUMPRODUCT(_xlpm.amount * _xlpm.hitCount))),0)</f>
        <v>0</v>
      </c>
      <c r="DI35" s="324"/>
      <c r="DJ35" s="21">
        <f>LEN(配列情報!$D$34)-LEN(SUBSTITUTE(配列情報!$D$34,$D35,""))</f>
        <v>0</v>
      </c>
      <c r="DK35" s="21">
        <f t="shared" si="28"/>
        <v>0</v>
      </c>
      <c r="DL35" s="162" cm="1">
        <f t="array" ref="DL35">DK35-IFERROR(_xlfn.LET(_xlpm.k,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$DK$3:$DK$215),IF(_xlpm.top="対象無し", 0, SUMPRODUCT(_xlpm.amount * _xlpm.hitCount))),0)</f>
        <v>0</v>
      </c>
      <c r="DM35" s="324"/>
      <c r="DN35" s="21">
        <f>LEN(配列情報!$D$35)-LEN(SUBSTITUTE(配列情報!$D$35,$D35,""))</f>
        <v>0</v>
      </c>
      <c r="DO35" s="21">
        <f t="shared" si="29"/>
        <v>0</v>
      </c>
      <c r="DP35" s="162" cm="1">
        <f t="array" ref="DP35">DO35-IFERROR(_xlfn.LET(_xlpm.k,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$DO$3:$DO$215),IF(_xlpm.top="対象無し", 0, SUMPRODUCT(_xlpm.amount * _xlpm.hitCount))),0)</f>
        <v>0</v>
      </c>
      <c r="DQ35" s="324"/>
      <c r="DR35" s="21">
        <f>LEN(配列情報!$D$36)-LEN(SUBSTITUTE(配列情報!$D$36,$D35,""))</f>
        <v>0</v>
      </c>
      <c r="DS35" s="21">
        <f t="shared" si="30"/>
        <v>0</v>
      </c>
      <c r="DT35" s="162" cm="1">
        <f t="array" ref="DT35">DS35-IFERROR(_xlfn.LET(_xlpm.k,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$DS$3:$DS$215),IF(_xlpm.top="対象無し", 0, SUMPRODUCT(_xlpm.amount * _xlpm.hitCount))),0)</f>
        <v>0</v>
      </c>
      <c r="DU35" s="324"/>
      <c r="DV35" s="21">
        <f>LEN(配列情報!$D$37)-LEN(SUBSTITUTE(配列情報!$D$37,$D35,""))</f>
        <v>0</v>
      </c>
      <c r="DW35" s="21">
        <f t="shared" si="31"/>
        <v>0</v>
      </c>
      <c r="DX35" s="162" cm="1">
        <f t="array" ref="DX35">DW35-IFERROR(_xlfn.LET(_xlpm.k,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$DW$3:$DW$215),IF(_xlpm.top="対象無し", 0, SUMPRODUCT(_xlpm.amount * _xlpm.hitCount))),0)</f>
        <v>0</v>
      </c>
      <c r="DY35" s="324"/>
      <c r="DZ35" s="21">
        <f>LEN(配列情報!$D$38)-LEN(SUBSTITUTE(配列情報!$D$38,$D35,""))</f>
        <v>0</v>
      </c>
      <c r="EA35" s="21">
        <f t="shared" si="32"/>
        <v>0</v>
      </c>
      <c r="EB35" s="162" cm="1">
        <f t="array" ref="EB35">EA35-IFERROR(_xlfn.LET(_xlpm.k,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$EA$3:$EA$215),IF(_xlpm.top="対象無し", 0, SUMPRODUCT(_xlpm.amount * _xlpm.hitCount))),0)</f>
        <v>0</v>
      </c>
      <c r="EC35" s="324"/>
      <c r="ED35" s="21">
        <f>LEN(配列情報!$D$39)-LEN(SUBSTITUTE(配列情報!$D$39,$D35,""))</f>
        <v>0</v>
      </c>
      <c r="EE35" s="21">
        <f t="shared" si="33"/>
        <v>0</v>
      </c>
      <c r="EF35" s="162" cm="1">
        <f t="array" ref="EF35">EE35-IFERROR(_xlfn.LET(_xlpm.k,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$EE$3:$EE$215),IF(_xlpm.top="対象無し", 0, SUMPRODUCT(_xlpm.amount * _xlpm.hitCount))),0)</f>
        <v>0</v>
      </c>
      <c r="EG35" s="324"/>
      <c r="EH35" s="21">
        <f>LEN(配列情報!$D$40)-LEN(SUBSTITUTE(配列情報!$D$40,$D35,""))</f>
        <v>0</v>
      </c>
      <c r="EI35" s="21">
        <f t="shared" si="34"/>
        <v>0</v>
      </c>
      <c r="EJ35" s="162" cm="1">
        <f t="array" ref="EJ35">EI35-IFERROR(_xlfn.LET(_xlpm.k,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$EI$3:$EI$215),IF(_xlpm.top="対象無し", 0, SUMPRODUCT(_xlpm.amount * _xlpm.hitCount))),0)</f>
        <v>0</v>
      </c>
      <c r="EK35" s="324"/>
      <c r="EL35" s="21">
        <f>LEN(配列情報!$D$41)-LEN(SUBSTITUTE(配列情報!$D$41,$D35,""))</f>
        <v>0</v>
      </c>
      <c r="EM35" s="21">
        <f t="shared" si="35"/>
        <v>0</v>
      </c>
      <c r="EN35" s="162" cm="1">
        <f t="array" ref="EN35">EM35-IFERROR(_xlfn.LET(_xlpm.k,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$EM$3:$EM$215),IF(_xlpm.top="対象無し", 0, SUMPRODUCT(_xlpm.amount * _xlpm.hitCount))),0)</f>
        <v>0</v>
      </c>
      <c r="EO35" s="324"/>
      <c r="EP35" s="21">
        <f>LEN(配列情報!$D$42)-LEN(SUBSTITUTE(配列情報!$D$42,$D35,""))</f>
        <v>0</v>
      </c>
      <c r="EQ35" s="21">
        <f t="shared" si="36"/>
        <v>0</v>
      </c>
      <c r="ER35" s="162" cm="1">
        <f t="array" ref="ER35">EQ35-IFERROR(_xlfn.LET(_xlpm.k,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$EQ$3:$EQ$215),IF(_xlpm.top="対象無し", 0, SUMPRODUCT(_xlpm.amount * _xlpm.hitCount))),0)</f>
        <v>0</v>
      </c>
      <c r="ES35" s="324"/>
      <c r="ET35" s="21">
        <f>LEN(配列情報!$D$43)-LEN(SUBSTITUTE(配列情報!$D$43,$D35,""))</f>
        <v>0</v>
      </c>
      <c r="EU35" s="21">
        <f t="shared" si="37"/>
        <v>0</v>
      </c>
      <c r="EV35" s="162" cm="1">
        <f t="array" ref="EV35">EU35-IFERROR(_xlfn.LET(_xlpm.k,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$EU$3:$EU$215),IF(_xlpm.top="対象無し", 0, SUMPRODUCT(_xlpm.amount * _xlpm.hitCount))),0)</f>
        <v>0</v>
      </c>
      <c r="EW35" s="324"/>
      <c r="EX35" s="21">
        <f>LEN(配列情報!$D$44)-LEN(SUBSTITUTE(配列情報!$D$44,$D35,""))</f>
        <v>0</v>
      </c>
      <c r="EY35" s="21">
        <f t="shared" si="38"/>
        <v>0</v>
      </c>
      <c r="EZ35" s="162" cm="1">
        <f t="array" ref="EZ35">EY35-IFERROR(_xlfn.LET(_xlpm.k,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$EY$3:$EY$215),IF(_xlpm.top="対象無し", 0, SUMPRODUCT(_xlpm.amount * _xlpm.hitCount))),0)</f>
        <v>0</v>
      </c>
      <c r="FA35" s="324"/>
      <c r="FB35" s="21">
        <f>LEN(配列情報!$D$45)-LEN(SUBSTITUTE(配列情報!$D$45,$D35,""))</f>
        <v>0</v>
      </c>
      <c r="FC35" s="21">
        <f t="shared" si="39"/>
        <v>0</v>
      </c>
      <c r="FD35" s="162" cm="1">
        <f t="array" ref="FD35">FC35-IFERROR(_xlfn.LET(_xlpm.k,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$FC$3:$FC$215),IF(_xlpm.top="対象無し", 0, SUMPRODUCT(_xlpm.amount * _xlpm.hitCount))),0)</f>
        <v>0</v>
      </c>
      <c r="FE35" s="324"/>
      <c r="FF35" s="21">
        <f>LEN(配列情報!$D$46)-LEN(SUBSTITUTE(配列情報!$D$46,$D35,""))</f>
        <v>0</v>
      </c>
      <c r="FG35" s="21">
        <f t="shared" si="40"/>
        <v>0</v>
      </c>
      <c r="FH35" s="162" cm="1">
        <f t="array" ref="FH35">FG35-IFERROR(_xlfn.LET(_xlpm.k,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$FG$3:$FG$215),IF(_xlpm.top="対象無し", 0, SUMPRODUCT(_xlpm.amount * _xlpm.hitCount))),0)</f>
        <v>0</v>
      </c>
      <c r="FI35" s="324"/>
      <c r="FJ35" s="21">
        <f>LEN(配列情報!$D$47)-LEN(SUBSTITUTE(配列情報!$D$47,$D35,""))</f>
        <v>0</v>
      </c>
      <c r="FK35" s="21">
        <f t="shared" si="41"/>
        <v>0</v>
      </c>
      <c r="FL35" s="162" cm="1">
        <f t="array" ref="FL35">FK35-IFERROR(_xlfn.LET(_xlpm.k,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$FK$3:$FK$215),IF(_xlpm.top="対象無し", 0, SUMPRODUCT(_xlpm.amount * _xlpm.hitCount))),0)</f>
        <v>0</v>
      </c>
      <c r="FM35" s="324"/>
      <c r="FN35" s="21">
        <f>LEN(配列情報!$D$48)-LEN(SUBSTITUTE(配列情報!$D$48,$D35,""))</f>
        <v>0</v>
      </c>
      <c r="FO35" s="21">
        <f t="shared" si="42"/>
        <v>0</v>
      </c>
      <c r="FP35" s="162" cm="1">
        <f t="array" ref="FP35">FO35-IFERROR(_xlfn.LET(_xlpm.k,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$FO$3:$FO$215),IF(_xlpm.top="対象無し", 0, SUMPRODUCT(_xlpm.amount * _xlpm.hitCount))),0)</f>
        <v>0</v>
      </c>
      <c r="FQ35" s="324"/>
      <c r="FR35" s="21">
        <f>LEN(配列情報!$D$49)-LEN(SUBSTITUTE(配列情報!$D$49,$D35,""))</f>
        <v>0</v>
      </c>
      <c r="FS35" s="21">
        <f t="shared" si="43"/>
        <v>0</v>
      </c>
      <c r="FT35" s="162" cm="1">
        <f t="array" ref="FT35">FS35-IFERROR(_xlfn.LET(_xlpm.k,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$FS$3:$FS$215),IF(_xlpm.top="対象無し", 0, SUMPRODUCT(_xlpm.amount * _xlpm.hitCount))),0)</f>
        <v>0</v>
      </c>
      <c r="FU35" s="324"/>
      <c r="FV35" s="21">
        <f>LEN(配列情報!$D$50)-LEN(SUBSTITUTE(配列情報!$D$50,$D35,""))</f>
        <v>0</v>
      </c>
      <c r="FW35" s="21">
        <f t="shared" si="44"/>
        <v>0</v>
      </c>
      <c r="FX35" s="162" cm="1">
        <f t="array" ref="FX35">FW35-IFERROR(_xlfn.LET(_xlpm.k,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$FW$3:$FW$215),IF(_xlpm.top="対象無し", 0, SUMPRODUCT(_xlpm.amount * _xlpm.hitCount))),0)</f>
        <v>0</v>
      </c>
      <c r="FY35" s="324"/>
      <c r="FZ35" s="21">
        <f>LEN(配列情報!$D$51)-LEN(SUBSTITUTE(配列情報!$D$51,$D35,""))</f>
        <v>0</v>
      </c>
      <c r="GA35" s="21">
        <f t="shared" si="45"/>
        <v>0</v>
      </c>
      <c r="GB35" s="162" cm="1">
        <f t="array" ref="GB35">GA35-IFERROR(_xlfn.LET(_xlpm.k,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$GA$3:$GA$215),IF(_xlpm.top="対象無し", 0, SUMPRODUCT(_xlpm.amount * _xlpm.hitCount))),0)</f>
        <v>0</v>
      </c>
      <c r="GC35" s="324"/>
      <c r="GD35" s="21">
        <f>LEN(配列情報!$D$52)-LEN(SUBSTITUTE(配列情報!$D$52,$D35,""))</f>
        <v>0</v>
      </c>
      <c r="GE35" s="21">
        <f t="shared" si="46"/>
        <v>0</v>
      </c>
      <c r="GF35" s="162" cm="1">
        <f t="array" ref="GF35">GE35-IFERROR(_xlfn.LET(_xlpm.k,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$GE$3:$GE$215),IF(_xlpm.top="対象無し", 0, SUMPRODUCT(_xlpm.amount * _xlpm.hitCount))),0)</f>
        <v>0</v>
      </c>
      <c r="GG35" s="324"/>
      <c r="GH35" s="21">
        <f>LEN(配列情報!$D$53)-LEN(SUBSTITUTE(配列情報!$D$53,$D35,""))</f>
        <v>0</v>
      </c>
      <c r="GI35" s="21">
        <f t="shared" si="47"/>
        <v>0</v>
      </c>
      <c r="GJ35" s="162" cm="1">
        <f t="array" ref="GJ35">GI35-IFERROR(_xlfn.LET(_xlpm.k,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$GI$3:$GI$215),IF(_xlpm.top="対象無し", 0, SUMPRODUCT(_xlpm.amount * _xlpm.hitCount))),0)</f>
        <v>0</v>
      </c>
      <c r="GK35" s="324"/>
      <c r="GL35" s="21">
        <f>LEN(配列情報!$D$54)-LEN(SUBSTITUTE(配列情報!$D$54,$D35,""))</f>
        <v>0</v>
      </c>
      <c r="GM35" s="21">
        <f t="shared" si="48"/>
        <v>0</v>
      </c>
      <c r="GN35" s="162" cm="1">
        <f t="array" ref="GN35">GM35-IFERROR(_xlfn.LET(_xlpm.k,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$GM$3:$GM$215),IF(_xlpm.top="対象無し", 0, SUMPRODUCT(_xlpm.amount * _xlpm.hitCount))),0)</f>
        <v>0</v>
      </c>
      <c r="GO35" s="324"/>
      <c r="GP35" s="21">
        <f>LEN(配列情報!$D$55)-LEN(SUBSTITUTE(配列情報!$D$55,$D35,""))</f>
        <v>0</v>
      </c>
      <c r="GQ35" s="21">
        <f t="shared" si="49"/>
        <v>0</v>
      </c>
      <c r="GR35" s="162" cm="1">
        <f t="array" ref="GR35">GQ35-IFERROR(_xlfn.LET(_xlpm.k,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$GQ$3:$GQ$215),IF(_xlpm.top="対象無し", 0, SUMPRODUCT(_xlpm.amount * _xlpm.hitCount))),0)</f>
        <v>0</v>
      </c>
      <c r="GS35" s="324"/>
      <c r="GT35" s="21">
        <f>LEN(配列情報!$D$56)-LEN(SUBSTITUTE(配列情報!$D$56,$D35,""))</f>
        <v>0</v>
      </c>
      <c r="GU35" s="21">
        <f t="shared" si="50"/>
        <v>0</v>
      </c>
      <c r="GV35" s="162" cm="1">
        <f t="array" ref="GV35">GU35-IFERROR(_xlfn.LET(_xlpm.k,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$GU$3:$GU$215),IF(_xlpm.top="対象無し", 0, SUMPRODUCT(_xlpm.amount * _xlpm.hitCount))),0)</f>
        <v>0</v>
      </c>
      <c r="GW35" s="324"/>
      <c r="GX35" s="21">
        <f>LEN(配列情報!$D$57)-LEN(SUBSTITUTE(配列情報!$D$57,$D35,""))</f>
        <v>0</v>
      </c>
      <c r="GY35" s="21">
        <f t="shared" si="51"/>
        <v>0</v>
      </c>
      <c r="GZ35" s="162" cm="1">
        <f t="array" ref="GZ35">GY35-IFERROR(_xlfn.LET(_xlpm.k,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$GY$3:$GY$215),IF(_xlpm.top="対象無し", 0, SUMPRODUCT(_xlpm.amount * _xlpm.hitCount))),0)</f>
        <v>0</v>
      </c>
      <c r="HA35" s="324"/>
      <c r="HB35" s="21">
        <f>LEN(配列情報!$D$58)-LEN(SUBSTITUTE(配列情報!$D$58,$D35,""))</f>
        <v>0</v>
      </c>
      <c r="HC35" s="21">
        <f t="shared" si="52"/>
        <v>0</v>
      </c>
      <c r="HD35" s="162" cm="1">
        <f t="array" ref="HD35">HC35-IFERROR(_xlfn.LET(_xlpm.k,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$HC$3:$HC$215),IF(_xlpm.top="対象無し", 0, SUMPRODUCT(_xlpm.amount * _xlpm.hitCount))),0)</f>
        <v>0</v>
      </c>
      <c r="HE35" s="324"/>
      <c r="HF35" s="21">
        <f>LEN(配列情報!$D$59)-LEN(SUBSTITUTE(配列情報!$D$59,$D35,""))</f>
        <v>0</v>
      </c>
      <c r="HG35" s="21">
        <f t="shared" si="53"/>
        <v>0</v>
      </c>
      <c r="HH35" s="162" cm="1">
        <f t="array" ref="HH35">HG35-IFERROR(_xlfn.LET(_xlpm.k,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$HG$3:$HG$215),IF(_xlpm.top="対象無し", 0, SUMPRODUCT(_xlpm.amount * _xlpm.hitCount))),0)</f>
        <v>0</v>
      </c>
      <c r="HI35" s="324"/>
      <c r="HJ35" s="21">
        <f>LEN(配列情報!$D$60)-LEN(SUBSTITUTE(配列情報!$D$60,$D35,""))</f>
        <v>0</v>
      </c>
      <c r="HK35" s="21">
        <f t="shared" si="54"/>
        <v>0</v>
      </c>
      <c r="HL35" s="162" cm="1">
        <f t="array" ref="HL35">HK35-IFERROR(_xlfn.LET(_xlpm.k,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$HK$3:$HK$215),IF(_xlpm.top="対象無し", 0, SUMPRODUCT(_xlpm.amount * _xlpm.hitCount))),0)</f>
        <v>0</v>
      </c>
      <c r="HM35" s="324"/>
      <c r="HN35" s="21">
        <f>LEN(配列情報!$D$61)-LEN(SUBSTITUTE(配列情報!$D$61,$D35,""))</f>
        <v>0</v>
      </c>
      <c r="HO35" s="21">
        <f t="shared" si="55"/>
        <v>0</v>
      </c>
      <c r="HP35" s="162" cm="1">
        <f t="array" ref="HP35">HO35-IFERROR(_xlfn.LET(_xlpm.k,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$HO$3:$HO$215),IF(_xlpm.top="対象無し", 0, SUMPRODUCT(_xlpm.amount * _xlpm.hitCount))),0)</f>
        <v>0</v>
      </c>
      <c r="HQ35" s="324"/>
      <c r="HR35" s="21">
        <f>LEN(配列情報!$D$62)-LEN(SUBSTITUTE(配列情報!$D$62,$D35,""))</f>
        <v>0</v>
      </c>
      <c r="HS35" s="21">
        <f t="shared" si="56"/>
        <v>0</v>
      </c>
      <c r="HT35" s="162" cm="1">
        <f t="array" ref="HT35">HS35-IFERROR(_xlfn.LET(_xlpm.k,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$HS$3:$HS$215),IF(_xlpm.top="対象無し", 0, SUMPRODUCT(_xlpm.amount * _xlpm.hitCount))),0)</f>
        <v>0</v>
      </c>
      <c r="HU35" s="324"/>
      <c r="HV35" s="21">
        <f>LEN(配列情報!$D$63)-LEN(SUBSTITUTE(配列情報!$D$63,$D35,""))</f>
        <v>0</v>
      </c>
      <c r="HW35" s="21">
        <f t="shared" si="57"/>
        <v>0</v>
      </c>
      <c r="HX35" s="162" cm="1">
        <f t="array" ref="HX35">HW35-IFERROR(_xlfn.LET(_xlpm.k,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$HW$3:$HW$215),IF(_xlpm.top="対象無し", 0, SUMPRODUCT(_xlpm.amount * _xlpm.hitCount))),0)</f>
        <v>0</v>
      </c>
      <c r="HY35" s="324"/>
      <c r="HZ35" s="21">
        <f>LEN(配列情報!$D$64)-LEN(SUBSTITUTE(配列情報!$D$64,$D35,""))</f>
        <v>0</v>
      </c>
      <c r="IA35" s="21">
        <f t="shared" si="58"/>
        <v>0</v>
      </c>
      <c r="IB35" s="162" cm="1">
        <f t="array" ref="IB35">IA35-IFERROR(_xlfn.LET(_xlpm.k,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$IA$3:$IA$215),IF(_xlpm.top="対象無し", 0, SUMPRODUCT(_xlpm.amount * _xlpm.hitCount))),0)</f>
        <v>0</v>
      </c>
      <c r="IC35" s="324"/>
      <c r="ID35" s="21">
        <f>LEN(配列情報!$D$65)-LEN(SUBSTITUTE(配列情報!$D$65,$D35,""))</f>
        <v>0</v>
      </c>
      <c r="IE35" s="21">
        <f t="shared" si="59"/>
        <v>0</v>
      </c>
      <c r="IF35" s="162" cm="1">
        <f t="array" ref="IF35">IE35-IFERROR(_xlfn.LET(_xlpm.k,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$IE$3:$IE$215),IF(_xlpm.top="対象無し", 0, SUMPRODUCT(_xlpm.amount * _xlpm.hitCount))),0)</f>
        <v>0</v>
      </c>
      <c r="IG35" s="324"/>
      <c r="IH35" s="21">
        <f>LEN(配列情報!$D$66)-LEN(SUBSTITUTE(配列情報!$D$66,$D35,""))</f>
        <v>0</v>
      </c>
      <c r="II35" s="21">
        <f t="shared" si="60"/>
        <v>0</v>
      </c>
      <c r="IJ35" s="162" cm="1">
        <f t="array" ref="IJ35">II35-IFERROR(_xlfn.LET(_xlpm.k,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$II$3:$II$215),IF(_xlpm.top="対象無し", 0, SUMPRODUCT(_xlpm.amount * _xlpm.hitCount))),0)</f>
        <v>0</v>
      </c>
      <c r="IK35" s="324"/>
      <c r="IL35" s="21">
        <f>LEN(配列情報!$D$67)-LEN(SUBSTITUTE(配列情報!$D$67,$D35,""))</f>
        <v>0</v>
      </c>
      <c r="IM35" s="21">
        <f t="shared" si="61"/>
        <v>0</v>
      </c>
      <c r="IN35" s="162" cm="1">
        <f t="array" ref="IN35">IM35-IFERROR(_xlfn.LET(_xlpm.k,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$IM$3:$IM$215),IF(_xlpm.top="対象無し", 0, SUMPRODUCT(_xlpm.amount * _xlpm.hitCount))),0)</f>
        <v>0</v>
      </c>
      <c r="IO35" s="324"/>
      <c r="IP35" s="21">
        <f>LEN(配列情報!$D$68)-LEN(SUBSTITUTE(配列情報!$D$68,$D35,""))</f>
        <v>0</v>
      </c>
      <c r="IQ35" s="21">
        <f t="shared" si="62"/>
        <v>0</v>
      </c>
      <c r="IR35" s="162" cm="1">
        <f t="array" ref="IR35">IQ35-IFERROR(_xlfn.LET(_xlpm.k,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$IQ$3:$IQ$215),IF(_xlpm.top="対象無し", 0, SUMPRODUCT(_xlpm.amount * _xlpm.hitCount))),0)</f>
        <v>0</v>
      </c>
      <c r="IS35" s="324"/>
      <c r="IT35" s="21">
        <f>LEN(配列情報!$D$69)-LEN(SUBSTITUTE(配列情報!$D$69,$D35,""))</f>
        <v>0</v>
      </c>
      <c r="IU35" s="21">
        <f t="shared" si="63"/>
        <v>0</v>
      </c>
      <c r="IV35" s="162" cm="1">
        <f t="array" ref="IV35">IU35-IFERROR(_xlfn.LET(_xlpm.k,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$IU$3:$IU$215),IF(_xlpm.top="対象無し", 0, SUMPRODUCT(_xlpm.amount * _xlpm.hitCount))),0)</f>
        <v>0</v>
      </c>
      <c r="IW35" s="324"/>
      <c r="IX35" s="21">
        <f>LEN(配列情報!$D$70)-LEN(SUBSTITUTE(配列情報!$D$70,$D35,""))</f>
        <v>0</v>
      </c>
      <c r="IY35" s="21">
        <f t="shared" si="64"/>
        <v>0</v>
      </c>
      <c r="IZ35" s="162" cm="1">
        <f t="array" ref="IZ35">IY35-IFERROR(_xlfn.LET(_xlpm.k,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$IY$3:$IY$215),IF(_xlpm.top="対象無し", 0, SUMPRODUCT(_xlpm.amount * _xlpm.hitCount))),0)</f>
        <v>0</v>
      </c>
      <c r="JA35" s="324"/>
      <c r="JB35" s="21">
        <f>LEN(配列情報!$D$71)-LEN(SUBSTITUTE(配列情報!$D$71,$D35,""))</f>
        <v>0</v>
      </c>
      <c r="JC35" s="21">
        <f t="shared" si="65"/>
        <v>0</v>
      </c>
      <c r="JD35" s="162" cm="1">
        <f t="array" ref="JD35">JC35-IFERROR(_xlfn.LET(_xlpm.k,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$JC$3:$JC$215),IF(_xlpm.top="対象無し", 0, SUMPRODUCT(_xlpm.amount * _xlpm.hitCount))),0)</f>
        <v>0</v>
      </c>
      <c r="JE35" s="324"/>
      <c r="JF35" s="21">
        <f>LEN(配列情報!$D$72)-LEN(SUBSTITUTE(配列情報!$D$72,$D35,""))</f>
        <v>0</v>
      </c>
      <c r="JG35" s="21">
        <f t="shared" si="66"/>
        <v>0</v>
      </c>
      <c r="JH35" s="162" cm="1">
        <f t="array" ref="JH35">JG35-IFERROR(_xlfn.LET(_xlpm.k,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$JG$3:$JG$215),IF(_xlpm.top="対象無し", 0, SUMPRODUCT(_xlpm.amount * _xlpm.hitCount))),0)</f>
        <v>0</v>
      </c>
      <c r="JI35" s="324"/>
      <c r="JJ35" s="21">
        <f>LEN(配列情報!$D$73)-LEN(SUBSTITUTE(配列情報!$D$73,$D35,""))</f>
        <v>0</v>
      </c>
      <c r="JK35" s="21">
        <f t="shared" si="67"/>
        <v>0</v>
      </c>
      <c r="JL35" s="162" cm="1">
        <f t="array" ref="JL35">JK35-IFERROR(_xlfn.LET(_xlpm.k,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$JK$3:$JK$215),IF(_xlpm.top="対象無し", 0, SUMPRODUCT(_xlpm.amount * _xlpm.hitCount))),0)</f>
        <v>0</v>
      </c>
      <c r="JM35" s="324"/>
      <c r="JN35" s="21">
        <f>LEN(配列情報!$D$74)-LEN(SUBSTITUTE(配列情報!$D$74,$D35,""))</f>
        <v>0</v>
      </c>
      <c r="JO35" s="21">
        <f t="shared" si="68"/>
        <v>0</v>
      </c>
      <c r="JP35" s="162" cm="1">
        <f t="array" ref="JP35">JO35-IFERROR(_xlfn.LET(_xlpm.k,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$JO$3:$JO$215),IF(_xlpm.top="対象無し", 0, SUMPRODUCT(_xlpm.amount * _xlpm.hitCount))),0)</f>
        <v>0</v>
      </c>
      <c r="JQ35" s="324"/>
      <c r="JR35" s="21">
        <f>LEN(配列情報!$D$75)-LEN(SUBSTITUTE(配列情報!$D$75,$D35,""))</f>
        <v>0</v>
      </c>
      <c r="JS35" s="21">
        <f t="shared" si="69"/>
        <v>0</v>
      </c>
      <c r="JT35" s="162" cm="1">
        <f t="array" ref="JT35">JS35-IFERROR(_xlfn.LET(_xlpm.k,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$JS$3:$JS$215),IF(_xlpm.top="対象無し", 0, SUMPRODUCT(_xlpm.amount * _xlpm.hitCount))),0)</f>
        <v>0</v>
      </c>
      <c r="JU35" s="324"/>
      <c r="JV35" s="21">
        <f>LEN(配列情報!$D$76)-LEN(SUBSTITUTE(配列情報!$D$76,$D35,""))</f>
        <v>0</v>
      </c>
      <c r="JW35" s="21">
        <f t="shared" si="70"/>
        <v>0</v>
      </c>
      <c r="JX35" s="162" cm="1">
        <f t="array" ref="JX35">JW35-IFERROR(_xlfn.LET(_xlpm.k,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$JW$3:$JW$215),IF(_xlpm.top="対象無し", 0, SUMPRODUCT(_xlpm.amount * _xlpm.hitCount))),0)</f>
        <v>0</v>
      </c>
      <c r="JY35" s="324"/>
      <c r="JZ35" s="21">
        <f>LEN(配列情報!$D$77)-LEN(SUBSTITUTE(配列情報!$D$77,$D35,""))</f>
        <v>0</v>
      </c>
      <c r="KA35" s="21">
        <f t="shared" si="71"/>
        <v>0</v>
      </c>
      <c r="KB35" s="162" cm="1">
        <f t="array" ref="KB35">KA35-IFERROR(_xlfn.LET(_xlpm.k,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$KA$3:$KA$215),IF(_xlpm.top="対象無し", 0, SUMPRODUCT(_xlpm.amount * _xlpm.hitCount))),0)</f>
        <v>0</v>
      </c>
      <c r="KC35" s="324"/>
      <c r="KD35" s="21">
        <f>LEN(配列情報!$D$78)-LEN(SUBSTITUTE(配列情報!$D$78,$D35,""))</f>
        <v>0</v>
      </c>
      <c r="KE35" s="21">
        <f t="shared" si="72"/>
        <v>0</v>
      </c>
      <c r="KF35" s="162" cm="1">
        <f t="array" ref="KF35">KE35-IFERROR(_xlfn.LET(_xlpm.k,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$KE$3:$KE$215),IF(_xlpm.top="対象無し", 0, SUMPRODUCT(_xlpm.amount * _xlpm.hitCount))),0)</f>
        <v>0</v>
      </c>
      <c r="KG35" s="324"/>
      <c r="KH35" s="21">
        <f>LEN(配列情報!$D$79)-LEN(SUBSTITUTE(配列情報!$D$79,$D35,""))</f>
        <v>0</v>
      </c>
      <c r="KI35" s="21">
        <f t="shared" si="73"/>
        <v>0</v>
      </c>
      <c r="KJ35" s="162" cm="1">
        <f t="array" ref="KJ35">KI35-IFERROR(_xlfn.LET(_xlpm.k,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$KI$3:$KI$215),IF(_xlpm.top="対象無し", 0, SUMPRODUCT(_xlpm.amount * _xlpm.hitCount))),0)</f>
        <v>0</v>
      </c>
      <c r="KK35" s="324"/>
      <c r="KL35" s="21">
        <f>LEN(配列情報!$D$80)-LEN(SUBSTITUTE(配列情報!$D$80,$D35,""))</f>
        <v>0</v>
      </c>
      <c r="KM35" s="21">
        <f t="shared" si="74"/>
        <v>0</v>
      </c>
      <c r="KN35" s="162" cm="1">
        <f t="array" ref="KN35">KM35-IFERROR(_xlfn.LET(_xlpm.k,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$KM$3:$KM$215),IF(_xlpm.top="対象無し", 0, SUMPRODUCT(_xlpm.amount * _xlpm.hitCount))),0)</f>
        <v>0</v>
      </c>
      <c r="KO35" s="324"/>
      <c r="KP35" s="21">
        <f>LEN(配列情報!$D$81)-LEN(SUBSTITUTE(配列情報!$D$81,$D35,""))</f>
        <v>0</v>
      </c>
      <c r="KQ35" s="21">
        <f t="shared" si="75"/>
        <v>0</v>
      </c>
      <c r="KR35" s="162" cm="1">
        <f t="array" ref="KR35">KQ35-IFERROR(_xlfn.LET(_xlpm.k,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$KQ$3:$KQ$215),IF(_xlpm.top="対象無し", 0, SUMPRODUCT(_xlpm.amount * _xlpm.hitCount))),0)</f>
        <v>0</v>
      </c>
      <c r="KS35" s="324"/>
      <c r="KT35" s="21">
        <f>LEN(配列情報!$D$82)-LEN(SUBSTITUTE(配列情報!$D$82,$D35,""))</f>
        <v>0</v>
      </c>
      <c r="KU35" s="21">
        <f t="shared" si="76"/>
        <v>0</v>
      </c>
      <c r="KV35" s="162" cm="1">
        <f t="array" ref="KV35">KU35-IFERROR(_xlfn.LET(_xlpm.k,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$KU$3:$KU$215),IF(_xlpm.top="対象無し", 0, SUMPRODUCT(_xlpm.amount * _xlpm.hitCount))),0)</f>
        <v>0</v>
      </c>
      <c r="KW35" s="324"/>
      <c r="KX35" s="21">
        <f>LEN(配列情報!$D$83)-LEN(SUBSTITUTE(配列情報!$D$83,$D35,""))</f>
        <v>0</v>
      </c>
      <c r="KY35" s="21">
        <f t="shared" si="77"/>
        <v>0</v>
      </c>
      <c r="KZ35" s="162" cm="1">
        <f t="array" ref="KZ35">KY35-IFERROR(_xlfn.LET(_xlpm.k,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$KY$3:$KY$215),IF(_xlpm.top="対象無し", 0, SUMPRODUCT(_xlpm.amount * _xlpm.hitCount))),0)</f>
        <v>0</v>
      </c>
      <c r="LA35" s="324"/>
      <c r="LB35" s="21">
        <f>LEN(配列情報!$D$84)-LEN(SUBSTITUTE(配列情報!$D$84,$D35,""))</f>
        <v>0</v>
      </c>
      <c r="LC35" s="21">
        <f t="shared" si="78"/>
        <v>0</v>
      </c>
      <c r="LD35" s="162" cm="1">
        <f t="array" ref="LD35">LC35-IFERROR(_xlfn.LET(_xlpm.k,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$LC$3:$LC$215),IF(_xlpm.top="対象無し", 0, SUMPRODUCT(_xlpm.amount * _xlpm.hitCount))),0)</f>
        <v>0</v>
      </c>
      <c r="LE35" s="324"/>
      <c r="LF35" s="21">
        <f>LEN(配列情報!$D$85)-LEN(SUBSTITUTE(配列情報!$D$85,$D35,""))</f>
        <v>0</v>
      </c>
      <c r="LG35" s="21">
        <f t="shared" si="79"/>
        <v>0</v>
      </c>
      <c r="LH35" s="162" cm="1">
        <f t="array" ref="LH35">LG35-IFERROR(_xlfn.LET(_xlpm.k,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$LG$3:$LG$215),IF(_xlpm.top="対象無し", 0, SUMPRODUCT(_xlpm.amount * _xlpm.hitCount))),0)</f>
        <v>0</v>
      </c>
      <c r="LI35" s="324"/>
      <c r="LJ35" s="21">
        <f>LEN(配列情報!$D$86)-LEN(SUBSTITUTE(配列情報!$D$86,$D35,""))</f>
        <v>0</v>
      </c>
      <c r="LK35" s="21">
        <f t="shared" si="80"/>
        <v>0</v>
      </c>
      <c r="LL35" s="162" cm="1">
        <f t="array" ref="LL35">LK35-IFERROR(_xlfn.LET(_xlpm.k,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$LK$3:$LK$215),IF(_xlpm.top="対象無し", 0, SUMPRODUCT(_xlpm.amount * _xlpm.hitCount))),0)</f>
        <v>0</v>
      </c>
      <c r="LM35" s="324"/>
      <c r="LN35" s="21">
        <f>LEN(配列情報!$D$87)-LEN(SUBSTITUTE(配列情報!$D$87,$D35,""))</f>
        <v>0</v>
      </c>
      <c r="LO35" s="21">
        <f t="shared" si="81"/>
        <v>0</v>
      </c>
      <c r="LP35" s="162" cm="1">
        <f t="array" ref="LP35">LO35-IFERROR(_xlfn.LET(_xlpm.k,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$LO$3:$LO$215),IF(_xlpm.top="対象無し", 0, SUMPRODUCT(_xlpm.amount * _xlpm.hitCount))),0)</f>
        <v>0</v>
      </c>
      <c r="LQ35" s="324"/>
      <c r="LR35" s="21">
        <f>LEN(配列情報!$D$88)-LEN(SUBSTITUTE(配列情報!$D$88,$D35,""))</f>
        <v>0</v>
      </c>
      <c r="LS35" s="21">
        <f t="shared" si="82"/>
        <v>0</v>
      </c>
      <c r="LT35" s="162" cm="1">
        <f t="array" ref="LT35">LS35-IFERROR(_xlfn.LET(_xlpm.k,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$LS$3:$LS$215),IF(_xlpm.top="対象無し", 0, SUMPRODUCT(_xlpm.amount * _xlpm.hitCount))),0)</f>
        <v>0</v>
      </c>
      <c r="LU35" s="324"/>
      <c r="LV35" s="21">
        <f>LEN(配列情報!$D$89)-LEN(SUBSTITUTE(配列情報!$D$89,$D35,""))</f>
        <v>0</v>
      </c>
      <c r="LW35" s="21">
        <f t="shared" si="83"/>
        <v>0</v>
      </c>
      <c r="LX35" s="162" cm="1">
        <f t="array" ref="LX35">LW35-IFERROR(_xlfn.LET(_xlpm.k,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$LW$3:$LW$215),IF(_xlpm.top="対象無し", 0, SUMPRODUCT(_xlpm.amount * _xlpm.hitCount))),0)</f>
        <v>0</v>
      </c>
      <c r="LY35" s="324"/>
      <c r="LZ35" s="21">
        <f>LEN(配列情報!$D$90)-LEN(SUBSTITUTE(配列情報!$D$90,$D35,""))</f>
        <v>0</v>
      </c>
      <c r="MA35" s="21">
        <f t="shared" si="84"/>
        <v>0</v>
      </c>
      <c r="MB35" s="162" cm="1">
        <f t="array" ref="MB35">MA35-IFERROR(_xlfn.LET(_xlpm.k,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$MA$3:$MA$215),IF(_xlpm.top="対象無し", 0, SUMPRODUCT(_xlpm.amount * _xlpm.hitCount))),0)</f>
        <v>0</v>
      </c>
      <c r="MC35" s="324"/>
      <c r="MD35" s="21">
        <f>LEN(配列情報!$D$91)-LEN(SUBSTITUTE(配列情報!$D$91,$D35,""))</f>
        <v>0</v>
      </c>
      <c r="ME35" s="21">
        <f t="shared" si="85"/>
        <v>0</v>
      </c>
      <c r="MF35" s="162" cm="1">
        <f t="array" ref="MF35">ME35-IFERROR(_xlfn.LET(_xlpm.k,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$ME$3:$ME$215),IF(_xlpm.top="対象無し", 0, SUMPRODUCT(_xlpm.amount * _xlpm.hitCount))),0)</f>
        <v>0</v>
      </c>
      <c r="MG35" s="324"/>
      <c r="MH35" s="21">
        <f>LEN(配列情報!$D$92)-LEN(SUBSTITUTE(配列情報!$D$92,$D35,""))</f>
        <v>0</v>
      </c>
      <c r="MI35" s="21">
        <f t="shared" si="86"/>
        <v>0</v>
      </c>
      <c r="MJ35" s="162" cm="1">
        <f t="array" ref="MJ35">MI35-IFERROR(_xlfn.LET(_xlpm.k,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$MI$3:$MI$215),IF(_xlpm.top="対象無し", 0, SUMPRODUCT(_xlpm.amount * _xlpm.hitCount))),0)</f>
        <v>0</v>
      </c>
      <c r="MK35" s="324"/>
      <c r="ML35" s="21">
        <f>LEN(配列情報!$D$93)-LEN(SUBSTITUTE(配列情報!$D$93,$D35,""))</f>
        <v>0</v>
      </c>
      <c r="MM35" s="21">
        <f t="shared" si="87"/>
        <v>0</v>
      </c>
      <c r="MN35" s="162" cm="1">
        <f t="array" ref="MN35">MM35-IFERROR(_xlfn.LET(_xlpm.k,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$MM$3:$MM$215),IF(_xlpm.top="対象無し", 0, SUMPRODUCT(_xlpm.amount * _xlpm.hitCount))),0)</f>
        <v>0</v>
      </c>
      <c r="MO35" s="324"/>
      <c r="MP35" s="21">
        <f>LEN(配列情報!$D$94)-LEN(SUBSTITUTE(配列情報!$D$94,$D35,""))</f>
        <v>0</v>
      </c>
      <c r="MQ35" s="21">
        <f t="shared" si="88"/>
        <v>0</v>
      </c>
      <c r="MR35" s="162" cm="1">
        <f t="array" ref="MR35">MQ35-IFERROR(_xlfn.LET(_xlpm.k,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$MQ$3:$MQ$215),IF(_xlpm.top="対象無し", 0, SUMPRODUCT(_xlpm.amount * _xlpm.hitCount))),0)</f>
        <v>0</v>
      </c>
      <c r="MS35" s="324"/>
      <c r="MT35" s="21">
        <f>LEN(配列情報!$D$95)-LEN(SUBSTITUTE(配列情報!$D$95,$D35,""))</f>
        <v>0</v>
      </c>
      <c r="MU35" s="21">
        <f t="shared" si="89"/>
        <v>0</v>
      </c>
      <c r="MV35" s="162" cm="1">
        <f t="array" ref="MV35">MU35-IFERROR(_xlfn.LET(_xlpm.k,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$MU$3:$MU$215),IF(_xlpm.top="対象無し", 0, SUMPRODUCT(_xlpm.amount * _xlpm.hitCount))),0)</f>
        <v>0</v>
      </c>
      <c r="MW35" s="324"/>
      <c r="MX35" s="21">
        <f>LEN(配列情報!$D$96)-LEN(SUBSTITUTE(配列情報!$D$96,$D35,""))</f>
        <v>0</v>
      </c>
      <c r="MY35" s="21">
        <f t="shared" si="90"/>
        <v>0</v>
      </c>
      <c r="MZ35" s="162" cm="1">
        <f t="array" ref="MZ35">MY35-IFERROR(_xlfn.LET(_xlpm.k,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$MY$3:$MY$215),IF(_xlpm.top="対象無し", 0, SUMPRODUCT(_xlpm.amount * _xlpm.hitCount))),0)</f>
        <v>0</v>
      </c>
      <c r="NA35" s="324"/>
      <c r="NB35" s="21">
        <f>LEN(配列情報!$D$97)-LEN(SUBSTITUTE(配列情報!$D$97,$D35,""))</f>
        <v>0</v>
      </c>
      <c r="NC35" s="21">
        <f t="shared" si="91"/>
        <v>0</v>
      </c>
      <c r="ND35" s="162" cm="1">
        <f t="array" ref="ND35">NC35-IFERROR(_xlfn.LET(_xlpm.k,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$NC$3:$NC$215),IF(_xlpm.top="対象無し", 0, SUMPRODUCT(_xlpm.amount * _xlpm.hitCount))),0)</f>
        <v>0</v>
      </c>
      <c r="NE35" s="324"/>
      <c r="NF35" s="21">
        <f>LEN(配列情報!$D$98)-LEN(SUBSTITUTE(配列情報!$D$98,$D35,""))</f>
        <v>0</v>
      </c>
      <c r="NG35" s="21">
        <f t="shared" si="92"/>
        <v>0</v>
      </c>
      <c r="NH35" s="162" cm="1">
        <f t="array" ref="NH35">NG35-IFERROR(_xlfn.LET(_xlpm.k,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$NG$3:$NG$215),IF(_xlpm.top="対象無し", 0, SUMPRODUCT(_xlpm.amount * _xlpm.hitCount))),0)</f>
        <v>0</v>
      </c>
      <c r="NI35" s="324"/>
      <c r="NJ35" s="21">
        <f>LEN(配列情報!$D$99)-LEN(SUBSTITUTE(配列情報!$D$99,$D35,""))</f>
        <v>0</v>
      </c>
      <c r="NK35" s="21">
        <f t="shared" si="93"/>
        <v>0</v>
      </c>
      <c r="NL35" s="162" cm="1">
        <f t="array" ref="NL35">NK35-IFERROR(_xlfn.LET(_xlpm.k,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$NK$3:$NK$215),IF(_xlpm.top="対象無し", 0, SUMPRODUCT(_xlpm.amount * _xlpm.hitCount))),0)</f>
        <v>0</v>
      </c>
      <c r="NM35" s="324"/>
      <c r="NN35" s="21">
        <f>LEN(配列情報!$D$100)-LEN(SUBSTITUTE(配列情報!$D$100,$D35,""))</f>
        <v>0</v>
      </c>
      <c r="NO35" s="21">
        <f t="shared" si="94"/>
        <v>0</v>
      </c>
      <c r="NP35" s="162" cm="1">
        <f t="array" ref="NP35">NO35-IFERROR(_xlfn.LET(_xlpm.k,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$NO$3:$NO$215),IF(_xlpm.top="対象無し", 0, SUMPRODUCT(_xlpm.amount * _xlpm.hitCount))),0)</f>
        <v>0</v>
      </c>
      <c r="NQ35" s="324"/>
      <c r="NR35" s="21">
        <f>LEN(配列情報!$D$101)-LEN(SUBSTITUTE(配列情報!$D$101,$D35,""))</f>
        <v>0</v>
      </c>
      <c r="NS35" s="21">
        <f t="shared" si="95"/>
        <v>0</v>
      </c>
      <c r="NT35" s="162" cm="1">
        <f t="array" ref="NT35">NS35-IFERROR(_xlfn.LET(_xlpm.k,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$NS$3:$NS$215),IF(_xlpm.top="対象無し", 0, SUMPRODUCT(_xlpm.amount * _xlpm.hitCount))),0)</f>
        <v>0</v>
      </c>
      <c r="NU35" s="324"/>
      <c r="NV35" s="21">
        <f>LEN(配列情報!$D$102)-LEN(SUBSTITUTE(配列情報!$D$102,$D35,""))</f>
        <v>0</v>
      </c>
      <c r="NW35" s="21">
        <f t="shared" si="96"/>
        <v>0</v>
      </c>
      <c r="NX35" s="162" cm="1">
        <f t="array" ref="NX35">NW35-IFERROR(_xlfn.LET(_xlpm.k, _xlfn.XMATCH(TRUE, EXACT($OB$2:$RL$2, D35),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D35, ""))) / LEN(D35),_xlpm.amount, SUMIF($C$3:$C$215, _xlpm.arrCode, $NW$3:$NW$215),IF(_xlpm.top="対象無し", 0, SUMPRODUCT(_xlpm.amount * _xlpm.hitCount))),0)</f>
        <v>0</v>
      </c>
      <c r="NY35" s="324"/>
    </row>
    <row r="36" spans="1:389">
      <c r="A36" s="335" t="s">
        <v>225</v>
      </c>
      <c r="B36" s="334" t="s">
        <v>568</v>
      </c>
      <c r="C36" s="45">
        <v>34</v>
      </c>
      <c r="D36" s="22" t="str">
        <f>塩基・修飾表記の定義!I46</f>
        <v>A(M)</v>
      </c>
      <c r="E36" s="160">
        <f t="shared" si="3"/>
        <v>4</v>
      </c>
      <c r="F36" s="21">
        <f>LEN(配列情報!$D$7)-LEN(SUBSTITUTE(配列情報!$D$7,$D36,""))</f>
        <v>0</v>
      </c>
      <c r="G36" s="21">
        <f t="shared" si="100"/>
        <v>0</v>
      </c>
      <c r="H36" s="162" cm="1">
        <f t="array" ref="H36">G36-IFERROR(_xlfn.LET(_xlpm.k,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$G$3:$G$215),IF(_xlpm.top="対象無し", 0, SUMPRODUCT(_xlpm.amount * _xlpm.hitCount))),0)</f>
        <v>0</v>
      </c>
      <c r="I36" s="324">
        <f>SUM(H36:H39)</f>
        <v>0</v>
      </c>
      <c r="J36" s="21">
        <f>LEN(配列情報!$D$8)-LEN(SUBSTITUTE(配列情報!$D$8,$D36,""))</f>
        <v>0</v>
      </c>
      <c r="K36" s="21">
        <f t="shared" si="101"/>
        <v>0</v>
      </c>
      <c r="L36" s="162" cm="1">
        <f t="array" ref="L36">K36-IFERROR(_xlfn.LET(_xlpm.k,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$K$3:$K$215),IF(_xlpm.top="対象無し", 0, SUMPRODUCT(_xlpm.amount * _xlpm.hitCount))),0)</f>
        <v>0</v>
      </c>
      <c r="M36" s="324">
        <f>SUM(L36:L39)</f>
        <v>0</v>
      </c>
      <c r="N36" s="21">
        <f>LEN(配列情報!$D$9)-LEN(SUBSTITUTE(配列情報!$D$9,$D36,""))</f>
        <v>0</v>
      </c>
      <c r="O36" s="21">
        <f t="shared" si="4"/>
        <v>0</v>
      </c>
      <c r="P36" s="162" cm="1">
        <f t="array" ref="P36">O36-IFERROR(_xlfn.LET(_xlpm.k,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$O$3:$O$215),IF(_xlpm.top="対象無し", 0, SUMPRODUCT(_xlpm.amount * _xlpm.hitCount))),0)</f>
        <v>0</v>
      </c>
      <c r="Q36" s="324">
        <f>SUM(P36:P39)</f>
        <v>0</v>
      </c>
      <c r="R36" s="21">
        <f>LEN(配列情報!$D$10)-LEN(SUBSTITUTE(配列情報!$D$10,$D36,""))</f>
        <v>0</v>
      </c>
      <c r="S36" s="21">
        <f t="shared" si="5"/>
        <v>0</v>
      </c>
      <c r="T36" s="162" cm="1">
        <f t="array" ref="T36">S36-IFERROR(_xlfn.LET(_xlpm.k,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$S$3:$S$215),IF(_xlpm.top="対象無し", 0, SUMPRODUCT(_xlpm.amount * _xlpm.hitCount))),0)</f>
        <v>0</v>
      </c>
      <c r="U36" s="324">
        <f>SUM(T36:T39)</f>
        <v>0</v>
      </c>
      <c r="V36" s="21">
        <f>LEN(配列情報!$D$11)-LEN(SUBSTITUTE(配列情報!$D$11,$D36,""))</f>
        <v>0</v>
      </c>
      <c r="W36" s="21">
        <f t="shared" si="6"/>
        <v>0</v>
      </c>
      <c r="X36" s="162" cm="1">
        <f t="array" ref="X36">W36-IFERROR(_xlfn.LET(_xlpm.k,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$W$3:$W$215),IF(_xlpm.top="対象無し", 0, SUMPRODUCT(_xlpm.amount * _xlpm.hitCount))),0)</f>
        <v>0</v>
      </c>
      <c r="Y36" s="324">
        <f>SUM(X36:X39)</f>
        <v>0</v>
      </c>
      <c r="Z36" s="21">
        <f>LEN(配列情報!$D$12)-LEN(SUBSTITUTE(配列情報!$D$12,$D36,""))</f>
        <v>0</v>
      </c>
      <c r="AA36" s="21">
        <f t="shared" si="7"/>
        <v>0</v>
      </c>
      <c r="AB36" s="162" cm="1">
        <f t="array" ref="AB36">AA36-IFERROR(_xlfn.LET(_xlpm.k,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$AA$3:$AA$215),IF(_xlpm.top="対象無し", 0, SUMPRODUCT(_xlpm.amount * _xlpm.hitCount))),0)</f>
        <v>0</v>
      </c>
      <c r="AC36" s="324">
        <f>SUM(AB36:AB39)</f>
        <v>0</v>
      </c>
      <c r="AD36" s="21">
        <f>LEN(配列情報!$D$13)-LEN(SUBSTITUTE(配列情報!$D$13,$D36,""))</f>
        <v>0</v>
      </c>
      <c r="AE36" s="21">
        <f t="shared" si="8"/>
        <v>0</v>
      </c>
      <c r="AF36" s="162" cm="1">
        <f t="array" ref="AF36">AE36-IFERROR(_xlfn.LET(_xlpm.k,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$AE$3:$AE$215),IF(_xlpm.top="対象無し", 0, SUMPRODUCT(_xlpm.amount * _xlpm.hitCount))),0)</f>
        <v>0</v>
      </c>
      <c r="AG36" s="324">
        <f>SUM(AF36:AF39)</f>
        <v>0</v>
      </c>
      <c r="AH36" s="21">
        <f>LEN(配列情報!$D$14)-LEN(SUBSTITUTE(配列情報!$D$14,$D36,""))</f>
        <v>0</v>
      </c>
      <c r="AI36" s="21">
        <f t="shared" si="9"/>
        <v>0</v>
      </c>
      <c r="AJ36" s="162" cm="1">
        <f t="array" ref="AJ36">AI36-IFERROR(_xlfn.LET(_xlpm.k,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$AI$3:$AI$215),IF(_xlpm.top="対象無し", 0, SUMPRODUCT(_xlpm.amount * _xlpm.hitCount))),0)</f>
        <v>0</v>
      </c>
      <c r="AK36" s="324">
        <f>SUM(AJ36:AJ39)</f>
        <v>0</v>
      </c>
      <c r="AL36" s="21">
        <f>LEN(配列情報!$D$15)-LEN(SUBSTITUTE(配列情報!$D$15,$D36,""))</f>
        <v>0</v>
      </c>
      <c r="AM36" s="21">
        <f t="shared" si="10"/>
        <v>0</v>
      </c>
      <c r="AN36" s="162" cm="1">
        <f t="array" ref="AN36">AM36-IFERROR(_xlfn.LET(_xlpm.k,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$AM$3:$AM$215),IF(_xlpm.top="対象無し", 0, SUMPRODUCT(_xlpm.amount * _xlpm.hitCount))),0)</f>
        <v>0</v>
      </c>
      <c r="AO36" s="324">
        <f>SUM(AN36:AN39)</f>
        <v>0</v>
      </c>
      <c r="AP36" s="21">
        <f>LEN(配列情報!$D$16)-LEN(SUBSTITUTE(配列情報!$D$16,$D36,""))</f>
        <v>0</v>
      </c>
      <c r="AQ36" s="21">
        <f t="shared" si="11"/>
        <v>0</v>
      </c>
      <c r="AR36" s="162" cm="1">
        <f t="array" ref="AR36">AQ36-IFERROR(_xlfn.LET(_xlpm.k,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$AQ$3:$AQ$215),IF(_xlpm.top="対象無し", 0, SUMPRODUCT(_xlpm.amount * _xlpm.hitCount))),0)</f>
        <v>0</v>
      </c>
      <c r="AS36" s="324">
        <f>SUM(AR36:AR39)</f>
        <v>0</v>
      </c>
      <c r="AT36" s="21">
        <f>LEN(配列情報!$D$17)-LEN(SUBSTITUTE(配列情報!$D$17,$D36,""))</f>
        <v>0</v>
      </c>
      <c r="AU36" s="21">
        <f t="shared" si="12"/>
        <v>0</v>
      </c>
      <c r="AV36" s="162" cm="1">
        <f t="array" ref="AV36">AU36-IFERROR(_xlfn.LET(_xlpm.k,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$AU$3:$AU$215),IF(_xlpm.top="対象無し", 0, SUMPRODUCT(_xlpm.amount * _xlpm.hitCount))),0)</f>
        <v>0</v>
      </c>
      <c r="AW36" s="324">
        <f>SUM(AV36:AV39)</f>
        <v>0</v>
      </c>
      <c r="AX36" s="21">
        <f>LEN(配列情報!$D$18)-LEN(SUBSTITUTE(配列情報!$D$18,$D36,""))</f>
        <v>0</v>
      </c>
      <c r="AY36" s="21">
        <f t="shared" si="13"/>
        <v>0</v>
      </c>
      <c r="AZ36" s="162" cm="1">
        <f t="array" ref="AZ36">AY36-IFERROR(_xlfn.LET(_xlpm.k,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$AY$3:$AY$215),IF(_xlpm.top="対象無し", 0, SUMPRODUCT(_xlpm.amount * _xlpm.hitCount))),0)</f>
        <v>0</v>
      </c>
      <c r="BA36" s="324">
        <f>SUM(AZ36:AZ39)</f>
        <v>0</v>
      </c>
      <c r="BB36" s="21">
        <f>LEN(配列情報!$D$19)-LEN(SUBSTITUTE(配列情報!$D$19,$D36,""))</f>
        <v>0</v>
      </c>
      <c r="BC36" s="21">
        <f t="shared" si="14"/>
        <v>0</v>
      </c>
      <c r="BD36" s="162" cm="1">
        <f t="array" ref="BD36">BC36-IFERROR(_xlfn.LET(_xlpm.k,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$BC$3:$BC$215),IF(_xlpm.top="対象無し", 0, SUMPRODUCT(_xlpm.amount * _xlpm.hitCount))),0)</f>
        <v>0</v>
      </c>
      <c r="BE36" s="324">
        <f>SUM(BD36:BD39)</f>
        <v>0</v>
      </c>
      <c r="BF36" s="21">
        <f>LEN(配列情報!$D$20)-LEN(SUBSTITUTE(配列情報!$D$20,$D36,""))</f>
        <v>0</v>
      </c>
      <c r="BG36" s="21">
        <f t="shared" si="102"/>
        <v>0</v>
      </c>
      <c r="BH36" s="162" cm="1">
        <f t="array" ref="BH36">BG36-IFERROR(_xlfn.LET(_xlpm.k,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$BG$3:$BG$215),IF(_xlpm.top="対象無し", 0, SUMPRODUCT(_xlpm.amount * _xlpm.hitCount))),0)</f>
        <v>0</v>
      </c>
      <c r="BI36" s="324">
        <f>SUM(BH36:BH39)</f>
        <v>0</v>
      </c>
      <c r="BJ36" s="21">
        <f>LEN(配列情報!$D$21)-LEN(SUBSTITUTE(配列情報!$D$21,$D36,""))</f>
        <v>0</v>
      </c>
      <c r="BK36" s="21">
        <f t="shared" si="15"/>
        <v>0</v>
      </c>
      <c r="BL36" s="162" cm="1">
        <f t="array" ref="BL36">BK36-IFERROR(_xlfn.LET(_xlpm.k,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$BK$3:$BK$215),IF(_xlpm.top="対象無し", 0, SUMPRODUCT(_xlpm.amount * _xlpm.hitCount))),0)</f>
        <v>0</v>
      </c>
      <c r="BM36" s="324">
        <f>SUM(BL36:BL39)</f>
        <v>0</v>
      </c>
      <c r="BN36" s="21">
        <f>LEN(配列情報!$D$22)-LEN(SUBSTITUTE(配列情報!$D$22,$D36,""))</f>
        <v>0</v>
      </c>
      <c r="BO36" s="21">
        <f t="shared" si="16"/>
        <v>0</v>
      </c>
      <c r="BP36" s="162" cm="1">
        <f t="array" ref="BP36">BO36-IFERROR(_xlfn.LET(_xlpm.k,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$BO$3:$BO$215),IF(_xlpm.top="対象無し", 0, SUMPRODUCT(_xlpm.amount * _xlpm.hitCount))),0)</f>
        <v>0</v>
      </c>
      <c r="BQ36" s="324">
        <f>SUM(BP36:BP39)</f>
        <v>0</v>
      </c>
      <c r="BR36" s="21">
        <f>LEN(配列情報!$D$23)-LEN(SUBSTITUTE(配列情報!$D$23,$D36,""))</f>
        <v>0</v>
      </c>
      <c r="BS36" s="21">
        <f t="shared" si="17"/>
        <v>0</v>
      </c>
      <c r="BT36" s="162" cm="1">
        <f t="array" ref="BT36">BS36-IFERROR(_xlfn.LET(_xlpm.k,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$BS$3:$BS$215),IF(_xlpm.top="対象無し", 0, SUMPRODUCT(_xlpm.amount * _xlpm.hitCount))),0)</f>
        <v>0</v>
      </c>
      <c r="BU36" s="324">
        <f>SUM(BT36:BT39)</f>
        <v>0</v>
      </c>
      <c r="BV36" s="21">
        <f>LEN(配列情報!$D$24)-LEN(SUBSTITUTE(配列情報!$D$24,$D36,""))</f>
        <v>0</v>
      </c>
      <c r="BW36" s="21">
        <f t="shared" si="18"/>
        <v>0</v>
      </c>
      <c r="BX36" s="162" cm="1">
        <f t="array" ref="BX36">BW36-IFERROR(_xlfn.LET(_xlpm.k,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$BW$3:$BW$215),IF(_xlpm.top="対象無し", 0, SUMPRODUCT(_xlpm.amount * _xlpm.hitCount))),0)</f>
        <v>0</v>
      </c>
      <c r="BY36" s="324">
        <f>SUM(BX36:BX39)</f>
        <v>0</v>
      </c>
      <c r="BZ36" s="21">
        <f>LEN(配列情報!$D$25)-LEN(SUBSTITUTE(配列情報!$D$25,$D36,""))</f>
        <v>0</v>
      </c>
      <c r="CA36" s="21">
        <f t="shared" si="19"/>
        <v>0</v>
      </c>
      <c r="CB36" s="162" cm="1">
        <f t="array" ref="CB36">CA36-IFERROR(_xlfn.LET(_xlpm.k,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$CA$3:$CA$215),IF(_xlpm.top="対象無し", 0, SUMPRODUCT(_xlpm.amount * _xlpm.hitCount))),0)</f>
        <v>0</v>
      </c>
      <c r="CC36" s="324">
        <f>SUM(CB36:CB39)</f>
        <v>0</v>
      </c>
      <c r="CD36" s="21">
        <f>LEN(配列情報!$D$26)-LEN(SUBSTITUTE(配列情報!$D$26,$D36,""))</f>
        <v>0</v>
      </c>
      <c r="CE36" s="21">
        <f t="shared" si="20"/>
        <v>0</v>
      </c>
      <c r="CF36" s="162" cm="1">
        <f t="array" ref="CF36">CE36-IFERROR(_xlfn.LET(_xlpm.k,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$CE$3:$CE$215),IF(_xlpm.top="対象無し", 0, SUMPRODUCT(_xlpm.amount * _xlpm.hitCount))),0)</f>
        <v>0</v>
      </c>
      <c r="CG36" s="324">
        <f>SUM(CF36:CF39)</f>
        <v>0</v>
      </c>
      <c r="CH36" s="21">
        <f>LEN(配列情報!$D$27)-LEN(SUBSTITUTE(配列情報!$D$27,$D36,""))</f>
        <v>0</v>
      </c>
      <c r="CI36" s="21">
        <f t="shared" si="21"/>
        <v>0</v>
      </c>
      <c r="CJ36" s="162" cm="1">
        <f t="array" ref="CJ36">CI36-IFERROR(_xlfn.LET(_xlpm.k,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$CI$3:$CI$215),IF(_xlpm.top="対象無し", 0, SUMPRODUCT(_xlpm.amount * _xlpm.hitCount))),0)</f>
        <v>0</v>
      </c>
      <c r="CK36" s="324">
        <f>SUM(CJ36:CJ39)</f>
        <v>0</v>
      </c>
      <c r="CL36" s="21">
        <f>LEN(配列情報!$D$28)-LEN(SUBSTITUTE(配列情報!$D$28,$D36,""))</f>
        <v>0</v>
      </c>
      <c r="CM36" s="21">
        <f t="shared" si="22"/>
        <v>0</v>
      </c>
      <c r="CN36" s="162" cm="1">
        <f t="array" ref="CN36">CM36-IFERROR(_xlfn.LET(_xlpm.k,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$CM$3:$CM$215),IF(_xlpm.top="対象無し", 0, SUMPRODUCT(_xlpm.amount * _xlpm.hitCount))),0)</f>
        <v>0</v>
      </c>
      <c r="CO36" s="324">
        <f>SUM(CN36:CN39)</f>
        <v>0</v>
      </c>
      <c r="CP36" s="21">
        <f>LEN(配列情報!$D$29)-LEN(SUBSTITUTE(配列情報!$D$29,$D36,""))</f>
        <v>0</v>
      </c>
      <c r="CQ36" s="21">
        <f t="shared" si="23"/>
        <v>0</v>
      </c>
      <c r="CR36" s="162" cm="1">
        <f t="array" ref="CR36">CQ36-IFERROR(_xlfn.LET(_xlpm.k,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$CQ$3:$CQ$215),IF(_xlpm.top="対象無し", 0, SUMPRODUCT(_xlpm.amount * _xlpm.hitCount))),0)</f>
        <v>0</v>
      </c>
      <c r="CS36" s="324">
        <f>SUM(CR36:CR39)</f>
        <v>0</v>
      </c>
      <c r="CT36" s="21">
        <f>LEN(配列情報!$D$30)-LEN(SUBSTITUTE(配列情報!$D$30,$D36,""))</f>
        <v>0</v>
      </c>
      <c r="CU36" s="21">
        <f t="shared" si="24"/>
        <v>0</v>
      </c>
      <c r="CV36" s="162" cm="1">
        <f t="array" ref="CV36">CU36-IFERROR(_xlfn.LET(_xlpm.k,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$CU$3:$CU$215),IF(_xlpm.top="対象無し", 0, SUMPRODUCT(_xlpm.amount * _xlpm.hitCount))),0)</f>
        <v>0</v>
      </c>
      <c r="CW36" s="324">
        <f>SUM(CV36:CV39)</f>
        <v>0</v>
      </c>
      <c r="CX36" s="21">
        <f>LEN(配列情報!$D$31)-LEN(SUBSTITUTE(配列情報!$D$31,$D36,""))</f>
        <v>0</v>
      </c>
      <c r="CY36" s="21">
        <f t="shared" si="25"/>
        <v>0</v>
      </c>
      <c r="CZ36" s="162" cm="1">
        <f t="array" ref="CZ36">CY36-IFERROR(_xlfn.LET(_xlpm.k,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$CY$3:$CY$215),IF(_xlpm.top="対象無し", 0, SUMPRODUCT(_xlpm.amount * _xlpm.hitCount))),0)</f>
        <v>0</v>
      </c>
      <c r="DA36" s="324">
        <f>SUM(CZ36:CZ39)</f>
        <v>0</v>
      </c>
      <c r="DB36" s="21">
        <f>LEN(配列情報!$D$32)-LEN(SUBSTITUTE(配列情報!$D$32,$D36,""))</f>
        <v>0</v>
      </c>
      <c r="DC36" s="21">
        <f t="shared" si="26"/>
        <v>0</v>
      </c>
      <c r="DD36" s="162" cm="1">
        <f t="array" ref="DD36">DC36-IFERROR(_xlfn.LET(_xlpm.k,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$DC$3:$DC$215),IF(_xlpm.top="対象無し", 0, SUMPRODUCT(_xlpm.amount * _xlpm.hitCount))),0)</f>
        <v>0</v>
      </c>
      <c r="DE36" s="324">
        <f>SUM(DD36:DD39)</f>
        <v>0</v>
      </c>
      <c r="DF36" s="21">
        <f>LEN(配列情報!$D$33)-LEN(SUBSTITUTE(配列情報!$D$33,$D36,""))</f>
        <v>0</v>
      </c>
      <c r="DG36" s="21">
        <f t="shared" si="27"/>
        <v>0</v>
      </c>
      <c r="DH36" s="162" cm="1">
        <f t="array" ref="DH36">DG36-IFERROR(_xlfn.LET(_xlpm.k,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$DG$3:$DG$215),IF(_xlpm.top="対象無し", 0, SUMPRODUCT(_xlpm.amount * _xlpm.hitCount))),0)</f>
        <v>0</v>
      </c>
      <c r="DI36" s="324">
        <f>SUM(DH36:DH39)</f>
        <v>0</v>
      </c>
      <c r="DJ36" s="21">
        <f>LEN(配列情報!$D$34)-LEN(SUBSTITUTE(配列情報!$D$34,$D36,""))</f>
        <v>0</v>
      </c>
      <c r="DK36" s="21">
        <f t="shared" si="28"/>
        <v>0</v>
      </c>
      <c r="DL36" s="162" cm="1">
        <f t="array" ref="DL36">DK36-IFERROR(_xlfn.LET(_xlpm.k,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$DK$3:$DK$215),IF(_xlpm.top="対象無し", 0, SUMPRODUCT(_xlpm.amount * _xlpm.hitCount))),0)</f>
        <v>0</v>
      </c>
      <c r="DM36" s="324">
        <f>SUM(DL36:DL39)</f>
        <v>0</v>
      </c>
      <c r="DN36" s="21">
        <f>LEN(配列情報!$D$35)-LEN(SUBSTITUTE(配列情報!$D$35,$D36,""))</f>
        <v>0</v>
      </c>
      <c r="DO36" s="21">
        <f t="shared" si="29"/>
        <v>0</v>
      </c>
      <c r="DP36" s="162" cm="1">
        <f t="array" ref="DP36">DO36-IFERROR(_xlfn.LET(_xlpm.k,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$DO$3:$DO$215),IF(_xlpm.top="対象無し", 0, SUMPRODUCT(_xlpm.amount * _xlpm.hitCount))),0)</f>
        <v>0</v>
      </c>
      <c r="DQ36" s="324">
        <f>SUM(DP36:DP39)</f>
        <v>0</v>
      </c>
      <c r="DR36" s="21">
        <f>LEN(配列情報!$D$36)-LEN(SUBSTITUTE(配列情報!$D$36,$D36,""))</f>
        <v>0</v>
      </c>
      <c r="DS36" s="21">
        <f t="shared" si="30"/>
        <v>0</v>
      </c>
      <c r="DT36" s="162" cm="1">
        <f t="array" ref="DT36">DS36-IFERROR(_xlfn.LET(_xlpm.k,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$DS$3:$DS$215),IF(_xlpm.top="対象無し", 0, SUMPRODUCT(_xlpm.amount * _xlpm.hitCount))),0)</f>
        <v>0</v>
      </c>
      <c r="DU36" s="324">
        <f>SUM(DT36:DT39)</f>
        <v>0</v>
      </c>
      <c r="DV36" s="21">
        <f>LEN(配列情報!$D$37)-LEN(SUBSTITUTE(配列情報!$D$37,$D36,""))</f>
        <v>0</v>
      </c>
      <c r="DW36" s="21">
        <f t="shared" si="31"/>
        <v>0</v>
      </c>
      <c r="DX36" s="162" cm="1">
        <f t="array" ref="DX36">DW36-IFERROR(_xlfn.LET(_xlpm.k,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$DW$3:$DW$215),IF(_xlpm.top="対象無し", 0, SUMPRODUCT(_xlpm.amount * _xlpm.hitCount))),0)</f>
        <v>0</v>
      </c>
      <c r="DY36" s="324">
        <f>SUM(DX36:DX39)</f>
        <v>0</v>
      </c>
      <c r="DZ36" s="21">
        <f>LEN(配列情報!$D$38)-LEN(SUBSTITUTE(配列情報!$D$38,$D36,""))</f>
        <v>0</v>
      </c>
      <c r="EA36" s="21">
        <f t="shared" si="32"/>
        <v>0</v>
      </c>
      <c r="EB36" s="162" cm="1">
        <f t="array" ref="EB36">EA36-IFERROR(_xlfn.LET(_xlpm.k,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$EA$3:$EA$215),IF(_xlpm.top="対象無し", 0, SUMPRODUCT(_xlpm.amount * _xlpm.hitCount))),0)</f>
        <v>0</v>
      </c>
      <c r="EC36" s="324">
        <f>SUM(EB36:EB39)</f>
        <v>0</v>
      </c>
      <c r="ED36" s="21">
        <f>LEN(配列情報!$D$39)-LEN(SUBSTITUTE(配列情報!$D$39,$D36,""))</f>
        <v>0</v>
      </c>
      <c r="EE36" s="21">
        <f t="shared" si="33"/>
        <v>0</v>
      </c>
      <c r="EF36" s="162" cm="1">
        <f t="array" ref="EF36">EE36-IFERROR(_xlfn.LET(_xlpm.k,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$EE$3:$EE$215),IF(_xlpm.top="対象無し", 0, SUMPRODUCT(_xlpm.amount * _xlpm.hitCount))),0)</f>
        <v>0</v>
      </c>
      <c r="EG36" s="324">
        <f>SUM(EF36:EF39)</f>
        <v>0</v>
      </c>
      <c r="EH36" s="21">
        <f>LEN(配列情報!$D$40)-LEN(SUBSTITUTE(配列情報!$D$40,$D36,""))</f>
        <v>0</v>
      </c>
      <c r="EI36" s="21">
        <f t="shared" si="34"/>
        <v>0</v>
      </c>
      <c r="EJ36" s="162" cm="1">
        <f t="array" ref="EJ36">EI36-IFERROR(_xlfn.LET(_xlpm.k,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$EI$3:$EI$215),IF(_xlpm.top="対象無し", 0, SUMPRODUCT(_xlpm.amount * _xlpm.hitCount))),0)</f>
        <v>0</v>
      </c>
      <c r="EK36" s="324">
        <f>SUM(EJ36:EJ39)</f>
        <v>0</v>
      </c>
      <c r="EL36" s="21">
        <f>LEN(配列情報!$D$41)-LEN(SUBSTITUTE(配列情報!$D$41,$D36,""))</f>
        <v>0</v>
      </c>
      <c r="EM36" s="21">
        <f t="shared" si="35"/>
        <v>0</v>
      </c>
      <c r="EN36" s="162" cm="1">
        <f t="array" ref="EN36">EM36-IFERROR(_xlfn.LET(_xlpm.k,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$EM$3:$EM$215),IF(_xlpm.top="対象無し", 0, SUMPRODUCT(_xlpm.amount * _xlpm.hitCount))),0)</f>
        <v>0</v>
      </c>
      <c r="EO36" s="324">
        <f>SUM(EN36:EN39)</f>
        <v>0</v>
      </c>
      <c r="EP36" s="21">
        <f>LEN(配列情報!$D$42)-LEN(SUBSTITUTE(配列情報!$D$42,$D36,""))</f>
        <v>0</v>
      </c>
      <c r="EQ36" s="21">
        <f t="shared" si="36"/>
        <v>0</v>
      </c>
      <c r="ER36" s="162" cm="1">
        <f t="array" ref="ER36">EQ36-IFERROR(_xlfn.LET(_xlpm.k,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$EQ$3:$EQ$215),IF(_xlpm.top="対象無し", 0, SUMPRODUCT(_xlpm.amount * _xlpm.hitCount))),0)</f>
        <v>0</v>
      </c>
      <c r="ES36" s="324">
        <f>SUM(ER36:ER39)</f>
        <v>0</v>
      </c>
      <c r="ET36" s="21">
        <f>LEN(配列情報!$D$43)-LEN(SUBSTITUTE(配列情報!$D$43,$D36,""))</f>
        <v>0</v>
      </c>
      <c r="EU36" s="21">
        <f t="shared" si="37"/>
        <v>0</v>
      </c>
      <c r="EV36" s="162" cm="1">
        <f t="array" ref="EV36">EU36-IFERROR(_xlfn.LET(_xlpm.k,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$EU$3:$EU$215),IF(_xlpm.top="対象無し", 0, SUMPRODUCT(_xlpm.amount * _xlpm.hitCount))),0)</f>
        <v>0</v>
      </c>
      <c r="EW36" s="324">
        <f>SUM(EV36:EV39)</f>
        <v>0</v>
      </c>
      <c r="EX36" s="21">
        <f>LEN(配列情報!$D$44)-LEN(SUBSTITUTE(配列情報!$D$44,$D36,""))</f>
        <v>0</v>
      </c>
      <c r="EY36" s="21">
        <f t="shared" si="38"/>
        <v>0</v>
      </c>
      <c r="EZ36" s="162" cm="1">
        <f t="array" ref="EZ36">EY36-IFERROR(_xlfn.LET(_xlpm.k,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$EY$3:$EY$215),IF(_xlpm.top="対象無し", 0, SUMPRODUCT(_xlpm.amount * _xlpm.hitCount))),0)</f>
        <v>0</v>
      </c>
      <c r="FA36" s="324">
        <f>SUM(EZ36:EZ39)</f>
        <v>0</v>
      </c>
      <c r="FB36" s="21">
        <f>LEN(配列情報!$D$45)-LEN(SUBSTITUTE(配列情報!$D$45,$D36,""))</f>
        <v>0</v>
      </c>
      <c r="FC36" s="21">
        <f t="shared" si="39"/>
        <v>0</v>
      </c>
      <c r="FD36" s="162" cm="1">
        <f t="array" ref="FD36">FC36-IFERROR(_xlfn.LET(_xlpm.k,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$FC$3:$FC$215),IF(_xlpm.top="対象無し", 0, SUMPRODUCT(_xlpm.amount * _xlpm.hitCount))),0)</f>
        <v>0</v>
      </c>
      <c r="FE36" s="324">
        <f>SUM(FD36:FD39)</f>
        <v>0</v>
      </c>
      <c r="FF36" s="21">
        <f>LEN(配列情報!$D$46)-LEN(SUBSTITUTE(配列情報!$D$46,$D36,""))</f>
        <v>0</v>
      </c>
      <c r="FG36" s="21">
        <f t="shared" si="40"/>
        <v>0</v>
      </c>
      <c r="FH36" s="162" cm="1">
        <f t="array" ref="FH36">FG36-IFERROR(_xlfn.LET(_xlpm.k,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$FG$3:$FG$215),IF(_xlpm.top="対象無し", 0, SUMPRODUCT(_xlpm.amount * _xlpm.hitCount))),0)</f>
        <v>0</v>
      </c>
      <c r="FI36" s="324">
        <f>SUM(FH36:FH39)</f>
        <v>0</v>
      </c>
      <c r="FJ36" s="21">
        <f>LEN(配列情報!$D$47)-LEN(SUBSTITUTE(配列情報!$D$47,$D36,""))</f>
        <v>0</v>
      </c>
      <c r="FK36" s="21">
        <f t="shared" si="41"/>
        <v>0</v>
      </c>
      <c r="FL36" s="162" cm="1">
        <f t="array" ref="FL36">FK36-IFERROR(_xlfn.LET(_xlpm.k,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$FK$3:$FK$215),IF(_xlpm.top="対象無し", 0, SUMPRODUCT(_xlpm.amount * _xlpm.hitCount))),0)</f>
        <v>0</v>
      </c>
      <c r="FM36" s="324">
        <f>SUM(FL36:FL39)</f>
        <v>0</v>
      </c>
      <c r="FN36" s="21">
        <f>LEN(配列情報!$D$48)-LEN(SUBSTITUTE(配列情報!$D$48,$D36,""))</f>
        <v>0</v>
      </c>
      <c r="FO36" s="21">
        <f t="shared" si="42"/>
        <v>0</v>
      </c>
      <c r="FP36" s="162" cm="1">
        <f t="array" ref="FP36">FO36-IFERROR(_xlfn.LET(_xlpm.k,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$FO$3:$FO$215),IF(_xlpm.top="対象無し", 0, SUMPRODUCT(_xlpm.amount * _xlpm.hitCount))),0)</f>
        <v>0</v>
      </c>
      <c r="FQ36" s="324">
        <f>SUM(FP36:FP39)</f>
        <v>0</v>
      </c>
      <c r="FR36" s="21">
        <f>LEN(配列情報!$D$49)-LEN(SUBSTITUTE(配列情報!$D$49,$D36,""))</f>
        <v>0</v>
      </c>
      <c r="FS36" s="21">
        <f t="shared" si="43"/>
        <v>0</v>
      </c>
      <c r="FT36" s="162" cm="1">
        <f t="array" ref="FT36">FS36-IFERROR(_xlfn.LET(_xlpm.k,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$FS$3:$FS$215),IF(_xlpm.top="対象無し", 0, SUMPRODUCT(_xlpm.amount * _xlpm.hitCount))),0)</f>
        <v>0</v>
      </c>
      <c r="FU36" s="324">
        <f>SUM(FT36:FT39)</f>
        <v>0</v>
      </c>
      <c r="FV36" s="21">
        <f>LEN(配列情報!$D$50)-LEN(SUBSTITUTE(配列情報!$D$50,$D36,""))</f>
        <v>0</v>
      </c>
      <c r="FW36" s="21">
        <f t="shared" si="44"/>
        <v>0</v>
      </c>
      <c r="FX36" s="162" cm="1">
        <f t="array" ref="FX36">FW36-IFERROR(_xlfn.LET(_xlpm.k,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$FW$3:$FW$215),IF(_xlpm.top="対象無し", 0, SUMPRODUCT(_xlpm.amount * _xlpm.hitCount))),0)</f>
        <v>0</v>
      </c>
      <c r="FY36" s="324">
        <f>SUM(FX36:FX39)</f>
        <v>0</v>
      </c>
      <c r="FZ36" s="21">
        <f>LEN(配列情報!$D$51)-LEN(SUBSTITUTE(配列情報!$D$51,$D36,""))</f>
        <v>0</v>
      </c>
      <c r="GA36" s="21">
        <f t="shared" si="45"/>
        <v>0</v>
      </c>
      <c r="GB36" s="162" cm="1">
        <f t="array" ref="GB36">GA36-IFERROR(_xlfn.LET(_xlpm.k,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$GA$3:$GA$215),IF(_xlpm.top="対象無し", 0, SUMPRODUCT(_xlpm.amount * _xlpm.hitCount))),0)</f>
        <v>0</v>
      </c>
      <c r="GC36" s="324">
        <f>SUM(GB36:GB39)</f>
        <v>0</v>
      </c>
      <c r="GD36" s="21">
        <f>LEN(配列情報!$D$52)-LEN(SUBSTITUTE(配列情報!$D$52,$D36,""))</f>
        <v>0</v>
      </c>
      <c r="GE36" s="21">
        <f t="shared" si="46"/>
        <v>0</v>
      </c>
      <c r="GF36" s="162" cm="1">
        <f t="array" ref="GF36">GE36-IFERROR(_xlfn.LET(_xlpm.k,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$GE$3:$GE$215),IF(_xlpm.top="対象無し", 0, SUMPRODUCT(_xlpm.amount * _xlpm.hitCount))),0)</f>
        <v>0</v>
      </c>
      <c r="GG36" s="324">
        <f>SUM(GF36:GF39)</f>
        <v>0</v>
      </c>
      <c r="GH36" s="21">
        <f>LEN(配列情報!$D$53)-LEN(SUBSTITUTE(配列情報!$D$53,$D36,""))</f>
        <v>0</v>
      </c>
      <c r="GI36" s="21">
        <f t="shared" si="47"/>
        <v>0</v>
      </c>
      <c r="GJ36" s="162" cm="1">
        <f t="array" ref="GJ36">GI36-IFERROR(_xlfn.LET(_xlpm.k,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$GI$3:$GI$215),IF(_xlpm.top="対象無し", 0, SUMPRODUCT(_xlpm.amount * _xlpm.hitCount))),0)</f>
        <v>0</v>
      </c>
      <c r="GK36" s="324">
        <f>SUM(GJ36:GJ39)</f>
        <v>0</v>
      </c>
      <c r="GL36" s="21">
        <f>LEN(配列情報!$D$54)-LEN(SUBSTITUTE(配列情報!$D$54,$D36,""))</f>
        <v>0</v>
      </c>
      <c r="GM36" s="21">
        <f t="shared" si="48"/>
        <v>0</v>
      </c>
      <c r="GN36" s="162" cm="1">
        <f t="array" ref="GN36">GM36-IFERROR(_xlfn.LET(_xlpm.k,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$GM$3:$GM$215),IF(_xlpm.top="対象無し", 0, SUMPRODUCT(_xlpm.amount * _xlpm.hitCount))),0)</f>
        <v>0</v>
      </c>
      <c r="GO36" s="324">
        <f>SUM(GN36:GN39)</f>
        <v>0</v>
      </c>
      <c r="GP36" s="21">
        <f>LEN(配列情報!$D$55)-LEN(SUBSTITUTE(配列情報!$D$55,$D36,""))</f>
        <v>0</v>
      </c>
      <c r="GQ36" s="21">
        <f t="shared" si="49"/>
        <v>0</v>
      </c>
      <c r="GR36" s="162" cm="1">
        <f t="array" ref="GR36">GQ36-IFERROR(_xlfn.LET(_xlpm.k,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$GQ$3:$GQ$215),IF(_xlpm.top="対象無し", 0, SUMPRODUCT(_xlpm.amount * _xlpm.hitCount))),0)</f>
        <v>0</v>
      </c>
      <c r="GS36" s="324">
        <f>SUM(GR36:GR39)</f>
        <v>0</v>
      </c>
      <c r="GT36" s="21">
        <f>LEN(配列情報!$D$56)-LEN(SUBSTITUTE(配列情報!$D$56,$D36,""))</f>
        <v>0</v>
      </c>
      <c r="GU36" s="21">
        <f t="shared" si="50"/>
        <v>0</v>
      </c>
      <c r="GV36" s="162" cm="1">
        <f t="array" ref="GV36">GU36-IFERROR(_xlfn.LET(_xlpm.k,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$GU$3:$GU$215),IF(_xlpm.top="対象無し", 0, SUMPRODUCT(_xlpm.amount * _xlpm.hitCount))),0)</f>
        <v>0</v>
      </c>
      <c r="GW36" s="324">
        <f>SUM(GV36:GV39)</f>
        <v>0</v>
      </c>
      <c r="GX36" s="21">
        <f>LEN(配列情報!$D$57)-LEN(SUBSTITUTE(配列情報!$D$57,$D36,""))</f>
        <v>0</v>
      </c>
      <c r="GY36" s="21">
        <f t="shared" si="51"/>
        <v>0</v>
      </c>
      <c r="GZ36" s="162" cm="1">
        <f t="array" ref="GZ36">GY36-IFERROR(_xlfn.LET(_xlpm.k,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$GY$3:$GY$215),IF(_xlpm.top="対象無し", 0, SUMPRODUCT(_xlpm.amount * _xlpm.hitCount))),0)</f>
        <v>0</v>
      </c>
      <c r="HA36" s="324">
        <f>SUM(GZ36:GZ39)</f>
        <v>0</v>
      </c>
      <c r="HB36" s="21">
        <f>LEN(配列情報!$D$58)-LEN(SUBSTITUTE(配列情報!$D$58,$D36,""))</f>
        <v>0</v>
      </c>
      <c r="HC36" s="21">
        <f t="shared" si="52"/>
        <v>0</v>
      </c>
      <c r="HD36" s="162" cm="1">
        <f t="array" ref="HD36">HC36-IFERROR(_xlfn.LET(_xlpm.k,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$HC$3:$HC$215),IF(_xlpm.top="対象無し", 0, SUMPRODUCT(_xlpm.amount * _xlpm.hitCount))),0)</f>
        <v>0</v>
      </c>
      <c r="HE36" s="324">
        <f>SUM(HD36:HD39)</f>
        <v>0</v>
      </c>
      <c r="HF36" s="21">
        <f>LEN(配列情報!$D$59)-LEN(SUBSTITUTE(配列情報!$D$59,$D36,""))</f>
        <v>0</v>
      </c>
      <c r="HG36" s="21">
        <f t="shared" si="53"/>
        <v>0</v>
      </c>
      <c r="HH36" s="162" cm="1">
        <f t="array" ref="HH36">HG36-IFERROR(_xlfn.LET(_xlpm.k,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$HG$3:$HG$215),IF(_xlpm.top="対象無し", 0, SUMPRODUCT(_xlpm.amount * _xlpm.hitCount))),0)</f>
        <v>0</v>
      </c>
      <c r="HI36" s="324">
        <f>SUM(HH36:HH39)</f>
        <v>0</v>
      </c>
      <c r="HJ36" s="21">
        <f>LEN(配列情報!$D$60)-LEN(SUBSTITUTE(配列情報!$D$60,$D36,""))</f>
        <v>0</v>
      </c>
      <c r="HK36" s="21">
        <f t="shared" si="54"/>
        <v>0</v>
      </c>
      <c r="HL36" s="162" cm="1">
        <f t="array" ref="HL36">HK36-IFERROR(_xlfn.LET(_xlpm.k,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$HK$3:$HK$215),IF(_xlpm.top="対象無し", 0, SUMPRODUCT(_xlpm.amount * _xlpm.hitCount))),0)</f>
        <v>0</v>
      </c>
      <c r="HM36" s="324">
        <f>SUM(HL36:HL39)</f>
        <v>0</v>
      </c>
      <c r="HN36" s="21">
        <f>LEN(配列情報!$D$61)-LEN(SUBSTITUTE(配列情報!$D$61,$D36,""))</f>
        <v>0</v>
      </c>
      <c r="HO36" s="21">
        <f t="shared" si="55"/>
        <v>0</v>
      </c>
      <c r="HP36" s="162" cm="1">
        <f t="array" ref="HP36">HO36-IFERROR(_xlfn.LET(_xlpm.k,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$HO$3:$HO$215),IF(_xlpm.top="対象無し", 0, SUMPRODUCT(_xlpm.amount * _xlpm.hitCount))),0)</f>
        <v>0</v>
      </c>
      <c r="HQ36" s="324">
        <f>SUM(HP36:HP39)</f>
        <v>0</v>
      </c>
      <c r="HR36" s="21">
        <f>LEN(配列情報!$D$62)-LEN(SUBSTITUTE(配列情報!$D$62,$D36,""))</f>
        <v>0</v>
      </c>
      <c r="HS36" s="21">
        <f t="shared" si="56"/>
        <v>0</v>
      </c>
      <c r="HT36" s="162" cm="1">
        <f t="array" ref="HT36">HS36-IFERROR(_xlfn.LET(_xlpm.k,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$HS$3:$HS$215),IF(_xlpm.top="対象無し", 0, SUMPRODUCT(_xlpm.amount * _xlpm.hitCount))),0)</f>
        <v>0</v>
      </c>
      <c r="HU36" s="324">
        <f>SUM(HT36:HT39)</f>
        <v>0</v>
      </c>
      <c r="HV36" s="21">
        <f>LEN(配列情報!$D$63)-LEN(SUBSTITUTE(配列情報!$D$63,$D36,""))</f>
        <v>0</v>
      </c>
      <c r="HW36" s="21">
        <f t="shared" si="57"/>
        <v>0</v>
      </c>
      <c r="HX36" s="162" cm="1">
        <f t="array" ref="HX36">HW36-IFERROR(_xlfn.LET(_xlpm.k,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$HW$3:$HW$215),IF(_xlpm.top="対象無し", 0, SUMPRODUCT(_xlpm.amount * _xlpm.hitCount))),0)</f>
        <v>0</v>
      </c>
      <c r="HY36" s="324">
        <f>SUM(HX36:HX39)</f>
        <v>0</v>
      </c>
      <c r="HZ36" s="21">
        <f>LEN(配列情報!$D$64)-LEN(SUBSTITUTE(配列情報!$D$64,$D36,""))</f>
        <v>0</v>
      </c>
      <c r="IA36" s="21">
        <f t="shared" si="58"/>
        <v>0</v>
      </c>
      <c r="IB36" s="162" cm="1">
        <f t="array" ref="IB36">IA36-IFERROR(_xlfn.LET(_xlpm.k,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$IA$3:$IA$215),IF(_xlpm.top="対象無し", 0, SUMPRODUCT(_xlpm.amount * _xlpm.hitCount))),0)</f>
        <v>0</v>
      </c>
      <c r="IC36" s="324">
        <f>SUM(IB36:IB39)</f>
        <v>0</v>
      </c>
      <c r="ID36" s="21">
        <f>LEN(配列情報!$D$65)-LEN(SUBSTITUTE(配列情報!$D$65,$D36,""))</f>
        <v>0</v>
      </c>
      <c r="IE36" s="21">
        <f t="shared" si="59"/>
        <v>0</v>
      </c>
      <c r="IF36" s="162" cm="1">
        <f t="array" ref="IF36">IE36-IFERROR(_xlfn.LET(_xlpm.k,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$IE$3:$IE$215),IF(_xlpm.top="対象無し", 0, SUMPRODUCT(_xlpm.amount * _xlpm.hitCount))),0)</f>
        <v>0</v>
      </c>
      <c r="IG36" s="324">
        <f>SUM(IF36:IF39)</f>
        <v>0</v>
      </c>
      <c r="IH36" s="21">
        <f>LEN(配列情報!$D$66)-LEN(SUBSTITUTE(配列情報!$D$66,$D36,""))</f>
        <v>0</v>
      </c>
      <c r="II36" s="21">
        <f t="shared" si="60"/>
        <v>0</v>
      </c>
      <c r="IJ36" s="162" cm="1">
        <f t="array" ref="IJ36">II36-IFERROR(_xlfn.LET(_xlpm.k,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$II$3:$II$215),IF(_xlpm.top="対象無し", 0, SUMPRODUCT(_xlpm.amount * _xlpm.hitCount))),0)</f>
        <v>0</v>
      </c>
      <c r="IK36" s="324">
        <f>SUM(IJ36:IJ39)</f>
        <v>0</v>
      </c>
      <c r="IL36" s="21">
        <f>LEN(配列情報!$D$67)-LEN(SUBSTITUTE(配列情報!$D$67,$D36,""))</f>
        <v>0</v>
      </c>
      <c r="IM36" s="21">
        <f t="shared" si="61"/>
        <v>0</v>
      </c>
      <c r="IN36" s="162" cm="1">
        <f t="array" ref="IN36">IM36-IFERROR(_xlfn.LET(_xlpm.k,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$IM$3:$IM$215),IF(_xlpm.top="対象無し", 0, SUMPRODUCT(_xlpm.amount * _xlpm.hitCount))),0)</f>
        <v>0</v>
      </c>
      <c r="IO36" s="324">
        <f>SUM(IN36:IN39)</f>
        <v>0</v>
      </c>
      <c r="IP36" s="21">
        <f>LEN(配列情報!$D$68)-LEN(SUBSTITUTE(配列情報!$D$68,$D36,""))</f>
        <v>0</v>
      </c>
      <c r="IQ36" s="21">
        <f t="shared" si="62"/>
        <v>0</v>
      </c>
      <c r="IR36" s="162" cm="1">
        <f t="array" ref="IR36">IQ36-IFERROR(_xlfn.LET(_xlpm.k,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$IQ$3:$IQ$215),IF(_xlpm.top="対象無し", 0, SUMPRODUCT(_xlpm.amount * _xlpm.hitCount))),0)</f>
        <v>0</v>
      </c>
      <c r="IS36" s="324">
        <f>SUM(IR36:IR39)</f>
        <v>0</v>
      </c>
      <c r="IT36" s="21">
        <f>LEN(配列情報!$D$69)-LEN(SUBSTITUTE(配列情報!$D$69,$D36,""))</f>
        <v>0</v>
      </c>
      <c r="IU36" s="21">
        <f t="shared" si="63"/>
        <v>0</v>
      </c>
      <c r="IV36" s="162" cm="1">
        <f t="array" ref="IV36">IU36-IFERROR(_xlfn.LET(_xlpm.k,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$IU$3:$IU$215),IF(_xlpm.top="対象無し", 0, SUMPRODUCT(_xlpm.amount * _xlpm.hitCount))),0)</f>
        <v>0</v>
      </c>
      <c r="IW36" s="324">
        <f>SUM(IV36:IV39)</f>
        <v>0</v>
      </c>
      <c r="IX36" s="21">
        <f>LEN(配列情報!$D$70)-LEN(SUBSTITUTE(配列情報!$D$70,$D36,""))</f>
        <v>0</v>
      </c>
      <c r="IY36" s="21">
        <f t="shared" si="64"/>
        <v>0</v>
      </c>
      <c r="IZ36" s="162" cm="1">
        <f t="array" ref="IZ36">IY36-IFERROR(_xlfn.LET(_xlpm.k,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$IY$3:$IY$215),IF(_xlpm.top="対象無し", 0, SUMPRODUCT(_xlpm.amount * _xlpm.hitCount))),0)</f>
        <v>0</v>
      </c>
      <c r="JA36" s="324">
        <f>SUM(IZ36:IZ39)</f>
        <v>0</v>
      </c>
      <c r="JB36" s="21">
        <f>LEN(配列情報!$D$71)-LEN(SUBSTITUTE(配列情報!$D$71,$D36,""))</f>
        <v>0</v>
      </c>
      <c r="JC36" s="21">
        <f t="shared" si="65"/>
        <v>0</v>
      </c>
      <c r="JD36" s="162" cm="1">
        <f t="array" ref="JD36">JC36-IFERROR(_xlfn.LET(_xlpm.k,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$JC$3:$JC$215),IF(_xlpm.top="対象無し", 0, SUMPRODUCT(_xlpm.amount * _xlpm.hitCount))),0)</f>
        <v>0</v>
      </c>
      <c r="JE36" s="324">
        <f>SUM(JD36:JD39)</f>
        <v>0</v>
      </c>
      <c r="JF36" s="21">
        <f>LEN(配列情報!$D$72)-LEN(SUBSTITUTE(配列情報!$D$72,$D36,""))</f>
        <v>0</v>
      </c>
      <c r="JG36" s="21">
        <f t="shared" si="66"/>
        <v>0</v>
      </c>
      <c r="JH36" s="162" cm="1">
        <f t="array" ref="JH36">JG36-IFERROR(_xlfn.LET(_xlpm.k,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$JG$3:$JG$215),IF(_xlpm.top="対象無し", 0, SUMPRODUCT(_xlpm.amount * _xlpm.hitCount))),0)</f>
        <v>0</v>
      </c>
      <c r="JI36" s="324">
        <f>SUM(JH36:JH39)</f>
        <v>0</v>
      </c>
      <c r="JJ36" s="21">
        <f>LEN(配列情報!$D$73)-LEN(SUBSTITUTE(配列情報!$D$73,$D36,""))</f>
        <v>0</v>
      </c>
      <c r="JK36" s="21">
        <f t="shared" si="67"/>
        <v>0</v>
      </c>
      <c r="JL36" s="162" cm="1">
        <f t="array" ref="JL36">JK36-IFERROR(_xlfn.LET(_xlpm.k,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$JK$3:$JK$215),IF(_xlpm.top="対象無し", 0, SUMPRODUCT(_xlpm.amount * _xlpm.hitCount))),0)</f>
        <v>0</v>
      </c>
      <c r="JM36" s="324">
        <f>SUM(JL36:JL39)</f>
        <v>0</v>
      </c>
      <c r="JN36" s="21">
        <f>LEN(配列情報!$D$74)-LEN(SUBSTITUTE(配列情報!$D$74,$D36,""))</f>
        <v>0</v>
      </c>
      <c r="JO36" s="21">
        <f t="shared" si="68"/>
        <v>0</v>
      </c>
      <c r="JP36" s="162" cm="1">
        <f t="array" ref="JP36">JO36-IFERROR(_xlfn.LET(_xlpm.k,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$JO$3:$JO$215),IF(_xlpm.top="対象無し", 0, SUMPRODUCT(_xlpm.amount * _xlpm.hitCount))),0)</f>
        <v>0</v>
      </c>
      <c r="JQ36" s="324">
        <f>SUM(JP36:JP39)</f>
        <v>0</v>
      </c>
      <c r="JR36" s="21">
        <f>LEN(配列情報!$D$75)-LEN(SUBSTITUTE(配列情報!$D$75,$D36,""))</f>
        <v>0</v>
      </c>
      <c r="JS36" s="21">
        <f t="shared" si="69"/>
        <v>0</v>
      </c>
      <c r="JT36" s="162" cm="1">
        <f t="array" ref="JT36">JS36-IFERROR(_xlfn.LET(_xlpm.k,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$JS$3:$JS$215),IF(_xlpm.top="対象無し", 0, SUMPRODUCT(_xlpm.amount * _xlpm.hitCount))),0)</f>
        <v>0</v>
      </c>
      <c r="JU36" s="324">
        <f>SUM(JT36:JT39)</f>
        <v>0</v>
      </c>
      <c r="JV36" s="21">
        <f>LEN(配列情報!$D$76)-LEN(SUBSTITUTE(配列情報!$D$76,$D36,""))</f>
        <v>0</v>
      </c>
      <c r="JW36" s="21">
        <f t="shared" si="70"/>
        <v>0</v>
      </c>
      <c r="JX36" s="162" cm="1">
        <f t="array" ref="JX36">JW36-IFERROR(_xlfn.LET(_xlpm.k,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$JW$3:$JW$215),IF(_xlpm.top="対象無し", 0, SUMPRODUCT(_xlpm.amount * _xlpm.hitCount))),0)</f>
        <v>0</v>
      </c>
      <c r="JY36" s="324">
        <f>SUM(JX36:JX39)</f>
        <v>0</v>
      </c>
      <c r="JZ36" s="21">
        <f>LEN(配列情報!$D$77)-LEN(SUBSTITUTE(配列情報!$D$77,$D36,""))</f>
        <v>0</v>
      </c>
      <c r="KA36" s="21">
        <f t="shared" si="71"/>
        <v>0</v>
      </c>
      <c r="KB36" s="162" cm="1">
        <f t="array" ref="KB36">KA36-IFERROR(_xlfn.LET(_xlpm.k,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$KA$3:$KA$215),IF(_xlpm.top="対象無し", 0, SUMPRODUCT(_xlpm.amount * _xlpm.hitCount))),0)</f>
        <v>0</v>
      </c>
      <c r="KC36" s="324">
        <f>SUM(KB36:KB39)</f>
        <v>0</v>
      </c>
      <c r="KD36" s="21">
        <f>LEN(配列情報!$D$78)-LEN(SUBSTITUTE(配列情報!$D$78,$D36,""))</f>
        <v>0</v>
      </c>
      <c r="KE36" s="21">
        <f t="shared" si="72"/>
        <v>0</v>
      </c>
      <c r="KF36" s="162" cm="1">
        <f t="array" ref="KF36">KE36-IFERROR(_xlfn.LET(_xlpm.k,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$KE$3:$KE$215),IF(_xlpm.top="対象無し", 0, SUMPRODUCT(_xlpm.amount * _xlpm.hitCount))),0)</f>
        <v>0</v>
      </c>
      <c r="KG36" s="324">
        <f>SUM(KF36:KF39)</f>
        <v>0</v>
      </c>
      <c r="KH36" s="21">
        <f>LEN(配列情報!$D$79)-LEN(SUBSTITUTE(配列情報!$D$79,$D36,""))</f>
        <v>0</v>
      </c>
      <c r="KI36" s="21">
        <f t="shared" si="73"/>
        <v>0</v>
      </c>
      <c r="KJ36" s="162" cm="1">
        <f t="array" ref="KJ36">KI36-IFERROR(_xlfn.LET(_xlpm.k,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$KI$3:$KI$215),IF(_xlpm.top="対象無し", 0, SUMPRODUCT(_xlpm.amount * _xlpm.hitCount))),0)</f>
        <v>0</v>
      </c>
      <c r="KK36" s="324">
        <f>SUM(KJ36:KJ39)</f>
        <v>0</v>
      </c>
      <c r="KL36" s="21">
        <f>LEN(配列情報!$D$80)-LEN(SUBSTITUTE(配列情報!$D$80,$D36,""))</f>
        <v>0</v>
      </c>
      <c r="KM36" s="21">
        <f t="shared" si="74"/>
        <v>0</v>
      </c>
      <c r="KN36" s="162" cm="1">
        <f t="array" ref="KN36">KM36-IFERROR(_xlfn.LET(_xlpm.k,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$KM$3:$KM$215),IF(_xlpm.top="対象無し", 0, SUMPRODUCT(_xlpm.amount * _xlpm.hitCount))),0)</f>
        <v>0</v>
      </c>
      <c r="KO36" s="324">
        <f>SUM(KN36:KN39)</f>
        <v>0</v>
      </c>
      <c r="KP36" s="21">
        <f>LEN(配列情報!$D$81)-LEN(SUBSTITUTE(配列情報!$D$81,$D36,""))</f>
        <v>0</v>
      </c>
      <c r="KQ36" s="21">
        <f t="shared" si="75"/>
        <v>0</v>
      </c>
      <c r="KR36" s="162" cm="1">
        <f t="array" ref="KR36">KQ36-IFERROR(_xlfn.LET(_xlpm.k,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$KQ$3:$KQ$215),IF(_xlpm.top="対象無し", 0, SUMPRODUCT(_xlpm.amount * _xlpm.hitCount))),0)</f>
        <v>0</v>
      </c>
      <c r="KS36" s="324">
        <f>SUM(KR36:KR39)</f>
        <v>0</v>
      </c>
      <c r="KT36" s="21">
        <f>LEN(配列情報!$D$82)-LEN(SUBSTITUTE(配列情報!$D$82,$D36,""))</f>
        <v>0</v>
      </c>
      <c r="KU36" s="21">
        <f t="shared" si="76"/>
        <v>0</v>
      </c>
      <c r="KV36" s="162" cm="1">
        <f t="array" ref="KV36">KU36-IFERROR(_xlfn.LET(_xlpm.k,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$KU$3:$KU$215),IF(_xlpm.top="対象無し", 0, SUMPRODUCT(_xlpm.amount * _xlpm.hitCount))),0)</f>
        <v>0</v>
      </c>
      <c r="KW36" s="324">
        <f>SUM(KV36:KV39)</f>
        <v>0</v>
      </c>
      <c r="KX36" s="21">
        <f>LEN(配列情報!$D$83)-LEN(SUBSTITUTE(配列情報!$D$83,$D36,""))</f>
        <v>0</v>
      </c>
      <c r="KY36" s="21">
        <f t="shared" si="77"/>
        <v>0</v>
      </c>
      <c r="KZ36" s="162" cm="1">
        <f t="array" ref="KZ36">KY36-IFERROR(_xlfn.LET(_xlpm.k,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$KY$3:$KY$215),IF(_xlpm.top="対象無し", 0, SUMPRODUCT(_xlpm.amount * _xlpm.hitCount))),0)</f>
        <v>0</v>
      </c>
      <c r="LA36" s="324">
        <f>SUM(KZ36:KZ39)</f>
        <v>0</v>
      </c>
      <c r="LB36" s="21">
        <f>LEN(配列情報!$D$84)-LEN(SUBSTITUTE(配列情報!$D$84,$D36,""))</f>
        <v>0</v>
      </c>
      <c r="LC36" s="21">
        <f t="shared" si="78"/>
        <v>0</v>
      </c>
      <c r="LD36" s="162" cm="1">
        <f t="array" ref="LD36">LC36-IFERROR(_xlfn.LET(_xlpm.k,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$LC$3:$LC$215),IF(_xlpm.top="対象無し", 0, SUMPRODUCT(_xlpm.amount * _xlpm.hitCount))),0)</f>
        <v>0</v>
      </c>
      <c r="LE36" s="324">
        <f>SUM(LD36:LD39)</f>
        <v>0</v>
      </c>
      <c r="LF36" s="21">
        <f>LEN(配列情報!$D$85)-LEN(SUBSTITUTE(配列情報!$D$85,$D36,""))</f>
        <v>0</v>
      </c>
      <c r="LG36" s="21">
        <f t="shared" si="79"/>
        <v>0</v>
      </c>
      <c r="LH36" s="162" cm="1">
        <f t="array" ref="LH36">LG36-IFERROR(_xlfn.LET(_xlpm.k,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$LG$3:$LG$215),IF(_xlpm.top="対象無し", 0, SUMPRODUCT(_xlpm.amount * _xlpm.hitCount))),0)</f>
        <v>0</v>
      </c>
      <c r="LI36" s="324">
        <f>SUM(LH36:LH39)</f>
        <v>0</v>
      </c>
      <c r="LJ36" s="21">
        <f>LEN(配列情報!$D$86)-LEN(SUBSTITUTE(配列情報!$D$86,$D36,""))</f>
        <v>0</v>
      </c>
      <c r="LK36" s="21">
        <f t="shared" si="80"/>
        <v>0</v>
      </c>
      <c r="LL36" s="162" cm="1">
        <f t="array" ref="LL36">LK36-IFERROR(_xlfn.LET(_xlpm.k,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$LK$3:$LK$215),IF(_xlpm.top="対象無し", 0, SUMPRODUCT(_xlpm.amount * _xlpm.hitCount))),0)</f>
        <v>0</v>
      </c>
      <c r="LM36" s="324">
        <f>SUM(LL36:LL39)</f>
        <v>0</v>
      </c>
      <c r="LN36" s="21">
        <f>LEN(配列情報!$D$87)-LEN(SUBSTITUTE(配列情報!$D$87,$D36,""))</f>
        <v>0</v>
      </c>
      <c r="LO36" s="21">
        <f t="shared" si="81"/>
        <v>0</v>
      </c>
      <c r="LP36" s="162" cm="1">
        <f t="array" ref="LP36">LO36-IFERROR(_xlfn.LET(_xlpm.k,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$LO$3:$LO$215),IF(_xlpm.top="対象無し", 0, SUMPRODUCT(_xlpm.amount * _xlpm.hitCount))),0)</f>
        <v>0</v>
      </c>
      <c r="LQ36" s="324">
        <f>SUM(LP36:LP39)</f>
        <v>0</v>
      </c>
      <c r="LR36" s="21">
        <f>LEN(配列情報!$D$88)-LEN(SUBSTITUTE(配列情報!$D$88,$D36,""))</f>
        <v>0</v>
      </c>
      <c r="LS36" s="21">
        <f t="shared" si="82"/>
        <v>0</v>
      </c>
      <c r="LT36" s="162" cm="1">
        <f t="array" ref="LT36">LS36-IFERROR(_xlfn.LET(_xlpm.k,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$LS$3:$LS$215),IF(_xlpm.top="対象無し", 0, SUMPRODUCT(_xlpm.amount * _xlpm.hitCount))),0)</f>
        <v>0</v>
      </c>
      <c r="LU36" s="324">
        <f>SUM(LT36:LT39)</f>
        <v>0</v>
      </c>
      <c r="LV36" s="21">
        <f>LEN(配列情報!$D$89)-LEN(SUBSTITUTE(配列情報!$D$89,$D36,""))</f>
        <v>0</v>
      </c>
      <c r="LW36" s="21">
        <f t="shared" si="83"/>
        <v>0</v>
      </c>
      <c r="LX36" s="162" cm="1">
        <f t="array" ref="LX36">LW36-IFERROR(_xlfn.LET(_xlpm.k,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$LW$3:$LW$215),IF(_xlpm.top="対象無し", 0, SUMPRODUCT(_xlpm.amount * _xlpm.hitCount))),0)</f>
        <v>0</v>
      </c>
      <c r="LY36" s="324">
        <f>SUM(LX36:LX39)</f>
        <v>0</v>
      </c>
      <c r="LZ36" s="21">
        <f>LEN(配列情報!$D$90)-LEN(SUBSTITUTE(配列情報!$D$90,$D36,""))</f>
        <v>0</v>
      </c>
      <c r="MA36" s="21">
        <f t="shared" si="84"/>
        <v>0</v>
      </c>
      <c r="MB36" s="162" cm="1">
        <f t="array" ref="MB36">MA36-IFERROR(_xlfn.LET(_xlpm.k,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$MA$3:$MA$215),IF(_xlpm.top="対象無し", 0, SUMPRODUCT(_xlpm.amount * _xlpm.hitCount))),0)</f>
        <v>0</v>
      </c>
      <c r="MC36" s="324">
        <f>SUM(MB36:MB39)</f>
        <v>0</v>
      </c>
      <c r="MD36" s="21">
        <f>LEN(配列情報!$D$91)-LEN(SUBSTITUTE(配列情報!$D$91,$D36,""))</f>
        <v>0</v>
      </c>
      <c r="ME36" s="21">
        <f t="shared" si="85"/>
        <v>0</v>
      </c>
      <c r="MF36" s="162" cm="1">
        <f t="array" ref="MF36">ME36-IFERROR(_xlfn.LET(_xlpm.k,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$ME$3:$ME$215),IF(_xlpm.top="対象無し", 0, SUMPRODUCT(_xlpm.amount * _xlpm.hitCount))),0)</f>
        <v>0</v>
      </c>
      <c r="MG36" s="324">
        <f>SUM(MF36:MF39)</f>
        <v>0</v>
      </c>
      <c r="MH36" s="21">
        <f>LEN(配列情報!$D$92)-LEN(SUBSTITUTE(配列情報!$D$92,$D36,""))</f>
        <v>0</v>
      </c>
      <c r="MI36" s="21">
        <f t="shared" si="86"/>
        <v>0</v>
      </c>
      <c r="MJ36" s="162" cm="1">
        <f t="array" ref="MJ36">MI36-IFERROR(_xlfn.LET(_xlpm.k,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$MI$3:$MI$215),IF(_xlpm.top="対象無し", 0, SUMPRODUCT(_xlpm.amount * _xlpm.hitCount))),0)</f>
        <v>0</v>
      </c>
      <c r="MK36" s="324">
        <f>SUM(MJ36:MJ39)</f>
        <v>0</v>
      </c>
      <c r="ML36" s="21">
        <f>LEN(配列情報!$D$93)-LEN(SUBSTITUTE(配列情報!$D$93,$D36,""))</f>
        <v>0</v>
      </c>
      <c r="MM36" s="21">
        <f t="shared" si="87"/>
        <v>0</v>
      </c>
      <c r="MN36" s="162" cm="1">
        <f t="array" ref="MN36">MM36-IFERROR(_xlfn.LET(_xlpm.k,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$MM$3:$MM$215),IF(_xlpm.top="対象無し", 0, SUMPRODUCT(_xlpm.amount * _xlpm.hitCount))),0)</f>
        <v>0</v>
      </c>
      <c r="MO36" s="324">
        <f>SUM(MN36:MN39)</f>
        <v>0</v>
      </c>
      <c r="MP36" s="21">
        <f>LEN(配列情報!$D$94)-LEN(SUBSTITUTE(配列情報!$D$94,$D36,""))</f>
        <v>0</v>
      </c>
      <c r="MQ36" s="21">
        <f t="shared" si="88"/>
        <v>0</v>
      </c>
      <c r="MR36" s="162" cm="1">
        <f t="array" ref="MR36">MQ36-IFERROR(_xlfn.LET(_xlpm.k,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$MQ$3:$MQ$215),IF(_xlpm.top="対象無し", 0, SUMPRODUCT(_xlpm.amount * _xlpm.hitCount))),0)</f>
        <v>0</v>
      </c>
      <c r="MS36" s="324">
        <f>SUM(MR36:MR39)</f>
        <v>0</v>
      </c>
      <c r="MT36" s="21">
        <f>LEN(配列情報!$D$95)-LEN(SUBSTITUTE(配列情報!$D$95,$D36,""))</f>
        <v>0</v>
      </c>
      <c r="MU36" s="21">
        <f t="shared" si="89"/>
        <v>0</v>
      </c>
      <c r="MV36" s="162" cm="1">
        <f t="array" ref="MV36">MU36-IFERROR(_xlfn.LET(_xlpm.k,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$MU$3:$MU$215),IF(_xlpm.top="対象無し", 0, SUMPRODUCT(_xlpm.amount * _xlpm.hitCount))),0)</f>
        <v>0</v>
      </c>
      <c r="MW36" s="324">
        <f>SUM(MV36:MV39)</f>
        <v>0</v>
      </c>
      <c r="MX36" s="21">
        <f>LEN(配列情報!$D$96)-LEN(SUBSTITUTE(配列情報!$D$96,$D36,""))</f>
        <v>0</v>
      </c>
      <c r="MY36" s="21">
        <f t="shared" si="90"/>
        <v>0</v>
      </c>
      <c r="MZ36" s="162" cm="1">
        <f t="array" ref="MZ36">MY36-IFERROR(_xlfn.LET(_xlpm.k,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$MY$3:$MY$215),IF(_xlpm.top="対象無し", 0, SUMPRODUCT(_xlpm.amount * _xlpm.hitCount))),0)</f>
        <v>0</v>
      </c>
      <c r="NA36" s="324">
        <f>SUM(MZ36:MZ39)</f>
        <v>0</v>
      </c>
      <c r="NB36" s="21">
        <f>LEN(配列情報!$D$97)-LEN(SUBSTITUTE(配列情報!$D$97,$D36,""))</f>
        <v>0</v>
      </c>
      <c r="NC36" s="21">
        <f t="shared" si="91"/>
        <v>0</v>
      </c>
      <c r="ND36" s="162" cm="1">
        <f t="array" ref="ND36">NC36-IFERROR(_xlfn.LET(_xlpm.k,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$NC$3:$NC$215),IF(_xlpm.top="対象無し", 0, SUMPRODUCT(_xlpm.amount * _xlpm.hitCount))),0)</f>
        <v>0</v>
      </c>
      <c r="NE36" s="324">
        <f>SUM(ND36:ND39)</f>
        <v>0</v>
      </c>
      <c r="NF36" s="21">
        <f>LEN(配列情報!$D$98)-LEN(SUBSTITUTE(配列情報!$D$98,$D36,""))</f>
        <v>0</v>
      </c>
      <c r="NG36" s="21">
        <f t="shared" si="92"/>
        <v>0</v>
      </c>
      <c r="NH36" s="162" cm="1">
        <f t="array" ref="NH36">NG36-IFERROR(_xlfn.LET(_xlpm.k,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$NG$3:$NG$215),IF(_xlpm.top="対象無し", 0, SUMPRODUCT(_xlpm.amount * _xlpm.hitCount))),0)</f>
        <v>0</v>
      </c>
      <c r="NI36" s="324">
        <f>SUM(NH36:NH39)</f>
        <v>0</v>
      </c>
      <c r="NJ36" s="21">
        <f>LEN(配列情報!$D$99)-LEN(SUBSTITUTE(配列情報!$D$99,$D36,""))</f>
        <v>0</v>
      </c>
      <c r="NK36" s="21">
        <f t="shared" si="93"/>
        <v>0</v>
      </c>
      <c r="NL36" s="162" cm="1">
        <f t="array" ref="NL36">NK36-IFERROR(_xlfn.LET(_xlpm.k,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$NK$3:$NK$215),IF(_xlpm.top="対象無し", 0, SUMPRODUCT(_xlpm.amount * _xlpm.hitCount))),0)</f>
        <v>0</v>
      </c>
      <c r="NM36" s="324">
        <f>SUM(NL36:NL39)</f>
        <v>0</v>
      </c>
      <c r="NN36" s="21">
        <f>LEN(配列情報!$D$100)-LEN(SUBSTITUTE(配列情報!$D$100,$D36,""))</f>
        <v>0</v>
      </c>
      <c r="NO36" s="21">
        <f t="shared" si="94"/>
        <v>0</v>
      </c>
      <c r="NP36" s="162" cm="1">
        <f t="array" ref="NP36">NO36-IFERROR(_xlfn.LET(_xlpm.k,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$NO$3:$NO$215),IF(_xlpm.top="対象無し", 0, SUMPRODUCT(_xlpm.amount * _xlpm.hitCount))),0)</f>
        <v>0</v>
      </c>
      <c r="NQ36" s="324">
        <f>SUM(NP36:NP39)</f>
        <v>0</v>
      </c>
      <c r="NR36" s="21">
        <f>LEN(配列情報!$D$101)-LEN(SUBSTITUTE(配列情報!$D$101,$D36,""))</f>
        <v>0</v>
      </c>
      <c r="NS36" s="21">
        <f t="shared" si="95"/>
        <v>0</v>
      </c>
      <c r="NT36" s="162" cm="1">
        <f t="array" ref="NT36">NS36-IFERROR(_xlfn.LET(_xlpm.k,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$NS$3:$NS$215),IF(_xlpm.top="対象無し", 0, SUMPRODUCT(_xlpm.amount * _xlpm.hitCount))),0)</f>
        <v>0</v>
      </c>
      <c r="NU36" s="324">
        <f>SUM(NT36:NT39)</f>
        <v>0</v>
      </c>
      <c r="NV36" s="21">
        <f>LEN(配列情報!$D$102)-LEN(SUBSTITUTE(配列情報!$D$102,$D36,""))</f>
        <v>0</v>
      </c>
      <c r="NW36" s="21">
        <f t="shared" si="96"/>
        <v>0</v>
      </c>
      <c r="NX36" s="162" cm="1">
        <f t="array" ref="NX36">NW36-IFERROR(_xlfn.LET(_xlpm.k, _xlfn.XMATCH(TRUE, EXACT($OB$2:$RL$2, D36),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D36, ""))) / LEN(D36),_xlpm.amount, SUMIF($C$3:$C$215, _xlpm.arrCode, $NW$3:$NW$215),IF(_xlpm.top="対象無し", 0, SUMPRODUCT(_xlpm.amount * _xlpm.hitCount))),0)</f>
        <v>0</v>
      </c>
      <c r="NY36" s="324">
        <f>SUM(NX36:NX39)</f>
        <v>0</v>
      </c>
    </row>
    <row r="37" spans="1:389">
      <c r="A37" s="335"/>
      <c r="B37" s="334"/>
      <c r="C37" s="45">
        <v>35</v>
      </c>
      <c r="D37" s="22" t="str">
        <f>塩基・修飾表記の定義!I47</f>
        <v>C(M)</v>
      </c>
      <c r="E37" s="160">
        <f t="shared" si="3"/>
        <v>4</v>
      </c>
      <c r="F37" s="21">
        <f>LEN(配列情報!$D$7)-LEN(SUBSTITUTE(配列情報!$D$7,$D37,""))</f>
        <v>0</v>
      </c>
      <c r="G37" s="21">
        <f t="shared" si="100"/>
        <v>0</v>
      </c>
      <c r="H37" s="162" cm="1">
        <f t="array" ref="H37">G37-IFERROR(_xlfn.LET(_xlpm.k,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$G$3:$G$215),IF(_xlpm.top="対象無し", 0, SUMPRODUCT(_xlpm.amount * _xlpm.hitCount))),0)</f>
        <v>0</v>
      </c>
      <c r="I37" s="324"/>
      <c r="J37" s="21">
        <f>LEN(配列情報!$D$8)-LEN(SUBSTITUTE(配列情報!$D$8,$D37,""))</f>
        <v>0</v>
      </c>
      <c r="K37" s="21">
        <f t="shared" si="101"/>
        <v>0</v>
      </c>
      <c r="L37" s="162" cm="1">
        <f t="array" ref="L37">K37-IFERROR(_xlfn.LET(_xlpm.k,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$K$3:$K$215),IF(_xlpm.top="対象無し", 0, SUMPRODUCT(_xlpm.amount * _xlpm.hitCount))),0)</f>
        <v>0</v>
      </c>
      <c r="M37" s="324"/>
      <c r="N37" s="21">
        <f>LEN(配列情報!$D$9)-LEN(SUBSTITUTE(配列情報!$D$9,$D37,""))</f>
        <v>0</v>
      </c>
      <c r="O37" s="21">
        <f t="shared" si="4"/>
        <v>0</v>
      </c>
      <c r="P37" s="162" cm="1">
        <f t="array" ref="P37">O37-IFERROR(_xlfn.LET(_xlpm.k,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$O$3:$O$215),IF(_xlpm.top="対象無し", 0, SUMPRODUCT(_xlpm.amount * _xlpm.hitCount))),0)</f>
        <v>0</v>
      </c>
      <c r="Q37" s="324"/>
      <c r="R37" s="21">
        <f>LEN(配列情報!$D$10)-LEN(SUBSTITUTE(配列情報!$D$10,$D37,""))</f>
        <v>0</v>
      </c>
      <c r="S37" s="21">
        <f t="shared" si="5"/>
        <v>0</v>
      </c>
      <c r="T37" s="162" cm="1">
        <f t="array" ref="T37">S37-IFERROR(_xlfn.LET(_xlpm.k,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$S$3:$S$215),IF(_xlpm.top="対象無し", 0, SUMPRODUCT(_xlpm.amount * _xlpm.hitCount))),0)</f>
        <v>0</v>
      </c>
      <c r="U37" s="324"/>
      <c r="V37" s="21">
        <f>LEN(配列情報!$D$11)-LEN(SUBSTITUTE(配列情報!$D$11,$D37,""))</f>
        <v>0</v>
      </c>
      <c r="W37" s="21">
        <f t="shared" si="6"/>
        <v>0</v>
      </c>
      <c r="X37" s="162" cm="1">
        <f t="array" ref="X37">W37-IFERROR(_xlfn.LET(_xlpm.k,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$W$3:$W$215),IF(_xlpm.top="対象無し", 0, SUMPRODUCT(_xlpm.amount * _xlpm.hitCount))),0)</f>
        <v>0</v>
      </c>
      <c r="Y37" s="324"/>
      <c r="Z37" s="21">
        <f>LEN(配列情報!$D$12)-LEN(SUBSTITUTE(配列情報!$D$12,$D37,""))</f>
        <v>0</v>
      </c>
      <c r="AA37" s="21">
        <f t="shared" si="7"/>
        <v>0</v>
      </c>
      <c r="AB37" s="162" cm="1">
        <f t="array" ref="AB37">AA37-IFERROR(_xlfn.LET(_xlpm.k,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$AA$3:$AA$215),IF(_xlpm.top="対象無し", 0, SUMPRODUCT(_xlpm.amount * _xlpm.hitCount))),0)</f>
        <v>0</v>
      </c>
      <c r="AC37" s="324"/>
      <c r="AD37" s="21">
        <f>LEN(配列情報!$D$13)-LEN(SUBSTITUTE(配列情報!$D$13,$D37,""))</f>
        <v>0</v>
      </c>
      <c r="AE37" s="21">
        <f t="shared" si="8"/>
        <v>0</v>
      </c>
      <c r="AF37" s="162" cm="1">
        <f t="array" ref="AF37">AE37-IFERROR(_xlfn.LET(_xlpm.k,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$AE$3:$AE$215),IF(_xlpm.top="対象無し", 0, SUMPRODUCT(_xlpm.amount * _xlpm.hitCount))),0)</f>
        <v>0</v>
      </c>
      <c r="AG37" s="324"/>
      <c r="AH37" s="21">
        <f>LEN(配列情報!$D$14)-LEN(SUBSTITUTE(配列情報!$D$14,$D37,""))</f>
        <v>0</v>
      </c>
      <c r="AI37" s="21">
        <f t="shared" si="9"/>
        <v>0</v>
      </c>
      <c r="AJ37" s="162" cm="1">
        <f t="array" ref="AJ37">AI37-IFERROR(_xlfn.LET(_xlpm.k,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$AI$3:$AI$215),IF(_xlpm.top="対象無し", 0, SUMPRODUCT(_xlpm.amount * _xlpm.hitCount))),0)</f>
        <v>0</v>
      </c>
      <c r="AK37" s="324"/>
      <c r="AL37" s="21">
        <f>LEN(配列情報!$D$15)-LEN(SUBSTITUTE(配列情報!$D$15,$D37,""))</f>
        <v>0</v>
      </c>
      <c r="AM37" s="21">
        <f t="shared" si="10"/>
        <v>0</v>
      </c>
      <c r="AN37" s="162" cm="1">
        <f t="array" ref="AN37">AM37-IFERROR(_xlfn.LET(_xlpm.k,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$AM$3:$AM$215),IF(_xlpm.top="対象無し", 0, SUMPRODUCT(_xlpm.amount * _xlpm.hitCount))),0)</f>
        <v>0</v>
      </c>
      <c r="AO37" s="324"/>
      <c r="AP37" s="21">
        <f>LEN(配列情報!$D$16)-LEN(SUBSTITUTE(配列情報!$D$16,$D37,""))</f>
        <v>0</v>
      </c>
      <c r="AQ37" s="21">
        <f t="shared" si="11"/>
        <v>0</v>
      </c>
      <c r="AR37" s="162" cm="1">
        <f t="array" ref="AR37">AQ37-IFERROR(_xlfn.LET(_xlpm.k,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$AQ$3:$AQ$215),IF(_xlpm.top="対象無し", 0, SUMPRODUCT(_xlpm.amount * _xlpm.hitCount))),0)</f>
        <v>0</v>
      </c>
      <c r="AS37" s="324"/>
      <c r="AT37" s="21">
        <f>LEN(配列情報!$D$17)-LEN(SUBSTITUTE(配列情報!$D$17,$D37,""))</f>
        <v>0</v>
      </c>
      <c r="AU37" s="21">
        <f t="shared" si="12"/>
        <v>0</v>
      </c>
      <c r="AV37" s="162" cm="1">
        <f t="array" ref="AV37">AU37-IFERROR(_xlfn.LET(_xlpm.k,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$AU$3:$AU$215),IF(_xlpm.top="対象無し", 0, SUMPRODUCT(_xlpm.amount * _xlpm.hitCount))),0)</f>
        <v>0</v>
      </c>
      <c r="AW37" s="324"/>
      <c r="AX37" s="21">
        <f>LEN(配列情報!$D$18)-LEN(SUBSTITUTE(配列情報!$D$18,$D37,""))</f>
        <v>0</v>
      </c>
      <c r="AY37" s="21">
        <f t="shared" si="13"/>
        <v>0</v>
      </c>
      <c r="AZ37" s="162" cm="1">
        <f t="array" ref="AZ37">AY37-IFERROR(_xlfn.LET(_xlpm.k,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$AY$3:$AY$215),IF(_xlpm.top="対象無し", 0, SUMPRODUCT(_xlpm.amount * _xlpm.hitCount))),0)</f>
        <v>0</v>
      </c>
      <c r="BA37" s="324"/>
      <c r="BB37" s="21">
        <f>LEN(配列情報!$D$19)-LEN(SUBSTITUTE(配列情報!$D$19,$D37,""))</f>
        <v>0</v>
      </c>
      <c r="BC37" s="21">
        <f t="shared" si="14"/>
        <v>0</v>
      </c>
      <c r="BD37" s="162" cm="1">
        <f t="array" ref="BD37">BC37-IFERROR(_xlfn.LET(_xlpm.k,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$BC$3:$BC$215),IF(_xlpm.top="対象無し", 0, SUMPRODUCT(_xlpm.amount * _xlpm.hitCount))),0)</f>
        <v>0</v>
      </c>
      <c r="BE37" s="324"/>
      <c r="BF37" s="21">
        <f>LEN(配列情報!$D$20)-LEN(SUBSTITUTE(配列情報!$D$20,$D37,""))</f>
        <v>0</v>
      </c>
      <c r="BG37" s="21">
        <f t="shared" si="102"/>
        <v>0</v>
      </c>
      <c r="BH37" s="162" cm="1">
        <f t="array" ref="BH37">BG37-IFERROR(_xlfn.LET(_xlpm.k,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$BG$3:$BG$215),IF(_xlpm.top="対象無し", 0, SUMPRODUCT(_xlpm.amount * _xlpm.hitCount))),0)</f>
        <v>0</v>
      </c>
      <c r="BI37" s="324"/>
      <c r="BJ37" s="21">
        <f>LEN(配列情報!$D$21)-LEN(SUBSTITUTE(配列情報!$D$21,$D37,""))</f>
        <v>0</v>
      </c>
      <c r="BK37" s="21">
        <f t="shared" si="15"/>
        <v>0</v>
      </c>
      <c r="BL37" s="162" cm="1">
        <f t="array" ref="BL37">BK37-IFERROR(_xlfn.LET(_xlpm.k,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$BK$3:$BK$215),IF(_xlpm.top="対象無し", 0, SUMPRODUCT(_xlpm.amount * _xlpm.hitCount))),0)</f>
        <v>0</v>
      </c>
      <c r="BM37" s="324"/>
      <c r="BN37" s="21">
        <f>LEN(配列情報!$D$22)-LEN(SUBSTITUTE(配列情報!$D$22,$D37,""))</f>
        <v>0</v>
      </c>
      <c r="BO37" s="21">
        <f t="shared" si="16"/>
        <v>0</v>
      </c>
      <c r="BP37" s="162" cm="1">
        <f t="array" ref="BP37">BO37-IFERROR(_xlfn.LET(_xlpm.k,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$BO$3:$BO$215),IF(_xlpm.top="対象無し", 0, SUMPRODUCT(_xlpm.amount * _xlpm.hitCount))),0)</f>
        <v>0</v>
      </c>
      <c r="BQ37" s="324"/>
      <c r="BR37" s="21">
        <f>LEN(配列情報!$D$23)-LEN(SUBSTITUTE(配列情報!$D$23,$D37,""))</f>
        <v>0</v>
      </c>
      <c r="BS37" s="21">
        <f t="shared" si="17"/>
        <v>0</v>
      </c>
      <c r="BT37" s="162" cm="1">
        <f t="array" ref="BT37">BS37-IFERROR(_xlfn.LET(_xlpm.k,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$BS$3:$BS$215),IF(_xlpm.top="対象無し", 0, SUMPRODUCT(_xlpm.amount * _xlpm.hitCount))),0)</f>
        <v>0</v>
      </c>
      <c r="BU37" s="324"/>
      <c r="BV37" s="21">
        <f>LEN(配列情報!$D$24)-LEN(SUBSTITUTE(配列情報!$D$24,$D37,""))</f>
        <v>0</v>
      </c>
      <c r="BW37" s="21">
        <f t="shared" si="18"/>
        <v>0</v>
      </c>
      <c r="BX37" s="162" cm="1">
        <f t="array" ref="BX37">BW37-IFERROR(_xlfn.LET(_xlpm.k,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$BW$3:$BW$215),IF(_xlpm.top="対象無し", 0, SUMPRODUCT(_xlpm.amount * _xlpm.hitCount))),0)</f>
        <v>0</v>
      </c>
      <c r="BY37" s="324"/>
      <c r="BZ37" s="21">
        <f>LEN(配列情報!$D$25)-LEN(SUBSTITUTE(配列情報!$D$25,$D37,""))</f>
        <v>0</v>
      </c>
      <c r="CA37" s="21">
        <f t="shared" si="19"/>
        <v>0</v>
      </c>
      <c r="CB37" s="162" cm="1">
        <f t="array" ref="CB37">CA37-IFERROR(_xlfn.LET(_xlpm.k,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$CA$3:$CA$215),IF(_xlpm.top="対象無し", 0, SUMPRODUCT(_xlpm.amount * _xlpm.hitCount))),0)</f>
        <v>0</v>
      </c>
      <c r="CC37" s="324"/>
      <c r="CD37" s="21">
        <f>LEN(配列情報!$D$26)-LEN(SUBSTITUTE(配列情報!$D$26,$D37,""))</f>
        <v>0</v>
      </c>
      <c r="CE37" s="21">
        <f t="shared" si="20"/>
        <v>0</v>
      </c>
      <c r="CF37" s="162" cm="1">
        <f t="array" ref="CF37">CE37-IFERROR(_xlfn.LET(_xlpm.k,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$CE$3:$CE$215),IF(_xlpm.top="対象無し", 0, SUMPRODUCT(_xlpm.amount * _xlpm.hitCount))),0)</f>
        <v>0</v>
      </c>
      <c r="CG37" s="324"/>
      <c r="CH37" s="21">
        <f>LEN(配列情報!$D$27)-LEN(SUBSTITUTE(配列情報!$D$27,$D37,""))</f>
        <v>0</v>
      </c>
      <c r="CI37" s="21">
        <f t="shared" si="21"/>
        <v>0</v>
      </c>
      <c r="CJ37" s="162" cm="1">
        <f t="array" ref="CJ37">CI37-IFERROR(_xlfn.LET(_xlpm.k,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$CI$3:$CI$215),IF(_xlpm.top="対象無し", 0, SUMPRODUCT(_xlpm.amount * _xlpm.hitCount))),0)</f>
        <v>0</v>
      </c>
      <c r="CK37" s="324"/>
      <c r="CL37" s="21">
        <f>LEN(配列情報!$D$28)-LEN(SUBSTITUTE(配列情報!$D$28,$D37,""))</f>
        <v>0</v>
      </c>
      <c r="CM37" s="21">
        <f t="shared" si="22"/>
        <v>0</v>
      </c>
      <c r="CN37" s="162" cm="1">
        <f t="array" ref="CN37">CM37-IFERROR(_xlfn.LET(_xlpm.k,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$CM$3:$CM$215),IF(_xlpm.top="対象無し", 0, SUMPRODUCT(_xlpm.amount * _xlpm.hitCount))),0)</f>
        <v>0</v>
      </c>
      <c r="CO37" s="324"/>
      <c r="CP37" s="21">
        <f>LEN(配列情報!$D$29)-LEN(SUBSTITUTE(配列情報!$D$29,$D37,""))</f>
        <v>0</v>
      </c>
      <c r="CQ37" s="21">
        <f t="shared" si="23"/>
        <v>0</v>
      </c>
      <c r="CR37" s="162" cm="1">
        <f t="array" ref="CR37">CQ37-IFERROR(_xlfn.LET(_xlpm.k,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$CQ$3:$CQ$215),IF(_xlpm.top="対象無し", 0, SUMPRODUCT(_xlpm.amount * _xlpm.hitCount))),0)</f>
        <v>0</v>
      </c>
      <c r="CS37" s="324"/>
      <c r="CT37" s="21">
        <f>LEN(配列情報!$D$30)-LEN(SUBSTITUTE(配列情報!$D$30,$D37,""))</f>
        <v>0</v>
      </c>
      <c r="CU37" s="21">
        <f t="shared" si="24"/>
        <v>0</v>
      </c>
      <c r="CV37" s="162" cm="1">
        <f t="array" ref="CV37">CU37-IFERROR(_xlfn.LET(_xlpm.k,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$CU$3:$CU$215),IF(_xlpm.top="対象無し", 0, SUMPRODUCT(_xlpm.amount * _xlpm.hitCount))),0)</f>
        <v>0</v>
      </c>
      <c r="CW37" s="324"/>
      <c r="CX37" s="21">
        <f>LEN(配列情報!$D$31)-LEN(SUBSTITUTE(配列情報!$D$31,$D37,""))</f>
        <v>0</v>
      </c>
      <c r="CY37" s="21">
        <f t="shared" si="25"/>
        <v>0</v>
      </c>
      <c r="CZ37" s="162" cm="1">
        <f t="array" ref="CZ37">CY37-IFERROR(_xlfn.LET(_xlpm.k,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$CY$3:$CY$215),IF(_xlpm.top="対象無し", 0, SUMPRODUCT(_xlpm.amount * _xlpm.hitCount))),0)</f>
        <v>0</v>
      </c>
      <c r="DA37" s="324"/>
      <c r="DB37" s="21">
        <f>LEN(配列情報!$D$32)-LEN(SUBSTITUTE(配列情報!$D$32,$D37,""))</f>
        <v>0</v>
      </c>
      <c r="DC37" s="21">
        <f t="shared" si="26"/>
        <v>0</v>
      </c>
      <c r="DD37" s="162" cm="1">
        <f t="array" ref="DD37">DC37-IFERROR(_xlfn.LET(_xlpm.k,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$DC$3:$DC$215),IF(_xlpm.top="対象無し", 0, SUMPRODUCT(_xlpm.amount * _xlpm.hitCount))),0)</f>
        <v>0</v>
      </c>
      <c r="DE37" s="324"/>
      <c r="DF37" s="21">
        <f>LEN(配列情報!$D$33)-LEN(SUBSTITUTE(配列情報!$D$33,$D37,""))</f>
        <v>0</v>
      </c>
      <c r="DG37" s="21">
        <f t="shared" si="27"/>
        <v>0</v>
      </c>
      <c r="DH37" s="162" cm="1">
        <f t="array" ref="DH37">DG37-IFERROR(_xlfn.LET(_xlpm.k,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$DG$3:$DG$215),IF(_xlpm.top="対象無し", 0, SUMPRODUCT(_xlpm.amount * _xlpm.hitCount))),0)</f>
        <v>0</v>
      </c>
      <c r="DI37" s="324"/>
      <c r="DJ37" s="21">
        <f>LEN(配列情報!$D$34)-LEN(SUBSTITUTE(配列情報!$D$34,$D37,""))</f>
        <v>0</v>
      </c>
      <c r="DK37" s="21">
        <f t="shared" si="28"/>
        <v>0</v>
      </c>
      <c r="DL37" s="162" cm="1">
        <f t="array" ref="DL37">DK37-IFERROR(_xlfn.LET(_xlpm.k,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$DK$3:$DK$215),IF(_xlpm.top="対象無し", 0, SUMPRODUCT(_xlpm.amount * _xlpm.hitCount))),0)</f>
        <v>0</v>
      </c>
      <c r="DM37" s="324"/>
      <c r="DN37" s="21">
        <f>LEN(配列情報!$D$35)-LEN(SUBSTITUTE(配列情報!$D$35,$D37,""))</f>
        <v>0</v>
      </c>
      <c r="DO37" s="21">
        <f t="shared" si="29"/>
        <v>0</v>
      </c>
      <c r="DP37" s="162" cm="1">
        <f t="array" ref="DP37">DO37-IFERROR(_xlfn.LET(_xlpm.k,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$DO$3:$DO$215),IF(_xlpm.top="対象無し", 0, SUMPRODUCT(_xlpm.amount * _xlpm.hitCount))),0)</f>
        <v>0</v>
      </c>
      <c r="DQ37" s="324"/>
      <c r="DR37" s="21">
        <f>LEN(配列情報!$D$36)-LEN(SUBSTITUTE(配列情報!$D$36,$D37,""))</f>
        <v>0</v>
      </c>
      <c r="DS37" s="21">
        <f t="shared" si="30"/>
        <v>0</v>
      </c>
      <c r="DT37" s="162" cm="1">
        <f t="array" ref="DT37">DS37-IFERROR(_xlfn.LET(_xlpm.k,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$DS$3:$DS$215),IF(_xlpm.top="対象無し", 0, SUMPRODUCT(_xlpm.amount * _xlpm.hitCount))),0)</f>
        <v>0</v>
      </c>
      <c r="DU37" s="324"/>
      <c r="DV37" s="21">
        <f>LEN(配列情報!$D$37)-LEN(SUBSTITUTE(配列情報!$D$37,$D37,""))</f>
        <v>0</v>
      </c>
      <c r="DW37" s="21">
        <f t="shared" si="31"/>
        <v>0</v>
      </c>
      <c r="DX37" s="162" cm="1">
        <f t="array" ref="DX37">DW37-IFERROR(_xlfn.LET(_xlpm.k,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$DW$3:$DW$215),IF(_xlpm.top="対象無し", 0, SUMPRODUCT(_xlpm.amount * _xlpm.hitCount))),0)</f>
        <v>0</v>
      </c>
      <c r="DY37" s="324"/>
      <c r="DZ37" s="21">
        <f>LEN(配列情報!$D$38)-LEN(SUBSTITUTE(配列情報!$D$38,$D37,""))</f>
        <v>0</v>
      </c>
      <c r="EA37" s="21">
        <f t="shared" si="32"/>
        <v>0</v>
      </c>
      <c r="EB37" s="162" cm="1">
        <f t="array" ref="EB37">EA37-IFERROR(_xlfn.LET(_xlpm.k,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$EA$3:$EA$215),IF(_xlpm.top="対象無し", 0, SUMPRODUCT(_xlpm.amount * _xlpm.hitCount))),0)</f>
        <v>0</v>
      </c>
      <c r="EC37" s="324"/>
      <c r="ED37" s="21">
        <f>LEN(配列情報!$D$39)-LEN(SUBSTITUTE(配列情報!$D$39,$D37,""))</f>
        <v>0</v>
      </c>
      <c r="EE37" s="21">
        <f t="shared" si="33"/>
        <v>0</v>
      </c>
      <c r="EF37" s="162" cm="1">
        <f t="array" ref="EF37">EE37-IFERROR(_xlfn.LET(_xlpm.k,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$EE$3:$EE$215),IF(_xlpm.top="対象無し", 0, SUMPRODUCT(_xlpm.amount * _xlpm.hitCount))),0)</f>
        <v>0</v>
      </c>
      <c r="EG37" s="324"/>
      <c r="EH37" s="21">
        <f>LEN(配列情報!$D$40)-LEN(SUBSTITUTE(配列情報!$D$40,$D37,""))</f>
        <v>0</v>
      </c>
      <c r="EI37" s="21">
        <f t="shared" si="34"/>
        <v>0</v>
      </c>
      <c r="EJ37" s="162" cm="1">
        <f t="array" ref="EJ37">EI37-IFERROR(_xlfn.LET(_xlpm.k,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$EI$3:$EI$215),IF(_xlpm.top="対象無し", 0, SUMPRODUCT(_xlpm.amount * _xlpm.hitCount))),0)</f>
        <v>0</v>
      </c>
      <c r="EK37" s="324"/>
      <c r="EL37" s="21">
        <f>LEN(配列情報!$D$41)-LEN(SUBSTITUTE(配列情報!$D$41,$D37,""))</f>
        <v>0</v>
      </c>
      <c r="EM37" s="21">
        <f t="shared" si="35"/>
        <v>0</v>
      </c>
      <c r="EN37" s="162" cm="1">
        <f t="array" ref="EN37">EM37-IFERROR(_xlfn.LET(_xlpm.k,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$EM$3:$EM$215),IF(_xlpm.top="対象無し", 0, SUMPRODUCT(_xlpm.amount * _xlpm.hitCount))),0)</f>
        <v>0</v>
      </c>
      <c r="EO37" s="324"/>
      <c r="EP37" s="21">
        <f>LEN(配列情報!$D$42)-LEN(SUBSTITUTE(配列情報!$D$42,$D37,""))</f>
        <v>0</v>
      </c>
      <c r="EQ37" s="21">
        <f t="shared" si="36"/>
        <v>0</v>
      </c>
      <c r="ER37" s="162" cm="1">
        <f t="array" ref="ER37">EQ37-IFERROR(_xlfn.LET(_xlpm.k,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$EQ$3:$EQ$215),IF(_xlpm.top="対象無し", 0, SUMPRODUCT(_xlpm.amount * _xlpm.hitCount))),0)</f>
        <v>0</v>
      </c>
      <c r="ES37" s="324"/>
      <c r="ET37" s="21">
        <f>LEN(配列情報!$D$43)-LEN(SUBSTITUTE(配列情報!$D$43,$D37,""))</f>
        <v>0</v>
      </c>
      <c r="EU37" s="21">
        <f t="shared" si="37"/>
        <v>0</v>
      </c>
      <c r="EV37" s="162" cm="1">
        <f t="array" ref="EV37">EU37-IFERROR(_xlfn.LET(_xlpm.k,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$EU$3:$EU$215),IF(_xlpm.top="対象無し", 0, SUMPRODUCT(_xlpm.amount * _xlpm.hitCount))),0)</f>
        <v>0</v>
      </c>
      <c r="EW37" s="324"/>
      <c r="EX37" s="21">
        <f>LEN(配列情報!$D$44)-LEN(SUBSTITUTE(配列情報!$D$44,$D37,""))</f>
        <v>0</v>
      </c>
      <c r="EY37" s="21">
        <f t="shared" si="38"/>
        <v>0</v>
      </c>
      <c r="EZ37" s="162" cm="1">
        <f t="array" ref="EZ37">EY37-IFERROR(_xlfn.LET(_xlpm.k,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$EY$3:$EY$215),IF(_xlpm.top="対象無し", 0, SUMPRODUCT(_xlpm.amount * _xlpm.hitCount))),0)</f>
        <v>0</v>
      </c>
      <c r="FA37" s="324"/>
      <c r="FB37" s="21">
        <f>LEN(配列情報!$D$45)-LEN(SUBSTITUTE(配列情報!$D$45,$D37,""))</f>
        <v>0</v>
      </c>
      <c r="FC37" s="21">
        <f t="shared" si="39"/>
        <v>0</v>
      </c>
      <c r="FD37" s="162" cm="1">
        <f t="array" ref="FD37">FC37-IFERROR(_xlfn.LET(_xlpm.k,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$FC$3:$FC$215),IF(_xlpm.top="対象無し", 0, SUMPRODUCT(_xlpm.amount * _xlpm.hitCount))),0)</f>
        <v>0</v>
      </c>
      <c r="FE37" s="324"/>
      <c r="FF37" s="21">
        <f>LEN(配列情報!$D$46)-LEN(SUBSTITUTE(配列情報!$D$46,$D37,""))</f>
        <v>0</v>
      </c>
      <c r="FG37" s="21">
        <f t="shared" si="40"/>
        <v>0</v>
      </c>
      <c r="FH37" s="162" cm="1">
        <f t="array" ref="FH37">FG37-IFERROR(_xlfn.LET(_xlpm.k,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$FG$3:$FG$215),IF(_xlpm.top="対象無し", 0, SUMPRODUCT(_xlpm.amount * _xlpm.hitCount))),0)</f>
        <v>0</v>
      </c>
      <c r="FI37" s="324"/>
      <c r="FJ37" s="21">
        <f>LEN(配列情報!$D$47)-LEN(SUBSTITUTE(配列情報!$D$47,$D37,""))</f>
        <v>0</v>
      </c>
      <c r="FK37" s="21">
        <f t="shared" si="41"/>
        <v>0</v>
      </c>
      <c r="FL37" s="162" cm="1">
        <f t="array" ref="FL37">FK37-IFERROR(_xlfn.LET(_xlpm.k,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$FK$3:$FK$215),IF(_xlpm.top="対象無し", 0, SUMPRODUCT(_xlpm.amount * _xlpm.hitCount))),0)</f>
        <v>0</v>
      </c>
      <c r="FM37" s="324"/>
      <c r="FN37" s="21">
        <f>LEN(配列情報!$D$48)-LEN(SUBSTITUTE(配列情報!$D$48,$D37,""))</f>
        <v>0</v>
      </c>
      <c r="FO37" s="21">
        <f t="shared" si="42"/>
        <v>0</v>
      </c>
      <c r="FP37" s="162" cm="1">
        <f t="array" ref="FP37">FO37-IFERROR(_xlfn.LET(_xlpm.k,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$FO$3:$FO$215),IF(_xlpm.top="対象無し", 0, SUMPRODUCT(_xlpm.amount * _xlpm.hitCount))),0)</f>
        <v>0</v>
      </c>
      <c r="FQ37" s="324"/>
      <c r="FR37" s="21">
        <f>LEN(配列情報!$D$49)-LEN(SUBSTITUTE(配列情報!$D$49,$D37,""))</f>
        <v>0</v>
      </c>
      <c r="FS37" s="21">
        <f t="shared" si="43"/>
        <v>0</v>
      </c>
      <c r="FT37" s="162" cm="1">
        <f t="array" ref="FT37">FS37-IFERROR(_xlfn.LET(_xlpm.k,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$FS$3:$FS$215),IF(_xlpm.top="対象無し", 0, SUMPRODUCT(_xlpm.amount * _xlpm.hitCount))),0)</f>
        <v>0</v>
      </c>
      <c r="FU37" s="324"/>
      <c r="FV37" s="21">
        <f>LEN(配列情報!$D$50)-LEN(SUBSTITUTE(配列情報!$D$50,$D37,""))</f>
        <v>0</v>
      </c>
      <c r="FW37" s="21">
        <f t="shared" si="44"/>
        <v>0</v>
      </c>
      <c r="FX37" s="162" cm="1">
        <f t="array" ref="FX37">FW37-IFERROR(_xlfn.LET(_xlpm.k,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$FW$3:$FW$215),IF(_xlpm.top="対象無し", 0, SUMPRODUCT(_xlpm.amount * _xlpm.hitCount))),0)</f>
        <v>0</v>
      </c>
      <c r="FY37" s="324"/>
      <c r="FZ37" s="21">
        <f>LEN(配列情報!$D$51)-LEN(SUBSTITUTE(配列情報!$D$51,$D37,""))</f>
        <v>0</v>
      </c>
      <c r="GA37" s="21">
        <f t="shared" si="45"/>
        <v>0</v>
      </c>
      <c r="GB37" s="162" cm="1">
        <f t="array" ref="GB37">GA37-IFERROR(_xlfn.LET(_xlpm.k,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$GA$3:$GA$215),IF(_xlpm.top="対象無し", 0, SUMPRODUCT(_xlpm.amount * _xlpm.hitCount))),0)</f>
        <v>0</v>
      </c>
      <c r="GC37" s="324"/>
      <c r="GD37" s="21">
        <f>LEN(配列情報!$D$52)-LEN(SUBSTITUTE(配列情報!$D$52,$D37,""))</f>
        <v>0</v>
      </c>
      <c r="GE37" s="21">
        <f t="shared" si="46"/>
        <v>0</v>
      </c>
      <c r="GF37" s="162" cm="1">
        <f t="array" ref="GF37">GE37-IFERROR(_xlfn.LET(_xlpm.k,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$GE$3:$GE$215),IF(_xlpm.top="対象無し", 0, SUMPRODUCT(_xlpm.amount * _xlpm.hitCount))),0)</f>
        <v>0</v>
      </c>
      <c r="GG37" s="324"/>
      <c r="GH37" s="21">
        <f>LEN(配列情報!$D$53)-LEN(SUBSTITUTE(配列情報!$D$53,$D37,""))</f>
        <v>0</v>
      </c>
      <c r="GI37" s="21">
        <f t="shared" si="47"/>
        <v>0</v>
      </c>
      <c r="GJ37" s="162" cm="1">
        <f t="array" ref="GJ37">GI37-IFERROR(_xlfn.LET(_xlpm.k,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$GI$3:$GI$215),IF(_xlpm.top="対象無し", 0, SUMPRODUCT(_xlpm.amount * _xlpm.hitCount))),0)</f>
        <v>0</v>
      </c>
      <c r="GK37" s="324"/>
      <c r="GL37" s="21">
        <f>LEN(配列情報!$D$54)-LEN(SUBSTITUTE(配列情報!$D$54,$D37,""))</f>
        <v>0</v>
      </c>
      <c r="GM37" s="21">
        <f t="shared" si="48"/>
        <v>0</v>
      </c>
      <c r="GN37" s="162" cm="1">
        <f t="array" ref="GN37">GM37-IFERROR(_xlfn.LET(_xlpm.k,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$GM$3:$GM$215),IF(_xlpm.top="対象無し", 0, SUMPRODUCT(_xlpm.amount * _xlpm.hitCount))),0)</f>
        <v>0</v>
      </c>
      <c r="GO37" s="324"/>
      <c r="GP37" s="21">
        <f>LEN(配列情報!$D$55)-LEN(SUBSTITUTE(配列情報!$D$55,$D37,""))</f>
        <v>0</v>
      </c>
      <c r="GQ37" s="21">
        <f t="shared" si="49"/>
        <v>0</v>
      </c>
      <c r="GR37" s="162" cm="1">
        <f t="array" ref="GR37">GQ37-IFERROR(_xlfn.LET(_xlpm.k,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$GQ$3:$GQ$215),IF(_xlpm.top="対象無し", 0, SUMPRODUCT(_xlpm.amount * _xlpm.hitCount))),0)</f>
        <v>0</v>
      </c>
      <c r="GS37" s="324"/>
      <c r="GT37" s="21">
        <f>LEN(配列情報!$D$56)-LEN(SUBSTITUTE(配列情報!$D$56,$D37,""))</f>
        <v>0</v>
      </c>
      <c r="GU37" s="21">
        <f t="shared" si="50"/>
        <v>0</v>
      </c>
      <c r="GV37" s="162" cm="1">
        <f t="array" ref="GV37">GU37-IFERROR(_xlfn.LET(_xlpm.k,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$GU$3:$GU$215),IF(_xlpm.top="対象無し", 0, SUMPRODUCT(_xlpm.amount * _xlpm.hitCount))),0)</f>
        <v>0</v>
      </c>
      <c r="GW37" s="324"/>
      <c r="GX37" s="21">
        <f>LEN(配列情報!$D$57)-LEN(SUBSTITUTE(配列情報!$D$57,$D37,""))</f>
        <v>0</v>
      </c>
      <c r="GY37" s="21">
        <f t="shared" si="51"/>
        <v>0</v>
      </c>
      <c r="GZ37" s="162" cm="1">
        <f t="array" ref="GZ37">GY37-IFERROR(_xlfn.LET(_xlpm.k,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$GY$3:$GY$215),IF(_xlpm.top="対象無し", 0, SUMPRODUCT(_xlpm.amount * _xlpm.hitCount))),0)</f>
        <v>0</v>
      </c>
      <c r="HA37" s="324"/>
      <c r="HB37" s="21">
        <f>LEN(配列情報!$D$58)-LEN(SUBSTITUTE(配列情報!$D$58,$D37,""))</f>
        <v>0</v>
      </c>
      <c r="HC37" s="21">
        <f t="shared" si="52"/>
        <v>0</v>
      </c>
      <c r="HD37" s="162" cm="1">
        <f t="array" ref="HD37">HC37-IFERROR(_xlfn.LET(_xlpm.k,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$HC$3:$HC$215),IF(_xlpm.top="対象無し", 0, SUMPRODUCT(_xlpm.amount * _xlpm.hitCount))),0)</f>
        <v>0</v>
      </c>
      <c r="HE37" s="324"/>
      <c r="HF37" s="21">
        <f>LEN(配列情報!$D$59)-LEN(SUBSTITUTE(配列情報!$D$59,$D37,""))</f>
        <v>0</v>
      </c>
      <c r="HG37" s="21">
        <f t="shared" si="53"/>
        <v>0</v>
      </c>
      <c r="HH37" s="162" cm="1">
        <f t="array" ref="HH37">HG37-IFERROR(_xlfn.LET(_xlpm.k,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$HG$3:$HG$215),IF(_xlpm.top="対象無し", 0, SUMPRODUCT(_xlpm.amount * _xlpm.hitCount))),0)</f>
        <v>0</v>
      </c>
      <c r="HI37" s="324"/>
      <c r="HJ37" s="21">
        <f>LEN(配列情報!$D$60)-LEN(SUBSTITUTE(配列情報!$D$60,$D37,""))</f>
        <v>0</v>
      </c>
      <c r="HK37" s="21">
        <f t="shared" si="54"/>
        <v>0</v>
      </c>
      <c r="HL37" s="162" cm="1">
        <f t="array" ref="HL37">HK37-IFERROR(_xlfn.LET(_xlpm.k,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$HK$3:$HK$215),IF(_xlpm.top="対象無し", 0, SUMPRODUCT(_xlpm.amount * _xlpm.hitCount))),0)</f>
        <v>0</v>
      </c>
      <c r="HM37" s="324"/>
      <c r="HN37" s="21">
        <f>LEN(配列情報!$D$61)-LEN(SUBSTITUTE(配列情報!$D$61,$D37,""))</f>
        <v>0</v>
      </c>
      <c r="HO37" s="21">
        <f t="shared" si="55"/>
        <v>0</v>
      </c>
      <c r="HP37" s="162" cm="1">
        <f t="array" ref="HP37">HO37-IFERROR(_xlfn.LET(_xlpm.k,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$HO$3:$HO$215),IF(_xlpm.top="対象無し", 0, SUMPRODUCT(_xlpm.amount * _xlpm.hitCount))),0)</f>
        <v>0</v>
      </c>
      <c r="HQ37" s="324"/>
      <c r="HR37" s="21">
        <f>LEN(配列情報!$D$62)-LEN(SUBSTITUTE(配列情報!$D$62,$D37,""))</f>
        <v>0</v>
      </c>
      <c r="HS37" s="21">
        <f t="shared" si="56"/>
        <v>0</v>
      </c>
      <c r="HT37" s="162" cm="1">
        <f t="array" ref="HT37">HS37-IFERROR(_xlfn.LET(_xlpm.k,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$HS$3:$HS$215),IF(_xlpm.top="対象無し", 0, SUMPRODUCT(_xlpm.amount * _xlpm.hitCount))),0)</f>
        <v>0</v>
      </c>
      <c r="HU37" s="324"/>
      <c r="HV37" s="21">
        <f>LEN(配列情報!$D$63)-LEN(SUBSTITUTE(配列情報!$D$63,$D37,""))</f>
        <v>0</v>
      </c>
      <c r="HW37" s="21">
        <f t="shared" si="57"/>
        <v>0</v>
      </c>
      <c r="HX37" s="162" cm="1">
        <f t="array" ref="HX37">HW37-IFERROR(_xlfn.LET(_xlpm.k,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$HW$3:$HW$215),IF(_xlpm.top="対象無し", 0, SUMPRODUCT(_xlpm.amount * _xlpm.hitCount))),0)</f>
        <v>0</v>
      </c>
      <c r="HY37" s="324"/>
      <c r="HZ37" s="21">
        <f>LEN(配列情報!$D$64)-LEN(SUBSTITUTE(配列情報!$D$64,$D37,""))</f>
        <v>0</v>
      </c>
      <c r="IA37" s="21">
        <f t="shared" si="58"/>
        <v>0</v>
      </c>
      <c r="IB37" s="162" cm="1">
        <f t="array" ref="IB37">IA37-IFERROR(_xlfn.LET(_xlpm.k,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$IA$3:$IA$215),IF(_xlpm.top="対象無し", 0, SUMPRODUCT(_xlpm.amount * _xlpm.hitCount))),0)</f>
        <v>0</v>
      </c>
      <c r="IC37" s="324"/>
      <c r="ID37" s="21">
        <f>LEN(配列情報!$D$65)-LEN(SUBSTITUTE(配列情報!$D$65,$D37,""))</f>
        <v>0</v>
      </c>
      <c r="IE37" s="21">
        <f t="shared" si="59"/>
        <v>0</v>
      </c>
      <c r="IF37" s="162" cm="1">
        <f t="array" ref="IF37">IE37-IFERROR(_xlfn.LET(_xlpm.k,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$IE$3:$IE$215),IF(_xlpm.top="対象無し", 0, SUMPRODUCT(_xlpm.amount * _xlpm.hitCount))),0)</f>
        <v>0</v>
      </c>
      <c r="IG37" s="324"/>
      <c r="IH37" s="21">
        <f>LEN(配列情報!$D$66)-LEN(SUBSTITUTE(配列情報!$D$66,$D37,""))</f>
        <v>0</v>
      </c>
      <c r="II37" s="21">
        <f t="shared" si="60"/>
        <v>0</v>
      </c>
      <c r="IJ37" s="162" cm="1">
        <f t="array" ref="IJ37">II37-IFERROR(_xlfn.LET(_xlpm.k,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$II$3:$II$215),IF(_xlpm.top="対象無し", 0, SUMPRODUCT(_xlpm.amount * _xlpm.hitCount))),0)</f>
        <v>0</v>
      </c>
      <c r="IK37" s="324"/>
      <c r="IL37" s="21">
        <f>LEN(配列情報!$D$67)-LEN(SUBSTITUTE(配列情報!$D$67,$D37,""))</f>
        <v>0</v>
      </c>
      <c r="IM37" s="21">
        <f t="shared" si="61"/>
        <v>0</v>
      </c>
      <c r="IN37" s="162" cm="1">
        <f t="array" ref="IN37">IM37-IFERROR(_xlfn.LET(_xlpm.k,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$IM$3:$IM$215),IF(_xlpm.top="対象無し", 0, SUMPRODUCT(_xlpm.amount * _xlpm.hitCount))),0)</f>
        <v>0</v>
      </c>
      <c r="IO37" s="324"/>
      <c r="IP37" s="21">
        <f>LEN(配列情報!$D$68)-LEN(SUBSTITUTE(配列情報!$D$68,$D37,""))</f>
        <v>0</v>
      </c>
      <c r="IQ37" s="21">
        <f t="shared" si="62"/>
        <v>0</v>
      </c>
      <c r="IR37" s="162" cm="1">
        <f t="array" ref="IR37">IQ37-IFERROR(_xlfn.LET(_xlpm.k,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$IQ$3:$IQ$215),IF(_xlpm.top="対象無し", 0, SUMPRODUCT(_xlpm.amount * _xlpm.hitCount))),0)</f>
        <v>0</v>
      </c>
      <c r="IS37" s="324"/>
      <c r="IT37" s="21">
        <f>LEN(配列情報!$D$69)-LEN(SUBSTITUTE(配列情報!$D$69,$D37,""))</f>
        <v>0</v>
      </c>
      <c r="IU37" s="21">
        <f t="shared" si="63"/>
        <v>0</v>
      </c>
      <c r="IV37" s="162" cm="1">
        <f t="array" ref="IV37">IU37-IFERROR(_xlfn.LET(_xlpm.k,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$IU$3:$IU$215),IF(_xlpm.top="対象無し", 0, SUMPRODUCT(_xlpm.amount * _xlpm.hitCount))),0)</f>
        <v>0</v>
      </c>
      <c r="IW37" s="324"/>
      <c r="IX37" s="21">
        <f>LEN(配列情報!$D$70)-LEN(SUBSTITUTE(配列情報!$D$70,$D37,""))</f>
        <v>0</v>
      </c>
      <c r="IY37" s="21">
        <f t="shared" si="64"/>
        <v>0</v>
      </c>
      <c r="IZ37" s="162" cm="1">
        <f t="array" ref="IZ37">IY37-IFERROR(_xlfn.LET(_xlpm.k,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$IY$3:$IY$215),IF(_xlpm.top="対象無し", 0, SUMPRODUCT(_xlpm.amount * _xlpm.hitCount))),0)</f>
        <v>0</v>
      </c>
      <c r="JA37" s="324"/>
      <c r="JB37" s="21">
        <f>LEN(配列情報!$D$71)-LEN(SUBSTITUTE(配列情報!$D$71,$D37,""))</f>
        <v>0</v>
      </c>
      <c r="JC37" s="21">
        <f t="shared" si="65"/>
        <v>0</v>
      </c>
      <c r="JD37" s="162" cm="1">
        <f t="array" ref="JD37">JC37-IFERROR(_xlfn.LET(_xlpm.k,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$JC$3:$JC$215),IF(_xlpm.top="対象無し", 0, SUMPRODUCT(_xlpm.amount * _xlpm.hitCount))),0)</f>
        <v>0</v>
      </c>
      <c r="JE37" s="324"/>
      <c r="JF37" s="21">
        <f>LEN(配列情報!$D$72)-LEN(SUBSTITUTE(配列情報!$D$72,$D37,""))</f>
        <v>0</v>
      </c>
      <c r="JG37" s="21">
        <f t="shared" si="66"/>
        <v>0</v>
      </c>
      <c r="JH37" s="162" cm="1">
        <f t="array" ref="JH37">JG37-IFERROR(_xlfn.LET(_xlpm.k,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$JG$3:$JG$215),IF(_xlpm.top="対象無し", 0, SUMPRODUCT(_xlpm.amount * _xlpm.hitCount))),0)</f>
        <v>0</v>
      </c>
      <c r="JI37" s="324"/>
      <c r="JJ37" s="21">
        <f>LEN(配列情報!$D$73)-LEN(SUBSTITUTE(配列情報!$D$73,$D37,""))</f>
        <v>0</v>
      </c>
      <c r="JK37" s="21">
        <f t="shared" si="67"/>
        <v>0</v>
      </c>
      <c r="JL37" s="162" cm="1">
        <f t="array" ref="JL37">JK37-IFERROR(_xlfn.LET(_xlpm.k,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$JK$3:$JK$215),IF(_xlpm.top="対象無し", 0, SUMPRODUCT(_xlpm.amount * _xlpm.hitCount))),0)</f>
        <v>0</v>
      </c>
      <c r="JM37" s="324"/>
      <c r="JN37" s="21">
        <f>LEN(配列情報!$D$74)-LEN(SUBSTITUTE(配列情報!$D$74,$D37,""))</f>
        <v>0</v>
      </c>
      <c r="JO37" s="21">
        <f t="shared" si="68"/>
        <v>0</v>
      </c>
      <c r="JP37" s="162" cm="1">
        <f t="array" ref="JP37">JO37-IFERROR(_xlfn.LET(_xlpm.k,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$JO$3:$JO$215),IF(_xlpm.top="対象無し", 0, SUMPRODUCT(_xlpm.amount * _xlpm.hitCount))),0)</f>
        <v>0</v>
      </c>
      <c r="JQ37" s="324"/>
      <c r="JR37" s="21">
        <f>LEN(配列情報!$D$75)-LEN(SUBSTITUTE(配列情報!$D$75,$D37,""))</f>
        <v>0</v>
      </c>
      <c r="JS37" s="21">
        <f t="shared" si="69"/>
        <v>0</v>
      </c>
      <c r="JT37" s="162" cm="1">
        <f t="array" ref="JT37">JS37-IFERROR(_xlfn.LET(_xlpm.k,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$JS$3:$JS$215),IF(_xlpm.top="対象無し", 0, SUMPRODUCT(_xlpm.amount * _xlpm.hitCount))),0)</f>
        <v>0</v>
      </c>
      <c r="JU37" s="324"/>
      <c r="JV37" s="21">
        <f>LEN(配列情報!$D$76)-LEN(SUBSTITUTE(配列情報!$D$76,$D37,""))</f>
        <v>0</v>
      </c>
      <c r="JW37" s="21">
        <f t="shared" si="70"/>
        <v>0</v>
      </c>
      <c r="JX37" s="162" cm="1">
        <f t="array" ref="JX37">JW37-IFERROR(_xlfn.LET(_xlpm.k,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$JW$3:$JW$215),IF(_xlpm.top="対象無し", 0, SUMPRODUCT(_xlpm.amount * _xlpm.hitCount))),0)</f>
        <v>0</v>
      </c>
      <c r="JY37" s="324"/>
      <c r="JZ37" s="21">
        <f>LEN(配列情報!$D$77)-LEN(SUBSTITUTE(配列情報!$D$77,$D37,""))</f>
        <v>0</v>
      </c>
      <c r="KA37" s="21">
        <f t="shared" si="71"/>
        <v>0</v>
      </c>
      <c r="KB37" s="162" cm="1">
        <f t="array" ref="KB37">KA37-IFERROR(_xlfn.LET(_xlpm.k,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$KA$3:$KA$215),IF(_xlpm.top="対象無し", 0, SUMPRODUCT(_xlpm.amount * _xlpm.hitCount))),0)</f>
        <v>0</v>
      </c>
      <c r="KC37" s="324"/>
      <c r="KD37" s="21">
        <f>LEN(配列情報!$D$78)-LEN(SUBSTITUTE(配列情報!$D$78,$D37,""))</f>
        <v>0</v>
      </c>
      <c r="KE37" s="21">
        <f t="shared" si="72"/>
        <v>0</v>
      </c>
      <c r="KF37" s="162" cm="1">
        <f t="array" ref="KF37">KE37-IFERROR(_xlfn.LET(_xlpm.k,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$KE$3:$KE$215),IF(_xlpm.top="対象無し", 0, SUMPRODUCT(_xlpm.amount * _xlpm.hitCount))),0)</f>
        <v>0</v>
      </c>
      <c r="KG37" s="324"/>
      <c r="KH37" s="21">
        <f>LEN(配列情報!$D$79)-LEN(SUBSTITUTE(配列情報!$D$79,$D37,""))</f>
        <v>0</v>
      </c>
      <c r="KI37" s="21">
        <f t="shared" si="73"/>
        <v>0</v>
      </c>
      <c r="KJ37" s="162" cm="1">
        <f t="array" ref="KJ37">KI37-IFERROR(_xlfn.LET(_xlpm.k,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$KI$3:$KI$215),IF(_xlpm.top="対象無し", 0, SUMPRODUCT(_xlpm.amount * _xlpm.hitCount))),0)</f>
        <v>0</v>
      </c>
      <c r="KK37" s="324"/>
      <c r="KL37" s="21">
        <f>LEN(配列情報!$D$80)-LEN(SUBSTITUTE(配列情報!$D$80,$D37,""))</f>
        <v>0</v>
      </c>
      <c r="KM37" s="21">
        <f t="shared" si="74"/>
        <v>0</v>
      </c>
      <c r="KN37" s="162" cm="1">
        <f t="array" ref="KN37">KM37-IFERROR(_xlfn.LET(_xlpm.k,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$KM$3:$KM$215),IF(_xlpm.top="対象無し", 0, SUMPRODUCT(_xlpm.amount * _xlpm.hitCount))),0)</f>
        <v>0</v>
      </c>
      <c r="KO37" s="324"/>
      <c r="KP37" s="21">
        <f>LEN(配列情報!$D$81)-LEN(SUBSTITUTE(配列情報!$D$81,$D37,""))</f>
        <v>0</v>
      </c>
      <c r="KQ37" s="21">
        <f t="shared" si="75"/>
        <v>0</v>
      </c>
      <c r="KR37" s="162" cm="1">
        <f t="array" ref="KR37">KQ37-IFERROR(_xlfn.LET(_xlpm.k,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$KQ$3:$KQ$215),IF(_xlpm.top="対象無し", 0, SUMPRODUCT(_xlpm.amount * _xlpm.hitCount))),0)</f>
        <v>0</v>
      </c>
      <c r="KS37" s="324"/>
      <c r="KT37" s="21">
        <f>LEN(配列情報!$D$82)-LEN(SUBSTITUTE(配列情報!$D$82,$D37,""))</f>
        <v>0</v>
      </c>
      <c r="KU37" s="21">
        <f t="shared" si="76"/>
        <v>0</v>
      </c>
      <c r="KV37" s="162" cm="1">
        <f t="array" ref="KV37">KU37-IFERROR(_xlfn.LET(_xlpm.k,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$KU$3:$KU$215),IF(_xlpm.top="対象無し", 0, SUMPRODUCT(_xlpm.amount * _xlpm.hitCount))),0)</f>
        <v>0</v>
      </c>
      <c r="KW37" s="324"/>
      <c r="KX37" s="21">
        <f>LEN(配列情報!$D$83)-LEN(SUBSTITUTE(配列情報!$D$83,$D37,""))</f>
        <v>0</v>
      </c>
      <c r="KY37" s="21">
        <f t="shared" si="77"/>
        <v>0</v>
      </c>
      <c r="KZ37" s="162" cm="1">
        <f t="array" ref="KZ37">KY37-IFERROR(_xlfn.LET(_xlpm.k,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$KY$3:$KY$215),IF(_xlpm.top="対象無し", 0, SUMPRODUCT(_xlpm.amount * _xlpm.hitCount))),0)</f>
        <v>0</v>
      </c>
      <c r="LA37" s="324"/>
      <c r="LB37" s="21">
        <f>LEN(配列情報!$D$84)-LEN(SUBSTITUTE(配列情報!$D$84,$D37,""))</f>
        <v>0</v>
      </c>
      <c r="LC37" s="21">
        <f t="shared" si="78"/>
        <v>0</v>
      </c>
      <c r="LD37" s="162" cm="1">
        <f t="array" ref="LD37">LC37-IFERROR(_xlfn.LET(_xlpm.k,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$LC$3:$LC$215),IF(_xlpm.top="対象無し", 0, SUMPRODUCT(_xlpm.amount * _xlpm.hitCount))),0)</f>
        <v>0</v>
      </c>
      <c r="LE37" s="324"/>
      <c r="LF37" s="21">
        <f>LEN(配列情報!$D$85)-LEN(SUBSTITUTE(配列情報!$D$85,$D37,""))</f>
        <v>0</v>
      </c>
      <c r="LG37" s="21">
        <f t="shared" si="79"/>
        <v>0</v>
      </c>
      <c r="LH37" s="162" cm="1">
        <f t="array" ref="LH37">LG37-IFERROR(_xlfn.LET(_xlpm.k,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$LG$3:$LG$215),IF(_xlpm.top="対象無し", 0, SUMPRODUCT(_xlpm.amount * _xlpm.hitCount))),0)</f>
        <v>0</v>
      </c>
      <c r="LI37" s="324"/>
      <c r="LJ37" s="21">
        <f>LEN(配列情報!$D$86)-LEN(SUBSTITUTE(配列情報!$D$86,$D37,""))</f>
        <v>0</v>
      </c>
      <c r="LK37" s="21">
        <f t="shared" si="80"/>
        <v>0</v>
      </c>
      <c r="LL37" s="162" cm="1">
        <f t="array" ref="LL37">LK37-IFERROR(_xlfn.LET(_xlpm.k,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$LK$3:$LK$215),IF(_xlpm.top="対象無し", 0, SUMPRODUCT(_xlpm.amount * _xlpm.hitCount))),0)</f>
        <v>0</v>
      </c>
      <c r="LM37" s="324"/>
      <c r="LN37" s="21">
        <f>LEN(配列情報!$D$87)-LEN(SUBSTITUTE(配列情報!$D$87,$D37,""))</f>
        <v>0</v>
      </c>
      <c r="LO37" s="21">
        <f t="shared" si="81"/>
        <v>0</v>
      </c>
      <c r="LP37" s="162" cm="1">
        <f t="array" ref="LP37">LO37-IFERROR(_xlfn.LET(_xlpm.k,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$LO$3:$LO$215),IF(_xlpm.top="対象無し", 0, SUMPRODUCT(_xlpm.amount * _xlpm.hitCount))),0)</f>
        <v>0</v>
      </c>
      <c r="LQ37" s="324"/>
      <c r="LR37" s="21">
        <f>LEN(配列情報!$D$88)-LEN(SUBSTITUTE(配列情報!$D$88,$D37,""))</f>
        <v>0</v>
      </c>
      <c r="LS37" s="21">
        <f t="shared" si="82"/>
        <v>0</v>
      </c>
      <c r="LT37" s="162" cm="1">
        <f t="array" ref="LT37">LS37-IFERROR(_xlfn.LET(_xlpm.k,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$LS$3:$LS$215),IF(_xlpm.top="対象無し", 0, SUMPRODUCT(_xlpm.amount * _xlpm.hitCount))),0)</f>
        <v>0</v>
      </c>
      <c r="LU37" s="324"/>
      <c r="LV37" s="21">
        <f>LEN(配列情報!$D$89)-LEN(SUBSTITUTE(配列情報!$D$89,$D37,""))</f>
        <v>0</v>
      </c>
      <c r="LW37" s="21">
        <f t="shared" si="83"/>
        <v>0</v>
      </c>
      <c r="LX37" s="162" cm="1">
        <f t="array" ref="LX37">LW37-IFERROR(_xlfn.LET(_xlpm.k,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$LW$3:$LW$215),IF(_xlpm.top="対象無し", 0, SUMPRODUCT(_xlpm.amount * _xlpm.hitCount))),0)</f>
        <v>0</v>
      </c>
      <c r="LY37" s="324"/>
      <c r="LZ37" s="21">
        <f>LEN(配列情報!$D$90)-LEN(SUBSTITUTE(配列情報!$D$90,$D37,""))</f>
        <v>0</v>
      </c>
      <c r="MA37" s="21">
        <f t="shared" si="84"/>
        <v>0</v>
      </c>
      <c r="MB37" s="162" cm="1">
        <f t="array" ref="MB37">MA37-IFERROR(_xlfn.LET(_xlpm.k,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$MA$3:$MA$215),IF(_xlpm.top="対象無し", 0, SUMPRODUCT(_xlpm.amount * _xlpm.hitCount))),0)</f>
        <v>0</v>
      </c>
      <c r="MC37" s="324"/>
      <c r="MD37" s="21">
        <f>LEN(配列情報!$D$91)-LEN(SUBSTITUTE(配列情報!$D$91,$D37,""))</f>
        <v>0</v>
      </c>
      <c r="ME37" s="21">
        <f t="shared" si="85"/>
        <v>0</v>
      </c>
      <c r="MF37" s="162" cm="1">
        <f t="array" ref="MF37">ME37-IFERROR(_xlfn.LET(_xlpm.k,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$ME$3:$ME$215),IF(_xlpm.top="対象無し", 0, SUMPRODUCT(_xlpm.amount * _xlpm.hitCount))),0)</f>
        <v>0</v>
      </c>
      <c r="MG37" s="324"/>
      <c r="MH37" s="21">
        <f>LEN(配列情報!$D$92)-LEN(SUBSTITUTE(配列情報!$D$92,$D37,""))</f>
        <v>0</v>
      </c>
      <c r="MI37" s="21">
        <f t="shared" si="86"/>
        <v>0</v>
      </c>
      <c r="MJ37" s="162" cm="1">
        <f t="array" ref="MJ37">MI37-IFERROR(_xlfn.LET(_xlpm.k,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$MI$3:$MI$215),IF(_xlpm.top="対象無し", 0, SUMPRODUCT(_xlpm.amount * _xlpm.hitCount))),0)</f>
        <v>0</v>
      </c>
      <c r="MK37" s="324"/>
      <c r="ML37" s="21">
        <f>LEN(配列情報!$D$93)-LEN(SUBSTITUTE(配列情報!$D$93,$D37,""))</f>
        <v>0</v>
      </c>
      <c r="MM37" s="21">
        <f t="shared" si="87"/>
        <v>0</v>
      </c>
      <c r="MN37" s="162" cm="1">
        <f t="array" ref="MN37">MM37-IFERROR(_xlfn.LET(_xlpm.k,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$MM$3:$MM$215),IF(_xlpm.top="対象無し", 0, SUMPRODUCT(_xlpm.amount * _xlpm.hitCount))),0)</f>
        <v>0</v>
      </c>
      <c r="MO37" s="324"/>
      <c r="MP37" s="21">
        <f>LEN(配列情報!$D$94)-LEN(SUBSTITUTE(配列情報!$D$94,$D37,""))</f>
        <v>0</v>
      </c>
      <c r="MQ37" s="21">
        <f t="shared" si="88"/>
        <v>0</v>
      </c>
      <c r="MR37" s="162" cm="1">
        <f t="array" ref="MR37">MQ37-IFERROR(_xlfn.LET(_xlpm.k,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$MQ$3:$MQ$215),IF(_xlpm.top="対象無し", 0, SUMPRODUCT(_xlpm.amount * _xlpm.hitCount))),0)</f>
        <v>0</v>
      </c>
      <c r="MS37" s="324"/>
      <c r="MT37" s="21">
        <f>LEN(配列情報!$D$95)-LEN(SUBSTITUTE(配列情報!$D$95,$D37,""))</f>
        <v>0</v>
      </c>
      <c r="MU37" s="21">
        <f t="shared" si="89"/>
        <v>0</v>
      </c>
      <c r="MV37" s="162" cm="1">
        <f t="array" ref="MV37">MU37-IFERROR(_xlfn.LET(_xlpm.k,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$MU$3:$MU$215),IF(_xlpm.top="対象無し", 0, SUMPRODUCT(_xlpm.amount * _xlpm.hitCount))),0)</f>
        <v>0</v>
      </c>
      <c r="MW37" s="324"/>
      <c r="MX37" s="21">
        <f>LEN(配列情報!$D$96)-LEN(SUBSTITUTE(配列情報!$D$96,$D37,""))</f>
        <v>0</v>
      </c>
      <c r="MY37" s="21">
        <f t="shared" si="90"/>
        <v>0</v>
      </c>
      <c r="MZ37" s="162" cm="1">
        <f t="array" ref="MZ37">MY37-IFERROR(_xlfn.LET(_xlpm.k,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$MY$3:$MY$215),IF(_xlpm.top="対象無し", 0, SUMPRODUCT(_xlpm.amount * _xlpm.hitCount))),0)</f>
        <v>0</v>
      </c>
      <c r="NA37" s="324"/>
      <c r="NB37" s="21">
        <f>LEN(配列情報!$D$97)-LEN(SUBSTITUTE(配列情報!$D$97,$D37,""))</f>
        <v>0</v>
      </c>
      <c r="NC37" s="21">
        <f t="shared" si="91"/>
        <v>0</v>
      </c>
      <c r="ND37" s="162" cm="1">
        <f t="array" ref="ND37">NC37-IFERROR(_xlfn.LET(_xlpm.k,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$NC$3:$NC$215),IF(_xlpm.top="対象無し", 0, SUMPRODUCT(_xlpm.amount * _xlpm.hitCount))),0)</f>
        <v>0</v>
      </c>
      <c r="NE37" s="324"/>
      <c r="NF37" s="21">
        <f>LEN(配列情報!$D$98)-LEN(SUBSTITUTE(配列情報!$D$98,$D37,""))</f>
        <v>0</v>
      </c>
      <c r="NG37" s="21">
        <f t="shared" si="92"/>
        <v>0</v>
      </c>
      <c r="NH37" s="162" cm="1">
        <f t="array" ref="NH37">NG37-IFERROR(_xlfn.LET(_xlpm.k,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$NG$3:$NG$215),IF(_xlpm.top="対象無し", 0, SUMPRODUCT(_xlpm.amount * _xlpm.hitCount))),0)</f>
        <v>0</v>
      </c>
      <c r="NI37" s="324"/>
      <c r="NJ37" s="21">
        <f>LEN(配列情報!$D$99)-LEN(SUBSTITUTE(配列情報!$D$99,$D37,""))</f>
        <v>0</v>
      </c>
      <c r="NK37" s="21">
        <f t="shared" si="93"/>
        <v>0</v>
      </c>
      <c r="NL37" s="162" cm="1">
        <f t="array" ref="NL37">NK37-IFERROR(_xlfn.LET(_xlpm.k,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$NK$3:$NK$215),IF(_xlpm.top="対象無し", 0, SUMPRODUCT(_xlpm.amount * _xlpm.hitCount))),0)</f>
        <v>0</v>
      </c>
      <c r="NM37" s="324"/>
      <c r="NN37" s="21">
        <f>LEN(配列情報!$D$100)-LEN(SUBSTITUTE(配列情報!$D$100,$D37,""))</f>
        <v>0</v>
      </c>
      <c r="NO37" s="21">
        <f t="shared" si="94"/>
        <v>0</v>
      </c>
      <c r="NP37" s="162" cm="1">
        <f t="array" ref="NP37">NO37-IFERROR(_xlfn.LET(_xlpm.k,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$NO$3:$NO$215),IF(_xlpm.top="対象無し", 0, SUMPRODUCT(_xlpm.amount * _xlpm.hitCount))),0)</f>
        <v>0</v>
      </c>
      <c r="NQ37" s="324"/>
      <c r="NR37" s="21">
        <f>LEN(配列情報!$D$101)-LEN(SUBSTITUTE(配列情報!$D$101,$D37,""))</f>
        <v>0</v>
      </c>
      <c r="NS37" s="21">
        <f t="shared" si="95"/>
        <v>0</v>
      </c>
      <c r="NT37" s="162" cm="1">
        <f t="array" ref="NT37">NS37-IFERROR(_xlfn.LET(_xlpm.k,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$NS$3:$NS$215),IF(_xlpm.top="対象無し", 0, SUMPRODUCT(_xlpm.amount * _xlpm.hitCount))),0)</f>
        <v>0</v>
      </c>
      <c r="NU37" s="324"/>
      <c r="NV37" s="21">
        <f>LEN(配列情報!$D$102)-LEN(SUBSTITUTE(配列情報!$D$102,$D37,""))</f>
        <v>0</v>
      </c>
      <c r="NW37" s="21">
        <f t="shared" si="96"/>
        <v>0</v>
      </c>
      <c r="NX37" s="162" cm="1">
        <f t="array" ref="NX37">NW37-IFERROR(_xlfn.LET(_xlpm.k, _xlfn.XMATCH(TRUE, EXACT($OB$2:$RL$2, D37),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D37, ""))) / LEN(D37),_xlpm.amount, SUMIF($C$3:$C$215, _xlpm.arrCode, $NW$3:$NW$215),IF(_xlpm.top="対象無し", 0, SUMPRODUCT(_xlpm.amount * _xlpm.hitCount))),0)</f>
        <v>0</v>
      </c>
      <c r="NY37" s="324"/>
    </row>
    <row r="38" spans="1:389">
      <c r="A38" s="335"/>
      <c r="B38" s="334"/>
      <c r="C38" s="45">
        <v>36</v>
      </c>
      <c r="D38" s="22" t="str">
        <f>塩基・修飾表記の定義!I48</f>
        <v>G(M)</v>
      </c>
      <c r="E38" s="160">
        <f t="shared" si="3"/>
        <v>4</v>
      </c>
      <c r="F38" s="21">
        <f>LEN(配列情報!$D$7)-LEN(SUBSTITUTE(配列情報!$D$7,$D38,""))</f>
        <v>0</v>
      </c>
      <c r="G38" s="21">
        <f t="shared" si="100"/>
        <v>0</v>
      </c>
      <c r="H38" s="162" cm="1">
        <f t="array" ref="H38">G38-IFERROR(_xlfn.LET(_xlpm.k,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$G$3:$G$215),IF(_xlpm.top="対象無し", 0, SUMPRODUCT(_xlpm.amount * _xlpm.hitCount))),0)</f>
        <v>0</v>
      </c>
      <c r="I38" s="324"/>
      <c r="J38" s="21">
        <f>LEN(配列情報!$D$8)-LEN(SUBSTITUTE(配列情報!$D$8,$D38,""))</f>
        <v>0</v>
      </c>
      <c r="K38" s="21">
        <f t="shared" si="101"/>
        <v>0</v>
      </c>
      <c r="L38" s="162" cm="1">
        <f t="array" ref="L38">K38-IFERROR(_xlfn.LET(_xlpm.k,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$K$3:$K$215),IF(_xlpm.top="対象無し", 0, SUMPRODUCT(_xlpm.amount * _xlpm.hitCount))),0)</f>
        <v>0</v>
      </c>
      <c r="M38" s="324"/>
      <c r="N38" s="21">
        <f>LEN(配列情報!$D$9)-LEN(SUBSTITUTE(配列情報!$D$9,$D38,""))</f>
        <v>0</v>
      </c>
      <c r="O38" s="21">
        <f t="shared" si="4"/>
        <v>0</v>
      </c>
      <c r="P38" s="162" cm="1">
        <f t="array" ref="P38">O38-IFERROR(_xlfn.LET(_xlpm.k,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$O$3:$O$215),IF(_xlpm.top="対象無し", 0, SUMPRODUCT(_xlpm.amount * _xlpm.hitCount))),0)</f>
        <v>0</v>
      </c>
      <c r="Q38" s="324"/>
      <c r="R38" s="21">
        <f>LEN(配列情報!$D$10)-LEN(SUBSTITUTE(配列情報!$D$10,$D38,""))</f>
        <v>0</v>
      </c>
      <c r="S38" s="21">
        <f t="shared" si="5"/>
        <v>0</v>
      </c>
      <c r="T38" s="162" cm="1">
        <f t="array" ref="T38">S38-IFERROR(_xlfn.LET(_xlpm.k,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$S$3:$S$215),IF(_xlpm.top="対象無し", 0, SUMPRODUCT(_xlpm.amount * _xlpm.hitCount))),0)</f>
        <v>0</v>
      </c>
      <c r="U38" s="324"/>
      <c r="V38" s="21">
        <f>LEN(配列情報!$D$11)-LEN(SUBSTITUTE(配列情報!$D$11,$D38,""))</f>
        <v>0</v>
      </c>
      <c r="W38" s="21">
        <f t="shared" si="6"/>
        <v>0</v>
      </c>
      <c r="X38" s="162" cm="1">
        <f t="array" ref="X38">W38-IFERROR(_xlfn.LET(_xlpm.k,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$W$3:$W$215),IF(_xlpm.top="対象無し", 0, SUMPRODUCT(_xlpm.amount * _xlpm.hitCount))),0)</f>
        <v>0</v>
      </c>
      <c r="Y38" s="324"/>
      <c r="Z38" s="21">
        <f>LEN(配列情報!$D$12)-LEN(SUBSTITUTE(配列情報!$D$12,$D38,""))</f>
        <v>0</v>
      </c>
      <c r="AA38" s="21">
        <f t="shared" si="7"/>
        <v>0</v>
      </c>
      <c r="AB38" s="162" cm="1">
        <f t="array" ref="AB38">AA38-IFERROR(_xlfn.LET(_xlpm.k,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$AA$3:$AA$215),IF(_xlpm.top="対象無し", 0, SUMPRODUCT(_xlpm.amount * _xlpm.hitCount))),0)</f>
        <v>0</v>
      </c>
      <c r="AC38" s="324"/>
      <c r="AD38" s="21">
        <f>LEN(配列情報!$D$13)-LEN(SUBSTITUTE(配列情報!$D$13,$D38,""))</f>
        <v>0</v>
      </c>
      <c r="AE38" s="21">
        <f t="shared" si="8"/>
        <v>0</v>
      </c>
      <c r="AF38" s="162" cm="1">
        <f t="array" ref="AF38">AE38-IFERROR(_xlfn.LET(_xlpm.k,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$AE$3:$AE$215),IF(_xlpm.top="対象無し", 0, SUMPRODUCT(_xlpm.amount * _xlpm.hitCount))),0)</f>
        <v>0</v>
      </c>
      <c r="AG38" s="324"/>
      <c r="AH38" s="21">
        <f>LEN(配列情報!$D$14)-LEN(SUBSTITUTE(配列情報!$D$14,$D38,""))</f>
        <v>0</v>
      </c>
      <c r="AI38" s="21">
        <f t="shared" si="9"/>
        <v>0</v>
      </c>
      <c r="AJ38" s="162" cm="1">
        <f t="array" ref="AJ38">AI38-IFERROR(_xlfn.LET(_xlpm.k,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$AI$3:$AI$215),IF(_xlpm.top="対象無し", 0, SUMPRODUCT(_xlpm.amount * _xlpm.hitCount))),0)</f>
        <v>0</v>
      </c>
      <c r="AK38" s="324"/>
      <c r="AL38" s="21">
        <f>LEN(配列情報!$D$15)-LEN(SUBSTITUTE(配列情報!$D$15,$D38,""))</f>
        <v>0</v>
      </c>
      <c r="AM38" s="21">
        <f t="shared" si="10"/>
        <v>0</v>
      </c>
      <c r="AN38" s="162" cm="1">
        <f t="array" ref="AN38">AM38-IFERROR(_xlfn.LET(_xlpm.k,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$AM$3:$AM$215),IF(_xlpm.top="対象無し", 0, SUMPRODUCT(_xlpm.amount * _xlpm.hitCount))),0)</f>
        <v>0</v>
      </c>
      <c r="AO38" s="324"/>
      <c r="AP38" s="21">
        <f>LEN(配列情報!$D$16)-LEN(SUBSTITUTE(配列情報!$D$16,$D38,""))</f>
        <v>0</v>
      </c>
      <c r="AQ38" s="21">
        <f t="shared" si="11"/>
        <v>0</v>
      </c>
      <c r="AR38" s="162" cm="1">
        <f t="array" ref="AR38">AQ38-IFERROR(_xlfn.LET(_xlpm.k,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$AQ$3:$AQ$215),IF(_xlpm.top="対象無し", 0, SUMPRODUCT(_xlpm.amount * _xlpm.hitCount))),0)</f>
        <v>0</v>
      </c>
      <c r="AS38" s="324"/>
      <c r="AT38" s="21">
        <f>LEN(配列情報!$D$17)-LEN(SUBSTITUTE(配列情報!$D$17,$D38,""))</f>
        <v>0</v>
      </c>
      <c r="AU38" s="21">
        <f t="shared" si="12"/>
        <v>0</v>
      </c>
      <c r="AV38" s="162" cm="1">
        <f t="array" ref="AV38">AU38-IFERROR(_xlfn.LET(_xlpm.k,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$AU$3:$AU$215),IF(_xlpm.top="対象無し", 0, SUMPRODUCT(_xlpm.amount * _xlpm.hitCount))),0)</f>
        <v>0</v>
      </c>
      <c r="AW38" s="324"/>
      <c r="AX38" s="21">
        <f>LEN(配列情報!$D$18)-LEN(SUBSTITUTE(配列情報!$D$18,$D38,""))</f>
        <v>0</v>
      </c>
      <c r="AY38" s="21">
        <f t="shared" si="13"/>
        <v>0</v>
      </c>
      <c r="AZ38" s="162" cm="1">
        <f t="array" ref="AZ38">AY38-IFERROR(_xlfn.LET(_xlpm.k,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$AY$3:$AY$215),IF(_xlpm.top="対象無し", 0, SUMPRODUCT(_xlpm.amount * _xlpm.hitCount))),0)</f>
        <v>0</v>
      </c>
      <c r="BA38" s="324"/>
      <c r="BB38" s="21">
        <f>LEN(配列情報!$D$19)-LEN(SUBSTITUTE(配列情報!$D$19,$D38,""))</f>
        <v>0</v>
      </c>
      <c r="BC38" s="21">
        <f t="shared" si="14"/>
        <v>0</v>
      </c>
      <c r="BD38" s="162" cm="1">
        <f t="array" ref="BD38">BC38-IFERROR(_xlfn.LET(_xlpm.k,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$BC$3:$BC$215),IF(_xlpm.top="対象無し", 0, SUMPRODUCT(_xlpm.amount * _xlpm.hitCount))),0)</f>
        <v>0</v>
      </c>
      <c r="BE38" s="324"/>
      <c r="BF38" s="21">
        <f>LEN(配列情報!$D$20)-LEN(SUBSTITUTE(配列情報!$D$20,$D38,""))</f>
        <v>0</v>
      </c>
      <c r="BG38" s="21">
        <f t="shared" si="102"/>
        <v>0</v>
      </c>
      <c r="BH38" s="162" cm="1">
        <f t="array" ref="BH38">BG38-IFERROR(_xlfn.LET(_xlpm.k,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$BG$3:$BG$215),IF(_xlpm.top="対象無し", 0, SUMPRODUCT(_xlpm.amount * _xlpm.hitCount))),0)</f>
        <v>0</v>
      </c>
      <c r="BI38" s="324"/>
      <c r="BJ38" s="21">
        <f>LEN(配列情報!$D$21)-LEN(SUBSTITUTE(配列情報!$D$21,$D38,""))</f>
        <v>0</v>
      </c>
      <c r="BK38" s="21">
        <f t="shared" si="15"/>
        <v>0</v>
      </c>
      <c r="BL38" s="162" cm="1">
        <f t="array" ref="BL38">BK38-IFERROR(_xlfn.LET(_xlpm.k,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$BK$3:$BK$215),IF(_xlpm.top="対象無し", 0, SUMPRODUCT(_xlpm.amount * _xlpm.hitCount))),0)</f>
        <v>0</v>
      </c>
      <c r="BM38" s="324"/>
      <c r="BN38" s="21">
        <f>LEN(配列情報!$D$22)-LEN(SUBSTITUTE(配列情報!$D$22,$D38,""))</f>
        <v>0</v>
      </c>
      <c r="BO38" s="21">
        <f t="shared" si="16"/>
        <v>0</v>
      </c>
      <c r="BP38" s="162" cm="1">
        <f t="array" ref="BP38">BO38-IFERROR(_xlfn.LET(_xlpm.k,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$BO$3:$BO$215),IF(_xlpm.top="対象無し", 0, SUMPRODUCT(_xlpm.amount * _xlpm.hitCount))),0)</f>
        <v>0</v>
      </c>
      <c r="BQ38" s="324"/>
      <c r="BR38" s="21">
        <f>LEN(配列情報!$D$23)-LEN(SUBSTITUTE(配列情報!$D$23,$D38,""))</f>
        <v>0</v>
      </c>
      <c r="BS38" s="21">
        <f t="shared" si="17"/>
        <v>0</v>
      </c>
      <c r="BT38" s="162" cm="1">
        <f t="array" ref="BT38">BS38-IFERROR(_xlfn.LET(_xlpm.k,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$BS$3:$BS$215),IF(_xlpm.top="対象無し", 0, SUMPRODUCT(_xlpm.amount * _xlpm.hitCount))),0)</f>
        <v>0</v>
      </c>
      <c r="BU38" s="324"/>
      <c r="BV38" s="21">
        <f>LEN(配列情報!$D$24)-LEN(SUBSTITUTE(配列情報!$D$24,$D38,""))</f>
        <v>0</v>
      </c>
      <c r="BW38" s="21">
        <f t="shared" si="18"/>
        <v>0</v>
      </c>
      <c r="BX38" s="162" cm="1">
        <f t="array" ref="BX38">BW38-IFERROR(_xlfn.LET(_xlpm.k,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$BW$3:$BW$215),IF(_xlpm.top="対象無し", 0, SUMPRODUCT(_xlpm.amount * _xlpm.hitCount))),0)</f>
        <v>0</v>
      </c>
      <c r="BY38" s="324"/>
      <c r="BZ38" s="21">
        <f>LEN(配列情報!$D$25)-LEN(SUBSTITUTE(配列情報!$D$25,$D38,""))</f>
        <v>0</v>
      </c>
      <c r="CA38" s="21">
        <f t="shared" si="19"/>
        <v>0</v>
      </c>
      <c r="CB38" s="162" cm="1">
        <f t="array" ref="CB38">CA38-IFERROR(_xlfn.LET(_xlpm.k,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$CA$3:$CA$215),IF(_xlpm.top="対象無し", 0, SUMPRODUCT(_xlpm.amount * _xlpm.hitCount))),0)</f>
        <v>0</v>
      </c>
      <c r="CC38" s="324"/>
      <c r="CD38" s="21">
        <f>LEN(配列情報!$D$26)-LEN(SUBSTITUTE(配列情報!$D$26,$D38,""))</f>
        <v>0</v>
      </c>
      <c r="CE38" s="21">
        <f t="shared" si="20"/>
        <v>0</v>
      </c>
      <c r="CF38" s="162" cm="1">
        <f t="array" ref="CF38">CE38-IFERROR(_xlfn.LET(_xlpm.k,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$CE$3:$CE$215),IF(_xlpm.top="対象無し", 0, SUMPRODUCT(_xlpm.amount * _xlpm.hitCount))),0)</f>
        <v>0</v>
      </c>
      <c r="CG38" s="324"/>
      <c r="CH38" s="21">
        <f>LEN(配列情報!$D$27)-LEN(SUBSTITUTE(配列情報!$D$27,$D38,""))</f>
        <v>0</v>
      </c>
      <c r="CI38" s="21">
        <f t="shared" si="21"/>
        <v>0</v>
      </c>
      <c r="CJ38" s="162" cm="1">
        <f t="array" ref="CJ38">CI38-IFERROR(_xlfn.LET(_xlpm.k,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$CI$3:$CI$215),IF(_xlpm.top="対象無し", 0, SUMPRODUCT(_xlpm.amount * _xlpm.hitCount))),0)</f>
        <v>0</v>
      </c>
      <c r="CK38" s="324"/>
      <c r="CL38" s="21">
        <f>LEN(配列情報!$D$28)-LEN(SUBSTITUTE(配列情報!$D$28,$D38,""))</f>
        <v>0</v>
      </c>
      <c r="CM38" s="21">
        <f t="shared" si="22"/>
        <v>0</v>
      </c>
      <c r="CN38" s="162" cm="1">
        <f t="array" ref="CN38">CM38-IFERROR(_xlfn.LET(_xlpm.k,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$CM$3:$CM$215),IF(_xlpm.top="対象無し", 0, SUMPRODUCT(_xlpm.amount * _xlpm.hitCount))),0)</f>
        <v>0</v>
      </c>
      <c r="CO38" s="324"/>
      <c r="CP38" s="21">
        <f>LEN(配列情報!$D$29)-LEN(SUBSTITUTE(配列情報!$D$29,$D38,""))</f>
        <v>0</v>
      </c>
      <c r="CQ38" s="21">
        <f t="shared" si="23"/>
        <v>0</v>
      </c>
      <c r="CR38" s="162" cm="1">
        <f t="array" ref="CR38">CQ38-IFERROR(_xlfn.LET(_xlpm.k,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$CQ$3:$CQ$215),IF(_xlpm.top="対象無し", 0, SUMPRODUCT(_xlpm.amount * _xlpm.hitCount))),0)</f>
        <v>0</v>
      </c>
      <c r="CS38" s="324"/>
      <c r="CT38" s="21">
        <f>LEN(配列情報!$D$30)-LEN(SUBSTITUTE(配列情報!$D$30,$D38,""))</f>
        <v>0</v>
      </c>
      <c r="CU38" s="21">
        <f t="shared" si="24"/>
        <v>0</v>
      </c>
      <c r="CV38" s="162" cm="1">
        <f t="array" ref="CV38">CU38-IFERROR(_xlfn.LET(_xlpm.k,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$CU$3:$CU$215),IF(_xlpm.top="対象無し", 0, SUMPRODUCT(_xlpm.amount * _xlpm.hitCount))),0)</f>
        <v>0</v>
      </c>
      <c r="CW38" s="324"/>
      <c r="CX38" s="21">
        <f>LEN(配列情報!$D$31)-LEN(SUBSTITUTE(配列情報!$D$31,$D38,""))</f>
        <v>0</v>
      </c>
      <c r="CY38" s="21">
        <f t="shared" si="25"/>
        <v>0</v>
      </c>
      <c r="CZ38" s="162" cm="1">
        <f t="array" ref="CZ38">CY38-IFERROR(_xlfn.LET(_xlpm.k,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$CY$3:$CY$215),IF(_xlpm.top="対象無し", 0, SUMPRODUCT(_xlpm.amount * _xlpm.hitCount))),0)</f>
        <v>0</v>
      </c>
      <c r="DA38" s="324"/>
      <c r="DB38" s="21">
        <f>LEN(配列情報!$D$32)-LEN(SUBSTITUTE(配列情報!$D$32,$D38,""))</f>
        <v>0</v>
      </c>
      <c r="DC38" s="21">
        <f t="shared" si="26"/>
        <v>0</v>
      </c>
      <c r="DD38" s="162" cm="1">
        <f t="array" ref="DD38">DC38-IFERROR(_xlfn.LET(_xlpm.k,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$DC$3:$DC$215),IF(_xlpm.top="対象無し", 0, SUMPRODUCT(_xlpm.amount * _xlpm.hitCount))),0)</f>
        <v>0</v>
      </c>
      <c r="DE38" s="324"/>
      <c r="DF38" s="21">
        <f>LEN(配列情報!$D$33)-LEN(SUBSTITUTE(配列情報!$D$33,$D38,""))</f>
        <v>0</v>
      </c>
      <c r="DG38" s="21">
        <f t="shared" si="27"/>
        <v>0</v>
      </c>
      <c r="DH38" s="162" cm="1">
        <f t="array" ref="DH38">DG38-IFERROR(_xlfn.LET(_xlpm.k,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$DG$3:$DG$215),IF(_xlpm.top="対象無し", 0, SUMPRODUCT(_xlpm.amount * _xlpm.hitCount))),0)</f>
        <v>0</v>
      </c>
      <c r="DI38" s="324"/>
      <c r="DJ38" s="21">
        <f>LEN(配列情報!$D$34)-LEN(SUBSTITUTE(配列情報!$D$34,$D38,""))</f>
        <v>0</v>
      </c>
      <c r="DK38" s="21">
        <f t="shared" si="28"/>
        <v>0</v>
      </c>
      <c r="DL38" s="162" cm="1">
        <f t="array" ref="DL38">DK38-IFERROR(_xlfn.LET(_xlpm.k,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$DK$3:$DK$215),IF(_xlpm.top="対象無し", 0, SUMPRODUCT(_xlpm.amount * _xlpm.hitCount))),0)</f>
        <v>0</v>
      </c>
      <c r="DM38" s="324"/>
      <c r="DN38" s="21">
        <f>LEN(配列情報!$D$35)-LEN(SUBSTITUTE(配列情報!$D$35,$D38,""))</f>
        <v>0</v>
      </c>
      <c r="DO38" s="21">
        <f t="shared" si="29"/>
        <v>0</v>
      </c>
      <c r="DP38" s="162" cm="1">
        <f t="array" ref="DP38">DO38-IFERROR(_xlfn.LET(_xlpm.k,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$DO$3:$DO$215),IF(_xlpm.top="対象無し", 0, SUMPRODUCT(_xlpm.amount * _xlpm.hitCount))),0)</f>
        <v>0</v>
      </c>
      <c r="DQ38" s="324"/>
      <c r="DR38" s="21">
        <f>LEN(配列情報!$D$36)-LEN(SUBSTITUTE(配列情報!$D$36,$D38,""))</f>
        <v>0</v>
      </c>
      <c r="DS38" s="21">
        <f t="shared" si="30"/>
        <v>0</v>
      </c>
      <c r="DT38" s="162" cm="1">
        <f t="array" ref="DT38">DS38-IFERROR(_xlfn.LET(_xlpm.k,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$DS$3:$DS$215),IF(_xlpm.top="対象無し", 0, SUMPRODUCT(_xlpm.amount * _xlpm.hitCount))),0)</f>
        <v>0</v>
      </c>
      <c r="DU38" s="324"/>
      <c r="DV38" s="21">
        <f>LEN(配列情報!$D$37)-LEN(SUBSTITUTE(配列情報!$D$37,$D38,""))</f>
        <v>0</v>
      </c>
      <c r="DW38" s="21">
        <f t="shared" si="31"/>
        <v>0</v>
      </c>
      <c r="DX38" s="162" cm="1">
        <f t="array" ref="DX38">DW38-IFERROR(_xlfn.LET(_xlpm.k,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$DW$3:$DW$215),IF(_xlpm.top="対象無し", 0, SUMPRODUCT(_xlpm.amount * _xlpm.hitCount))),0)</f>
        <v>0</v>
      </c>
      <c r="DY38" s="324"/>
      <c r="DZ38" s="21">
        <f>LEN(配列情報!$D$38)-LEN(SUBSTITUTE(配列情報!$D$38,$D38,""))</f>
        <v>0</v>
      </c>
      <c r="EA38" s="21">
        <f t="shared" si="32"/>
        <v>0</v>
      </c>
      <c r="EB38" s="162" cm="1">
        <f t="array" ref="EB38">EA38-IFERROR(_xlfn.LET(_xlpm.k,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$EA$3:$EA$215),IF(_xlpm.top="対象無し", 0, SUMPRODUCT(_xlpm.amount * _xlpm.hitCount))),0)</f>
        <v>0</v>
      </c>
      <c r="EC38" s="324"/>
      <c r="ED38" s="21">
        <f>LEN(配列情報!$D$39)-LEN(SUBSTITUTE(配列情報!$D$39,$D38,""))</f>
        <v>0</v>
      </c>
      <c r="EE38" s="21">
        <f t="shared" si="33"/>
        <v>0</v>
      </c>
      <c r="EF38" s="162" cm="1">
        <f t="array" ref="EF38">EE38-IFERROR(_xlfn.LET(_xlpm.k,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$EE$3:$EE$215),IF(_xlpm.top="対象無し", 0, SUMPRODUCT(_xlpm.amount * _xlpm.hitCount))),0)</f>
        <v>0</v>
      </c>
      <c r="EG38" s="324"/>
      <c r="EH38" s="21">
        <f>LEN(配列情報!$D$40)-LEN(SUBSTITUTE(配列情報!$D$40,$D38,""))</f>
        <v>0</v>
      </c>
      <c r="EI38" s="21">
        <f t="shared" si="34"/>
        <v>0</v>
      </c>
      <c r="EJ38" s="162" cm="1">
        <f t="array" ref="EJ38">EI38-IFERROR(_xlfn.LET(_xlpm.k,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$EI$3:$EI$215),IF(_xlpm.top="対象無し", 0, SUMPRODUCT(_xlpm.amount * _xlpm.hitCount))),0)</f>
        <v>0</v>
      </c>
      <c r="EK38" s="324"/>
      <c r="EL38" s="21">
        <f>LEN(配列情報!$D$41)-LEN(SUBSTITUTE(配列情報!$D$41,$D38,""))</f>
        <v>0</v>
      </c>
      <c r="EM38" s="21">
        <f t="shared" si="35"/>
        <v>0</v>
      </c>
      <c r="EN38" s="162" cm="1">
        <f t="array" ref="EN38">EM38-IFERROR(_xlfn.LET(_xlpm.k,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$EM$3:$EM$215),IF(_xlpm.top="対象無し", 0, SUMPRODUCT(_xlpm.amount * _xlpm.hitCount))),0)</f>
        <v>0</v>
      </c>
      <c r="EO38" s="324"/>
      <c r="EP38" s="21">
        <f>LEN(配列情報!$D$42)-LEN(SUBSTITUTE(配列情報!$D$42,$D38,""))</f>
        <v>0</v>
      </c>
      <c r="EQ38" s="21">
        <f t="shared" si="36"/>
        <v>0</v>
      </c>
      <c r="ER38" s="162" cm="1">
        <f t="array" ref="ER38">EQ38-IFERROR(_xlfn.LET(_xlpm.k,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$EQ$3:$EQ$215),IF(_xlpm.top="対象無し", 0, SUMPRODUCT(_xlpm.amount * _xlpm.hitCount))),0)</f>
        <v>0</v>
      </c>
      <c r="ES38" s="324"/>
      <c r="ET38" s="21">
        <f>LEN(配列情報!$D$43)-LEN(SUBSTITUTE(配列情報!$D$43,$D38,""))</f>
        <v>0</v>
      </c>
      <c r="EU38" s="21">
        <f t="shared" si="37"/>
        <v>0</v>
      </c>
      <c r="EV38" s="162" cm="1">
        <f t="array" ref="EV38">EU38-IFERROR(_xlfn.LET(_xlpm.k,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$EU$3:$EU$215),IF(_xlpm.top="対象無し", 0, SUMPRODUCT(_xlpm.amount * _xlpm.hitCount))),0)</f>
        <v>0</v>
      </c>
      <c r="EW38" s="324"/>
      <c r="EX38" s="21">
        <f>LEN(配列情報!$D$44)-LEN(SUBSTITUTE(配列情報!$D$44,$D38,""))</f>
        <v>0</v>
      </c>
      <c r="EY38" s="21">
        <f t="shared" si="38"/>
        <v>0</v>
      </c>
      <c r="EZ38" s="162" cm="1">
        <f t="array" ref="EZ38">EY38-IFERROR(_xlfn.LET(_xlpm.k,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$EY$3:$EY$215),IF(_xlpm.top="対象無し", 0, SUMPRODUCT(_xlpm.amount * _xlpm.hitCount))),0)</f>
        <v>0</v>
      </c>
      <c r="FA38" s="324"/>
      <c r="FB38" s="21">
        <f>LEN(配列情報!$D$45)-LEN(SUBSTITUTE(配列情報!$D$45,$D38,""))</f>
        <v>0</v>
      </c>
      <c r="FC38" s="21">
        <f t="shared" si="39"/>
        <v>0</v>
      </c>
      <c r="FD38" s="162" cm="1">
        <f t="array" ref="FD38">FC38-IFERROR(_xlfn.LET(_xlpm.k,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$FC$3:$FC$215),IF(_xlpm.top="対象無し", 0, SUMPRODUCT(_xlpm.amount * _xlpm.hitCount))),0)</f>
        <v>0</v>
      </c>
      <c r="FE38" s="324"/>
      <c r="FF38" s="21">
        <f>LEN(配列情報!$D$46)-LEN(SUBSTITUTE(配列情報!$D$46,$D38,""))</f>
        <v>0</v>
      </c>
      <c r="FG38" s="21">
        <f t="shared" si="40"/>
        <v>0</v>
      </c>
      <c r="FH38" s="162" cm="1">
        <f t="array" ref="FH38">FG38-IFERROR(_xlfn.LET(_xlpm.k,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$FG$3:$FG$215),IF(_xlpm.top="対象無し", 0, SUMPRODUCT(_xlpm.amount * _xlpm.hitCount))),0)</f>
        <v>0</v>
      </c>
      <c r="FI38" s="324"/>
      <c r="FJ38" s="21">
        <f>LEN(配列情報!$D$47)-LEN(SUBSTITUTE(配列情報!$D$47,$D38,""))</f>
        <v>0</v>
      </c>
      <c r="FK38" s="21">
        <f t="shared" si="41"/>
        <v>0</v>
      </c>
      <c r="FL38" s="162" cm="1">
        <f t="array" ref="FL38">FK38-IFERROR(_xlfn.LET(_xlpm.k,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$FK$3:$FK$215),IF(_xlpm.top="対象無し", 0, SUMPRODUCT(_xlpm.amount * _xlpm.hitCount))),0)</f>
        <v>0</v>
      </c>
      <c r="FM38" s="324"/>
      <c r="FN38" s="21">
        <f>LEN(配列情報!$D$48)-LEN(SUBSTITUTE(配列情報!$D$48,$D38,""))</f>
        <v>0</v>
      </c>
      <c r="FO38" s="21">
        <f t="shared" si="42"/>
        <v>0</v>
      </c>
      <c r="FP38" s="162" cm="1">
        <f t="array" ref="FP38">FO38-IFERROR(_xlfn.LET(_xlpm.k,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$FO$3:$FO$215),IF(_xlpm.top="対象無し", 0, SUMPRODUCT(_xlpm.amount * _xlpm.hitCount))),0)</f>
        <v>0</v>
      </c>
      <c r="FQ38" s="324"/>
      <c r="FR38" s="21">
        <f>LEN(配列情報!$D$49)-LEN(SUBSTITUTE(配列情報!$D$49,$D38,""))</f>
        <v>0</v>
      </c>
      <c r="FS38" s="21">
        <f t="shared" si="43"/>
        <v>0</v>
      </c>
      <c r="FT38" s="162" cm="1">
        <f t="array" ref="FT38">FS38-IFERROR(_xlfn.LET(_xlpm.k,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$FS$3:$FS$215),IF(_xlpm.top="対象無し", 0, SUMPRODUCT(_xlpm.amount * _xlpm.hitCount))),0)</f>
        <v>0</v>
      </c>
      <c r="FU38" s="324"/>
      <c r="FV38" s="21">
        <f>LEN(配列情報!$D$50)-LEN(SUBSTITUTE(配列情報!$D$50,$D38,""))</f>
        <v>0</v>
      </c>
      <c r="FW38" s="21">
        <f t="shared" si="44"/>
        <v>0</v>
      </c>
      <c r="FX38" s="162" cm="1">
        <f t="array" ref="FX38">FW38-IFERROR(_xlfn.LET(_xlpm.k,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$FW$3:$FW$215),IF(_xlpm.top="対象無し", 0, SUMPRODUCT(_xlpm.amount * _xlpm.hitCount))),0)</f>
        <v>0</v>
      </c>
      <c r="FY38" s="324"/>
      <c r="FZ38" s="21">
        <f>LEN(配列情報!$D$51)-LEN(SUBSTITUTE(配列情報!$D$51,$D38,""))</f>
        <v>0</v>
      </c>
      <c r="GA38" s="21">
        <f t="shared" si="45"/>
        <v>0</v>
      </c>
      <c r="GB38" s="162" cm="1">
        <f t="array" ref="GB38">GA38-IFERROR(_xlfn.LET(_xlpm.k,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$GA$3:$GA$215),IF(_xlpm.top="対象無し", 0, SUMPRODUCT(_xlpm.amount * _xlpm.hitCount))),0)</f>
        <v>0</v>
      </c>
      <c r="GC38" s="324"/>
      <c r="GD38" s="21">
        <f>LEN(配列情報!$D$52)-LEN(SUBSTITUTE(配列情報!$D$52,$D38,""))</f>
        <v>0</v>
      </c>
      <c r="GE38" s="21">
        <f t="shared" si="46"/>
        <v>0</v>
      </c>
      <c r="GF38" s="162" cm="1">
        <f t="array" ref="GF38">GE38-IFERROR(_xlfn.LET(_xlpm.k,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$GE$3:$GE$215),IF(_xlpm.top="対象無し", 0, SUMPRODUCT(_xlpm.amount * _xlpm.hitCount))),0)</f>
        <v>0</v>
      </c>
      <c r="GG38" s="324"/>
      <c r="GH38" s="21">
        <f>LEN(配列情報!$D$53)-LEN(SUBSTITUTE(配列情報!$D$53,$D38,""))</f>
        <v>0</v>
      </c>
      <c r="GI38" s="21">
        <f t="shared" si="47"/>
        <v>0</v>
      </c>
      <c r="GJ38" s="162" cm="1">
        <f t="array" ref="GJ38">GI38-IFERROR(_xlfn.LET(_xlpm.k,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$GI$3:$GI$215),IF(_xlpm.top="対象無し", 0, SUMPRODUCT(_xlpm.amount * _xlpm.hitCount))),0)</f>
        <v>0</v>
      </c>
      <c r="GK38" s="324"/>
      <c r="GL38" s="21">
        <f>LEN(配列情報!$D$54)-LEN(SUBSTITUTE(配列情報!$D$54,$D38,""))</f>
        <v>0</v>
      </c>
      <c r="GM38" s="21">
        <f t="shared" si="48"/>
        <v>0</v>
      </c>
      <c r="GN38" s="162" cm="1">
        <f t="array" ref="GN38">GM38-IFERROR(_xlfn.LET(_xlpm.k,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$GM$3:$GM$215),IF(_xlpm.top="対象無し", 0, SUMPRODUCT(_xlpm.amount * _xlpm.hitCount))),0)</f>
        <v>0</v>
      </c>
      <c r="GO38" s="324"/>
      <c r="GP38" s="21">
        <f>LEN(配列情報!$D$55)-LEN(SUBSTITUTE(配列情報!$D$55,$D38,""))</f>
        <v>0</v>
      </c>
      <c r="GQ38" s="21">
        <f t="shared" si="49"/>
        <v>0</v>
      </c>
      <c r="GR38" s="162" cm="1">
        <f t="array" ref="GR38">GQ38-IFERROR(_xlfn.LET(_xlpm.k,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$GQ$3:$GQ$215),IF(_xlpm.top="対象無し", 0, SUMPRODUCT(_xlpm.amount * _xlpm.hitCount))),0)</f>
        <v>0</v>
      </c>
      <c r="GS38" s="324"/>
      <c r="GT38" s="21">
        <f>LEN(配列情報!$D$56)-LEN(SUBSTITUTE(配列情報!$D$56,$D38,""))</f>
        <v>0</v>
      </c>
      <c r="GU38" s="21">
        <f t="shared" si="50"/>
        <v>0</v>
      </c>
      <c r="GV38" s="162" cm="1">
        <f t="array" ref="GV38">GU38-IFERROR(_xlfn.LET(_xlpm.k,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$GU$3:$GU$215),IF(_xlpm.top="対象無し", 0, SUMPRODUCT(_xlpm.amount * _xlpm.hitCount))),0)</f>
        <v>0</v>
      </c>
      <c r="GW38" s="324"/>
      <c r="GX38" s="21">
        <f>LEN(配列情報!$D$57)-LEN(SUBSTITUTE(配列情報!$D$57,$D38,""))</f>
        <v>0</v>
      </c>
      <c r="GY38" s="21">
        <f t="shared" si="51"/>
        <v>0</v>
      </c>
      <c r="GZ38" s="162" cm="1">
        <f t="array" ref="GZ38">GY38-IFERROR(_xlfn.LET(_xlpm.k,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$GY$3:$GY$215),IF(_xlpm.top="対象無し", 0, SUMPRODUCT(_xlpm.amount * _xlpm.hitCount))),0)</f>
        <v>0</v>
      </c>
      <c r="HA38" s="324"/>
      <c r="HB38" s="21">
        <f>LEN(配列情報!$D$58)-LEN(SUBSTITUTE(配列情報!$D$58,$D38,""))</f>
        <v>0</v>
      </c>
      <c r="HC38" s="21">
        <f t="shared" si="52"/>
        <v>0</v>
      </c>
      <c r="HD38" s="162" cm="1">
        <f t="array" ref="HD38">HC38-IFERROR(_xlfn.LET(_xlpm.k,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$HC$3:$HC$215),IF(_xlpm.top="対象無し", 0, SUMPRODUCT(_xlpm.amount * _xlpm.hitCount))),0)</f>
        <v>0</v>
      </c>
      <c r="HE38" s="324"/>
      <c r="HF38" s="21">
        <f>LEN(配列情報!$D$59)-LEN(SUBSTITUTE(配列情報!$D$59,$D38,""))</f>
        <v>0</v>
      </c>
      <c r="HG38" s="21">
        <f t="shared" si="53"/>
        <v>0</v>
      </c>
      <c r="HH38" s="162" cm="1">
        <f t="array" ref="HH38">HG38-IFERROR(_xlfn.LET(_xlpm.k,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$HG$3:$HG$215),IF(_xlpm.top="対象無し", 0, SUMPRODUCT(_xlpm.amount * _xlpm.hitCount))),0)</f>
        <v>0</v>
      </c>
      <c r="HI38" s="324"/>
      <c r="HJ38" s="21">
        <f>LEN(配列情報!$D$60)-LEN(SUBSTITUTE(配列情報!$D$60,$D38,""))</f>
        <v>0</v>
      </c>
      <c r="HK38" s="21">
        <f t="shared" si="54"/>
        <v>0</v>
      </c>
      <c r="HL38" s="162" cm="1">
        <f t="array" ref="HL38">HK38-IFERROR(_xlfn.LET(_xlpm.k,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$HK$3:$HK$215),IF(_xlpm.top="対象無し", 0, SUMPRODUCT(_xlpm.amount * _xlpm.hitCount))),0)</f>
        <v>0</v>
      </c>
      <c r="HM38" s="324"/>
      <c r="HN38" s="21">
        <f>LEN(配列情報!$D$61)-LEN(SUBSTITUTE(配列情報!$D$61,$D38,""))</f>
        <v>0</v>
      </c>
      <c r="HO38" s="21">
        <f t="shared" si="55"/>
        <v>0</v>
      </c>
      <c r="HP38" s="162" cm="1">
        <f t="array" ref="HP38">HO38-IFERROR(_xlfn.LET(_xlpm.k,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$HO$3:$HO$215),IF(_xlpm.top="対象無し", 0, SUMPRODUCT(_xlpm.amount * _xlpm.hitCount))),0)</f>
        <v>0</v>
      </c>
      <c r="HQ38" s="324"/>
      <c r="HR38" s="21">
        <f>LEN(配列情報!$D$62)-LEN(SUBSTITUTE(配列情報!$D$62,$D38,""))</f>
        <v>0</v>
      </c>
      <c r="HS38" s="21">
        <f t="shared" si="56"/>
        <v>0</v>
      </c>
      <c r="HT38" s="162" cm="1">
        <f t="array" ref="HT38">HS38-IFERROR(_xlfn.LET(_xlpm.k,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$HS$3:$HS$215),IF(_xlpm.top="対象無し", 0, SUMPRODUCT(_xlpm.amount * _xlpm.hitCount))),0)</f>
        <v>0</v>
      </c>
      <c r="HU38" s="324"/>
      <c r="HV38" s="21">
        <f>LEN(配列情報!$D$63)-LEN(SUBSTITUTE(配列情報!$D$63,$D38,""))</f>
        <v>0</v>
      </c>
      <c r="HW38" s="21">
        <f t="shared" si="57"/>
        <v>0</v>
      </c>
      <c r="HX38" s="162" cm="1">
        <f t="array" ref="HX38">HW38-IFERROR(_xlfn.LET(_xlpm.k,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$HW$3:$HW$215),IF(_xlpm.top="対象無し", 0, SUMPRODUCT(_xlpm.amount * _xlpm.hitCount))),0)</f>
        <v>0</v>
      </c>
      <c r="HY38" s="324"/>
      <c r="HZ38" s="21">
        <f>LEN(配列情報!$D$64)-LEN(SUBSTITUTE(配列情報!$D$64,$D38,""))</f>
        <v>0</v>
      </c>
      <c r="IA38" s="21">
        <f t="shared" si="58"/>
        <v>0</v>
      </c>
      <c r="IB38" s="162" cm="1">
        <f t="array" ref="IB38">IA38-IFERROR(_xlfn.LET(_xlpm.k,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$IA$3:$IA$215),IF(_xlpm.top="対象無し", 0, SUMPRODUCT(_xlpm.amount * _xlpm.hitCount))),0)</f>
        <v>0</v>
      </c>
      <c r="IC38" s="324"/>
      <c r="ID38" s="21">
        <f>LEN(配列情報!$D$65)-LEN(SUBSTITUTE(配列情報!$D$65,$D38,""))</f>
        <v>0</v>
      </c>
      <c r="IE38" s="21">
        <f t="shared" si="59"/>
        <v>0</v>
      </c>
      <c r="IF38" s="162" cm="1">
        <f t="array" ref="IF38">IE38-IFERROR(_xlfn.LET(_xlpm.k,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$IE$3:$IE$215),IF(_xlpm.top="対象無し", 0, SUMPRODUCT(_xlpm.amount * _xlpm.hitCount))),0)</f>
        <v>0</v>
      </c>
      <c r="IG38" s="324"/>
      <c r="IH38" s="21">
        <f>LEN(配列情報!$D$66)-LEN(SUBSTITUTE(配列情報!$D$66,$D38,""))</f>
        <v>0</v>
      </c>
      <c r="II38" s="21">
        <f t="shared" si="60"/>
        <v>0</v>
      </c>
      <c r="IJ38" s="162" cm="1">
        <f t="array" ref="IJ38">II38-IFERROR(_xlfn.LET(_xlpm.k,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$II$3:$II$215),IF(_xlpm.top="対象無し", 0, SUMPRODUCT(_xlpm.amount * _xlpm.hitCount))),0)</f>
        <v>0</v>
      </c>
      <c r="IK38" s="324"/>
      <c r="IL38" s="21">
        <f>LEN(配列情報!$D$67)-LEN(SUBSTITUTE(配列情報!$D$67,$D38,""))</f>
        <v>0</v>
      </c>
      <c r="IM38" s="21">
        <f t="shared" si="61"/>
        <v>0</v>
      </c>
      <c r="IN38" s="162" cm="1">
        <f t="array" ref="IN38">IM38-IFERROR(_xlfn.LET(_xlpm.k,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$IM$3:$IM$215),IF(_xlpm.top="対象無し", 0, SUMPRODUCT(_xlpm.amount * _xlpm.hitCount))),0)</f>
        <v>0</v>
      </c>
      <c r="IO38" s="324"/>
      <c r="IP38" s="21">
        <f>LEN(配列情報!$D$68)-LEN(SUBSTITUTE(配列情報!$D$68,$D38,""))</f>
        <v>0</v>
      </c>
      <c r="IQ38" s="21">
        <f t="shared" si="62"/>
        <v>0</v>
      </c>
      <c r="IR38" s="162" cm="1">
        <f t="array" ref="IR38">IQ38-IFERROR(_xlfn.LET(_xlpm.k,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$IQ$3:$IQ$215),IF(_xlpm.top="対象無し", 0, SUMPRODUCT(_xlpm.amount * _xlpm.hitCount))),0)</f>
        <v>0</v>
      </c>
      <c r="IS38" s="324"/>
      <c r="IT38" s="21">
        <f>LEN(配列情報!$D$69)-LEN(SUBSTITUTE(配列情報!$D$69,$D38,""))</f>
        <v>0</v>
      </c>
      <c r="IU38" s="21">
        <f t="shared" si="63"/>
        <v>0</v>
      </c>
      <c r="IV38" s="162" cm="1">
        <f t="array" ref="IV38">IU38-IFERROR(_xlfn.LET(_xlpm.k,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$IU$3:$IU$215),IF(_xlpm.top="対象無し", 0, SUMPRODUCT(_xlpm.amount * _xlpm.hitCount))),0)</f>
        <v>0</v>
      </c>
      <c r="IW38" s="324"/>
      <c r="IX38" s="21">
        <f>LEN(配列情報!$D$70)-LEN(SUBSTITUTE(配列情報!$D$70,$D38,""))</f>
        <v>0</v>
      </c>
      <c r="IY38" s="21">
        <f t="shared" si="64"/>
        <v>0</v>
      </c>
      <c r="IZ38" s="162" cm="1">
        <f t="array" ref="IZ38">IY38-IFERROR(_xlfn.LET(_xlpm.k,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$IY$3:$IY$215),IF(_xlpm.top="対象無し", 0, SUMPRODUCT(_xlpm.amount * _xlpm.hitCount))),0)</f>
        <v>0</v>
      </c>
      <c r="JA38" s="324"/>
      <c r="JB38" s="21">
        <f>LEN(配列情報!$D$71)-LEN(SUBSTITUTE(配列情報!$D$71,$D38,""))</f>
        <v>0</v>
      </c>
      <c r="JC38" s="21">
        <f t="shared" si="65"/>
        <v>0</v>
      </c>
      <c r="JD38" s="162" cm="1">
        <f t="array" ref="JD38">JC38-IFERROR(_xlfn.LET(_xlpm.k,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$JC$3:$JC$215),IF(_xlpm.top="対象無し", 0, SUMPRODUCT(_xlpm.amount * _xlpm.hitCount))),0)</f>
        <v>0</v>
      </c>
      <c r="JE38" s="324"/>
      <c r="JF38" s="21">
        <f>LEN(配列情報!$D$72)-LEN(SUBSTITUTE(配列情報!$D$72,$D38,""))</f>
        <v>0</v>
      </c>
      <c r="JG38" s="21">
        <f t="shared" si="66"/>
        <v>0</v>
      </c>
      <c r="JH38" s="162" cm="1">
        <f t="array" ref="JH38">JG38-IFERROR(_xlfn.LET(_xlpm.k,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$JG$3:$JG$215),IF(_xlpm.top="対象無し", 0, SUMPRODUCT(_xlpm.amount * _xlpm.hitCount))),0)</f>
        <v>0</v>
      </c>
      <c r="JI38" s="324"/>
      <c r="JJ38" s="21">
        <f>LEN(配列情報!$D$73)-LEN(SUBSTITUTE(配列情報!$D$73,$D38,""))</f>
        <v>0</v>
      </c>
      <c r="JK38" s="21">
        <f t="shared" si="67"/>
        <v>0</v>
      </c>
      <c r="JL38" s="162" cm="1">
        <f t="array" ref="JL38">JK38-IFERROR(_xlfn.LET(_xlpm.k,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$JK$3:$JK$215),IF(_xlpm.top="対象無し", 0, SUMPRODUCT(_xlpm.amount * _xlpm.hitCount))),0)</f>
        <v>0</v>
      </c>
      <c r="JM38" s="324"/>
      <c r="JN38" s="21">
        <f>LEN(配列情報!$D$74)-LEN(SUBSTITUTE(配列情報!$D$74,$D38,""))</f>
        <v>0</v>
      </c>
      <c r="JO38" s="21">
        <f t="shared" si="68"/>
        <v>0</v>
      </c>
      <c r="JP38" s="162" cm="1">
        <f t="array" ref="JP38">JO38-IFERROR(_xlfn.LET(_xlpm.k,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$JO$3:$JO$215),IF(_xlpm.top="対象無し", 0, SUMPRODUCT(_xlpm.amount * _xlpm.hitCount))),0)</f>
        <v>0</v>
      </c>
      <c r="JQ38" s="324"/>
      <c r="JR38" s="21">
        <f>LEN(配列情報!$D$75)-LEN(SUBSTITUTE(配列情報!$D$75,$D38,""))</f>
        <v>0</v>
      </c>
      <c r="JS38" s="21">
        <f t="shared" si="69"/>
        <v>0</v>
      </c>
      <c r="JT38" s="162" cm="1">
        <f t="array" ref="JT38">JS38-IFERROR(_xlfn.LET(_xlpm.k,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$JS$3:$JS$215),IF(_xlpm.top="対象無し", 0, SUMPRODUCT(_xlpm.amount * _xlpm.hitCount))),0)</f>
        <v>0</v>
      </c>
      <c r="JU38" s="324"/>
      <c r="JV38" s="21">
        <f>LEN(配列情報!$D$76)-LEN(SUBSTITUTE(配列情報!$D$76,$D38,""))</f>
        <v>0</v>
      </c>
      <c r="JW38" s="21">
        <f t="shared" si="70"/>
        <v>0</v>
      </c>
      <c r="JX38" s="162" cm="1">
        <f t="array" ref="JX38">JW38-IFERROR(_xlfn.LET(_xlpm.k,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$JW$3:$JW$215),IF(_xlpm.top="対象無し", 0, SUMPRODUCT(_xlpm.amount * _xlpm.hitCount))),0)</f>
        <v>0</v>
      </c>
      <c r="JY38" s="324"/>
      <c r="JZ38" s="21">
        <f>LEN(配列情報!$D$77)-LEN(SUBSTITUTE(配列情報!$D$77,$D38,""))</f>
        <v>0</v>
      </c>
      <c r="KA38" s="21">
        <f t="shared" si="71"/>
        <v>0</v>
      </c>
      <c r="KB38" s="162" cm="1">
        <f t="array" ref="KB38">KA38-IFERROR(_xlfn.LET(_xlpm.k,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$KA$3:$KA$215),IF(_xlpm.top="対象無し", 0, SUMPRODUCT(_xlpm.amount * _xlpm.hitCount))),0)</f>
        <v>0</v>
      </c>
      <c r="KC38" s="324"/>
      <c r="KD38" s="21">
        <f>LEN(配列情報!$D$78)-LEN(SUBSTITUTE(配列情報!$D$78,$D38,""))</f>
        <v>0</v>
      </c>
      <c r="KE38" s="21">
        <f t="shared" si="72"/>
        <v>0</v>
      </c>
      <c r="KF38" s="162" cm="1">
        <f t="array" ref="KF38">KE38-IFERROR(_xlfn.LET(_xlpm.k,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$KE$3:$KE$215),IF(_xlpm.top="対象無し", 0, SUMPRODUCT(_xlpm.amount * _xlpm.hitCount))),0)</f>
        <v>0</v>
      </c>
      <c r="KG38" s="324"/>
      <c r="KH38" s="21">
        <f>LEN(配列情報!$D$79)-LEN(SUBSTITUTE(配列情報!$D$79,$D38,""))</f>
        <v>0</v>
      </c>
      <c r="KI38" s="21">
        <f t="shared" si="73"/>
        <v>0</v>
      </c>
      <c r="KJ38" s="162" cm="1">
        <f t="array" ref="KJ38">KI38-IFERROR(_xlfn.LET(_xlpm.k,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$KI$3:$KI$215),IF(_xlpm.top="対象無し", 0, SUMPRODUCT(_xlpm.amount * _xlpm.hitCount))),0)</f>
        <v>0</v>
      </c>
      <c r="KK38" s="324"/>
      <c r="KL38" s="21">
        <f>LEN(配列情報!$D$80)-LEN(SUBSTITUTE(配列情報!$D$80,$D38,""))</f>
        <v>0</v>
      </c>
      <c r="KM38" s="21">
        <f t="shared" si="74"/>
        <v>0</v>
      </c>
      <c r="KN38" s="162" cm="1">
        <f t="array" ref="KN38">KM38-IFERROR(_xlfn.LET(_xlpm.k,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$KM$3:$KM$215),IF(_xlpm.top="対象無し", 0, SUMPRODUCT(_xlpm.amount * _xlpm.hitCount))),0)</f>
        <v>0</v>
      </c>
      <c r="KO38" s="324"/>
      <c r="KP38" s="21">
        <f>LEN(配列情報!$D$81)-LEN(SUBSTITUTE(配列情報!$D$81,$D38,""))</f>
        <v>0</v>
      </c>
      <c r="KQ38" s="21">
        <f t="shared" si="75"/>
        <v>0</v>
      </c>
      <c r="KR38" s="162" cm="1">
        <f t="array" ref="KR38">KQ38-IFERROR(_xlfn.LET(_xlpm.k,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$KQ$3:$KQ$215),IF(_xlpm.top="対象無し", 0, SUMPRODUCT(_xlpm.amount * _xlpm.hitCount))),0)</f>
        <v>0</v>
      </c>
      <c r="KS38" s="324"/>
      <c r="KT38" s="21">
        <f>LEN(配列情報!$D$82)-LEN(SUBSTITUTE(配列情報!$D$82,$D38,""))</f>
        <v>0</v>
      </c>
      <c r="KU38" s="21">
        <f t="shared" si="76"/>
        <v>0</v>
      </c>
      <c r="KV38" s="162" cm="1">
        <f t="array" ref="KV38">KU38-IFERROR(_xlfn.LET(_xlpm.k,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$KU$3:$KU$215),IF(_xlpm.top="対象無し", 0, SUMPRODUCT(_xlpm.amount * _xlpm.hitCount))),0)</f>
        <v>0</v>
      </c>
      <c r="KW38" s="324"/>
      <c r="KX38" s="21">
        <f>LEN(配列情報!$D$83)-LEN(SUBSTITUTE(配列情報!$D$83,$D38,""))</f>
        <v>0</v>
      </c>
      <c r="KY38" s="21">
        <f t="shared" si="77"/>
        <v>0</v>
      </c>
      <c r="KZ38" s="162" cm="1">
        <f t="array" ref="KZ38">KY38-IFERROR(_xlfn.LET(_xlpm.k,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$KY$3:$KY$215),IF(_xlpm.top="対象無し", 0, SUMPRODUCT(_xlpm.amount * _xlpm.hitCount))),0)</f>
        <v>0</v>
      </c>
      <c r="LA38" s="324"/>
      <c r="LB38" s="21">
        <f>LEN(配列情報!$D$84)-LEN(SUBSTITUTE(配列情報!$D$84,$D38,""))</f>
        <v>0</v>
      </c>
      <c r="LC38" s="21">
        <f t="shared" si="78"/>
        <v>0</v>
      </c>
      <c r="LD38" s="162" cm="1">
        <f t="array" ref="LD38">LC38-IFERROR(_xlfn.LET(_xlpm.k,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$LC$3:$LC$215),IF(_xlpm.top="対象無し", 0, SUMPRODUCT(_xlpm.amount * _xlpm.hitCount))),0)</f>
        <v>0</v>
      </c>
      <c r="LE38" s="324"/>
      <c r="LF38" s="21">
        <f>LEN(配列情報!$D$85)-LEN(SUBSTITUTE(配列情報!$D$85,$D38,""))</f>
        <v>0</v>
      </c>
      <c r="LG38" s="21">
        <f t="shared" si="79"/>
        <v>0</v>
      </c>
      <c r="LH38" s="162" cm="1">
        <f t="array" ref="LH38">LG38-IFERROR(_xlfn.LET(_xlpm.k,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$LG$3:$LG$215),IF(_xlpm.top="対象無し", 0, SUMPRODUCT(_xlpm.amount * _xlpm.hitCount))),0)</f>
        <v>0</v>
      </c>
      <c r="LI38" s="324"/>
      <c r="LJ38" s="21">
        <f>LEN(配列情報!$D$86)-LEN(SUBSTITUTE(配列情報!$D$86,$D38,""))</f>
        <v>0</v>
      </c>
      <c r="LK38" s="21">
        <f t="shared" si="80"/>
        <v>0</v>
      </c>
      <c r="LL38" s="162" cm="1">
        <f t="array" ref="LL38">LK38-IFERROR(_xlfn.LET(_xlpm.k,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$LK$3:$LK$215),IF(_xlpm.top="対象無し", 0, SUMPRODUCT(_xlpm.amount * _xlpm.hitCount))),0)</f>
        <v>0</v>
      </c>
      <c r="LM38" s="324"/>
      <c r="LN38" s="21">
        <f>LEN(配列情報!$D$87)-LEN(SUBSTITUTE(配列情報!$D$87,$D38,""))</f>
        <v>0</v>
      </c>
      <c r="LO38" s="21">
        <f t="shared" si="81"/>
        <v>0</v>
      </c>
      <c r="LP38" s="162" cm="1">
        <f t="array" ref="LP38">LO38-IFERROR(_xlfn.LET(_xlpm.k,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$LO$3:$LO$215),IF(_xlpm.top="対象無し", 0, SUMPRODUCT(_xlpm.amount * _xlpm.hitCount))),0)</f>
        <v>0</v>
      </c>
      <c r="LQ38" s="324"/>
      <c r="LR38" s="21">
        <f>LEN(配列情報!$D$88)-LEN(SUBSTITUTE(配列情報!$D$88,$D38,""))</f>
        <v>0</v>
      </c>
      <c r="LS38" s="21">
        <f t="shared" si="82"/>
        <v>0</v>
      </c>
      <c r="LT38" s="162" cm="1">
        <f t="array" ref="LT38">LS38-IFERROR(_xlfn.LET(_xlpm.k,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$LS$3:$LS$215),IF(_xlpm.top="対象無し", 0, SUMPRODUCT(_xlpm.amount * _xlpm.hitCount))),0)</f>
        <v>0</v>
      </c>
      <c r="LU38" s="324"/>
      <c r="LV38" s="21">
        <f>LEN(配列情報!$D$89)-LEN(SUBSTITUTE(配列情報!$D$89,$D38,""))</f>
        <v>0</v>
      </c>
      <c r="LW38" s="21">
        <f t="shared" si="83"/>
        <v>0</v>
      </c>
      <c r="LX38" s="162" cm="1">
        <f t="array" ref="LX38">LW38-IFERROR(_xlfn.LET(_xlpm.k,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$LW$3:$LW$215),IF(_xlpm.top="対象無し", 0, SUMPRODUCT(_xlpm.amount * _xlpm.hitCount))),0)</f>
        <v>0</v>
      </c>
      <c r="LY38" s="324"/>
      <c r="LZ38" s="21">
        <f>LEN(配列情報!$D$90)-LEN(SUBSTITUTE(配列情報!$D$90,$D38,""))</f>
        <v>0</v>
      </c>
      <c r="MA38" s="21">
        <f t="shared" si="84"/>
        <v>0</v>
      </c>
      <c r="MB38" s="162" cm="1">
        <f t="array" ref="MB38">MA38-IFERROR(_xlfn.LET(_xlpm.k,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$MA$3:$MA$215),IF(_xlpm.top="対象無し", 0, SUMPRODUCT(_xlpm.amount * _xlpm.hitCount))),0)</f>
        <v>0</v>
      </c>
      <c r="MC38" s="324"/>
      <c r="MD38" s="21">
        <f>LEN(配列情報!$D$91)-LEN(SUBSTITUTE(配列情報!$D$91,$D38,""))</f>
        <v>0</v>
      </c>
      <c r="ME38" s="21">
        <f t="shared" si="85"/>
        <v>0</v>
      </c>
      <c r="MF38" s="162" cm="1">
        <f t="array" ref="MF38">ME38-IFERROR(_xlfn.LET(_xlpm.k,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$ME$3:$ME$215),IF(_xlpm.top="対象無し", 0, SUMPRODUCT(_xlpm.amount * _xlpm.hitCount))),0)</f>
        <v>0</v>
      </c>
      <c r="MG38" s="324"/>
      <c r="MH38" s="21">
        <f>LEN(配列情報!$D$92)-LEN(SUBSTITUTE(配列情報!$D$92,$D38,""))</f>
        <v>0</v>
      </c>
      <c r="MI38" s="21">
        <f t="shared" si="86"/>
        <v>0</v>
      </c>
      <c r="MJ38" s="162" cm="1">
        <f t="array" ref="MJ38">MI38-IFERROR(_xlfn.LET(_xlpm.k,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$MI$3:$MI$215),IF(_xlpm.top="対象無し", 0, SUMPRODUCT(_xlpm.amount * _xlpm.hitCount))),0)</f>
        <v>0</v>
      </c>
      <c r="MK38" s="324"/>
      <c r="ML38" s="21">
        <f>LEN(配列情報!$D$93)-LEN(SUBSTITUTE(配列情報!$D$93,$D38,""))</f>
        <v>0</v>
      </c>
      <c r="MM38" s="21">
        <f t="shared" si="87"/>
        <v>0</v>
      </c>
      <c r="MN38" s="162" cm="1">
        <f t="array" ref="MN38">MM38-IFERROR(_xlfn.LET(_xlpm.k,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$MM$3:$MM$215),IF(_xlpm.top="対象無し", 0, SUMPRODUCT(_xlpm.amount * _xlpm.hitCount))),0)</f>
        <v>0</v>
      </c>
      <c r="MO38" s="324"/>
      <c r="MP38" s="21">
        <f>LEN(配列情報!$D$94)-LEN(SUBSTITUTE(配列情報!$D$94,$D38,""))</f>
        <v>0</v>
      </c>
      <c r="MQ38" s="21">
        <f t="shared" si="88"/>
        <v>0</v>
      </c>
      <c r="MR38" s="162" cm="1">
        <f t="array" ref="MR38">MQ38-IFERROR(_xlfn.LET(_xlpm.k,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$MQ$3:$MQ$215),IF(_xlpm.top="対象無し", 0, SUMPRODUCT(_xlpm.amount * _xlpm.hitCount))),0)</f>
        <v>0</v>
      </c>
      <c r="MS38" s="324"/>
      <c r="MT38" s="21">
        <f>LEN(配列情報!$D$95)-LEN(SUBSTITUTE(配列情報!$D$95,$D38,""))</f>
        <v>0</v>
      </c>
      <c r="MU38" s="21">
        <f t="shared" si="89"/>
        <v>0</v>
      </c>
      <c r="MV38" s="162" cm="1">
        <f t="array" ref="MV38">MU38-IFERROR(_xlfn.LET(_xlpm.k,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$MU$3:$MU$215),IF(_xlpm.top="対象無し", 0, SUMPRODUCT(_xlpm.amount * _xlpm.hitCount))),0)</f>
        <v>0</v>
      </c>
      <c r="MW38" s="324"/>
      <c r="MX38" s="21">
        <f>LEN(配列情報!$D$96)-LEN(SUBSTITUTE(配列情報!$D$96,$D38,""))</f>
        <v>0</v>
      </c>
      <c r="MY38" s="21">
        <f t="shared" si="90"/>
        <v>0</v>
      </c>
      <c r="MZ38" s="162" cm="1">
        <f t="array" ref="MZ38">MY38-IFERROR(_xlfn.LET(_xlpm.k,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$MY$3:$MY$215),IF(_xlpm.top="対象無し", 0, SUMPRODUCT(_xlpm.amount * _xlpm.hitCount))),0)</f>
        <v>0</v>
      </c>
      <c r="NA38" s="324"/>
      <c r="NB38" s="21">
        <f>LEN(配列情報!$D$97)-LEN(SUBSTITUTE(配列情報!$D$97,$D38,""))</f>
        <v>0</v>
      </c>
      <c r="NC38" s="21">
        <f t="shared" si="91"/>
        <v>0</v>
      </c>
      <c r="ND38" s="162" cm="1">
        <f t="array" ref="ND38">NC38-IFERROR(_xlfn.LET(_xlpm.k,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$NC$3:$NC$215),IF(_xlpm.top="対象無し", 0, SUMPRODUCT(_xlpm.amount * _xlpm.hitCount))),0)</f>
        <v>0</v>
      </c>
      <c r="NE38" s="324"/>
      <c r="NF38" s="21">
        <f>LEN(配列情報!$D$98)-LEN(SUBSTITUTE(配列情報!$D$98,$D38,""))</f>
        <v>0</v>
      </c>
      <c r="NG38" s="21">
        <f t="shared" si="92"/>
        <v>0</v>
      </c>
      <c r="NH38" s="162" cm="1">
        <f t="array" ref="NH38">NG38-IFERROR(_xlfn.LET(_xlpm.k,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$NG$3:$NG$215),IF(_xlpm.top="対象無し", 0, SUMPRODUCT(_xlpm.amount * _xlpm.hitCount))),0)</f>
        <v>0</v>
      </c>
      <c r="NI38" s="324"/>
      <c r="NJ38" s="21">
        <f>LEN(配列情報!$D$99)-LEN(SUBSTITUTE(配列情報!$D$99,$D38,""))</f>
        <v>0</v>
      </c>
      <c r="NK38" s="21">
        <f t="shared" si="93"/>
        <v>0</v>
      </c>
      <c r="NL38" s="162" cm="1">
        <f t="array" ref="NL38">NK38-IFERROR(_xlfn.LET(_xlpm.k,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$NK$3:$NK$215),IF(_xlpm.top="対象無し", 0, SUMPRODUCT(_xlpm.amount * _xlpm.hitCount))),0)</f>
        <v>0</v>
      </c>
      <c r="NM38" s="324"/>
      <c r="NN38" s="21">
        <f>LEN(配列情報!$D$100)-LEN(SUBSTITUTE(配列情報!$D$100,$D38,""))</f>
        <v>0</v>
      </c>
      <c r="NO38" s="21">
        <f t="shared" si="94"/>
        <v>0</v>
      </c>
      <c r="NP38" s="162" cm="1">
        <f t="array" ref="NP38">NO38-IFERROR(_xlfn.LET(_xlpm.k,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$NO$3:$NO$215),IF(_xlpm.top="対象無し", 0, SUMPRODUCT(_xlpm.amount * _xlpm.hitCount))),0)</f>
        <v>0</v>
      </c>
      <c r="NQ38" s="324"/>
      <c r="NR38" s="21">
        <f>LEN(配列情報!$D$101)-LEN(SUBSTITUTE(配列情報!$D$101,$D38,""))</f>
        <v>0</v>
      </c>
      <c r="NS38" s="21">
        <f t="shared" si="95"/>
        <v>0</v>
      </c>
      <c r="NT38" s="162" cm="1">
        <f t="array" ref="NT38">NS38-IFERROR(_xlfn.LET(_xlpm.k,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$NS$3:$NS$215),IF(_xlpm.top="対象無し", 0, SUMPRODUCT(_xlpm.amount * _xlpm.hitCount))),0)</f>
        <v>0</v>
      </c>
      <c r="NU38" s="324"/>
      <c r="NV38" s="21">
        <f>LEN(配列情報!$D$102)-LEN(SUBSTITUTE(配列情報!$D$102,$D38,""))</f>
        <v>0</v>
      </c>
      <c r="NW38" s="21">
        <f t="shared" si="96"/>
        <v>0</v>
      </c>
      <c r="NX38" s="162" cm="1">
        <f t="array" ref="NX38">NW38-IFERROR(_xlfn.LET(_xlpm.k, _xlfn.XMATCH(TRUE, EXACT($OB$2:$RL$2, D38),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D38, ""))) / LEN(D38),_xlpm.amount, SUMIF($C$3:$C$215, _xlpm.arrCode, $NW$3:$NW$215),IF(_xlpm.top="対象無し", 0, SUMPRODUCT(_xlpm.amount * _xlpm.hitCount))),0)</f>
        <v>0</v>
      </c>
      <c r="NY38" s="324"/>
    </row>
    <row r="39" spans="1:389">
      <c r="A39" s="335"/>
      <c r="B39" s="334"/>
      <c r="C39" s="45">
        <v>37</v>
      </c>
      <c r="D39" s="22" t="str">
        <f>塩基・修飾表記の定義!I49</f>
        <v>U(M)</v>
      </c>
      <c r="E39" s="160">
        <f t="shared" si="3"/>
        <v>4</v>
      </c>
      <c r="F39" s="21">
        <f>LEN(配列情報!$D$7)-LEN(SUBSTITUTE(配列情報!$D$7,$D39,""))</f>
        <v>0</v>
      </c>
      <c r="G39" s="21">
        <f t="shared" si="100"/>
        <v>0</v>
      </c>
      <c r="H39" s="162" cm="1">
        <f t="array" ref="H39">G39-IFERROR(_xlfn.LET(_xlpm.k,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$G$3:$G$215),IF(_xlpm.top="対象無し", 0, SUMPRODUCT(_xlpm.amount * _xlpm.hitCount))),0)</f>
        <v>0</v>
      </c>
      <c r="I39" s="324"/>
      <c r="J39" s="21">
        <f>LEN(配列情報!$D$8)-LEN(SUBSTITUTE(配列情報!$D$8,$D39,""))</f>
        <v>0</v>
      </c>
      <c r="K39" s="21">
        <f t="shared" si="101"/>
        <v>0</v>
      </c>
      <c r="L39" s="162" cm="1">
        <f t="array" ref="L39">K39-IFERROR(_xlfn.LET(_xlpm.k,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$K$3:$K$215),IF(_xlpm.top="対象無し", 0, SUMPRODUCT(_xlpm.amount * _xlpm.hitCount))),0)</f>
        <v>0</v>
      </c>
      <c r="M39" s="324"/>
      <c r="N39" s="21">
        <f>LEN(配列情報!$D$9)-LEN(SUBSTITUTE(配列情報!$D$9,$D39,""))</f>
        <v>0</v>
      </c>
      <c r="O39" s="21">
        <f t="shared" si="4"/>
        <v>0</v>
      </c>
      <c r="P39" s="162" cm="1">
        <f t="array" ref="P39">O39-IFERROR(_xlfn.LET(_xlpm.k,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$O$3:$O$215),IF(_xlpm.top="対象無し", 0, SUMPRODUCT(_xlpm.amount * _xlpm.hitCount))),0)</f>
        <v>0</v>
      </c>
      <c r="Q39" s="324"/>
      <c r="R39" s="21">
        <f>LEN(配列情報!$D$10)-LEN(SUBSTITUTE(配列情報!$D$10,$D39,""))</f>
        <v>0</v>
      </c>
      <c r="S39" s="21">
        <f t="shared" si="5"/>
        <v>0</v>
      </c>
      <c r="T39" s="162" cm="1">
        <f t="array" ref="T39">S39-IFERROR(_xlfn.LET(_xlpm.k,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$S$3:$S$215),IF(_xlpm.top="対象無し", 0, SUMPRODUCT(_xlpm.amount * _xlpm.hitCount))),0)</f>
        <v>0</v>
      </c>
      <c r="U39" s="324"/>
      <c r="V39" s="21">
        <f>LEN(配列情報!$D$11)-LEN(SUBSTITUTE(配列情報!$D$11,$D39,""))</f>
        <v>0</v>
      </c>
      <c r="W39" s="21">
        <f t="shared" si="6"/>
        <v>0</v>
      </c>
      <c r="X39" s="162" cm="1">
        <f t="array" ref="X39">W39-IFERROR(_xlfn.LET(_xlpm.k,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$W$3:$W$215),IF(_xlpm.top="対象無し", 0, SUMPRODUCT(_xlpm.amount * _xlpm.hitCount))),0)</f>
        <v>0</v>
      </c>
      <c r="Y39" s="324"/>
      <c r="Z39" s="21">
        <f>LEN(配列情報!$D$12)-LEN(SUBSTITUTE(配列情報!$D$12,$D39,""))</f>
        <v>0</v>
      </c>
      <c r="AA39" s="21">
        <f t="shared" si="7"/>
        <v>0</v>
      </c>
      <c r="AB39" s="162" cm="1">
        <f t="array" ref="AB39">AA39-IFERROR(_xlfn.LET(_xlpm.k,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$AA$3:$AA$215),IF(_xlpm.top="対象無し", 0, SUMPRODUCT(_xlpm.amount * _xlpm.hitCount))),0)</f>
        <v>0</v>
      </c>
      <c r="AC39" s="324"/>
      <c r="AD39" s="21">
        <f>LEN(配列情報!$D$13)-LEN(SUBSTITUTE(配列情報!$D$13,$D39,""))</f>
        <v>0</v>
      </c>
      <c r="AE39" s="21">
        <f t="shared" si="8"/>
        <v>0</v>
      </c>
      <c r="AF39" s="162" cm="1">
        <f t="array" ref="AF39">AE39-IFERROR(_xlfn.LET(_xlpm.k,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$AE$3:$AE$215),IF(_xlpm.top="対象無し", 0, SUMPRODUCT(_xlpm.amount * _xlpm.hitCount))),0)</f>
        <v>0</v>
      </c>
      <c r="AG39" s="324"/>
      <c r="AH39" s="21">
        <f>LEN(配列情報!$D$14)-LEN(SUBSTITUTE(配列情報!$D$14,$D39,""))</f>
        <v>0</v>
      </c>
      <c r="AI39" s="21">
        <f t="shared" si="9"/>
        <v>0</v>
      </c>
      <c r="AJ39" s="162" cm="1">
        <f t="array" ref="AJ39">AI39-IFERROR(_xlfn.LET(_xlpm.k,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$AI$3:$AI$215),IF(_xlpm.top="対象無し", 0, SUMPRODUCT(_xlpm.amount * _xlpm.hitCount))),0)</f>
        <v>0</v>
      </c>
      <c r="AK39" s="324"/>
      <c r="AL39" s="21">
        <f>LEN(配列情報!$D$15)-LEN(SUBSTITUTE(配列情報!$D$15,$D39,""))</f>
        <v>0</v>
      </c>
      <c r="AM39" s="21">
        <f t="shared" si="10"/>
        <v>0</v>
      </c>
      <c r="AN39" s="162" cm="1">
        <f t="array" ref="AN39">AM39-IFERROR(_xlfn.LET(_xlpm.k,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$AM$3:$AM$215),IF(_xlpm.top="対象無し", 0, SUMPRODUCT(_xlpm.amount * _xlpm.hitCount))),0)</f>
        <v>0</v>
      </c>
      <c r="AO39" s="324"/>
      <c r="AP39" s="21">
        <f>LEN(配列情報!$D$16)-LEN(SUBSTITUTE(配列情報!$D$16,$D39,""))</f>
        <v>0</v>
      </c>
      <c r="AQ39" s="21">
        <f t="shared" si="11"/>
        <v>0</v>
      </c>
      <c r="AR39" s="162" cm="1">
        <f t="array" ref="AR39">AQ39-IFERROR(_xlfn.LET(_xlpm.k,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$AQ$3:$AQ$215),IF(_xlpm.top="対象無し", 0, SUMPRODUCT(_xlpm.amount * _xlpm.hitCount))),0)</f>
        <v>0</v>
      </c>
      <c r="AS39" s="324"/>
      <c r="AT39" s="21">
        <f>LEN(配列情報!$D$17)-LEN(SUBSTITUTE(配列情報!$D$17,$D39,""))</f>
        <v>0</v>
      </c>
      <c r="AU39" s="21">
        <f t="shared" si="12"/>
        <v>0</v>
      </c>
      <c r="AV39" s="162" cm="1">
        <f t="array" ref="AV39">AU39-IFERROR(_xlfn.LET(_xlpm.k,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$AU$3:$AU$215),IF(_xlpm.top="対象無し", 0, SUMPRODUCT(_xlpm.amount * _xlpm.hitCount))),0)</f>
        <v>0</v>
      </c>
      <c r="AW39" s="324"/>
      <c r="AX39" s="21">
        <f>LEN(配列情報!$D$18)-LEN(SUBSTITUTE(配列情報!$D$18,$D39,""))</f>
        <v>0</v>
      </c>
      <c r="AY39" s="21">
        <f t="shared" si="13"/>
        <v>0</v>
      </c>
      <c r="AZ39" s="162" cm="1">
        <f t="array" ref="AZ39">AY39-IFERROR(_xlfn.LET(_xlpm.k,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$AY$3:$AY$215),IF(_xlpm.top="対象無し", 0, SUMPRODUCT(_xlpm.amount * _xlpm.hitCount))),0)</f>
        <v>0</v>
      </c>
      <c r="BA39" s="324"/>
      <c r="BB39" s="21">
        <f>LEN(配列情報!$D$19)-LEN(SUBSTITUTE(配列情報!$D$19,$D39,""))</f>
        <v>0</v>
      </c>
      <c r="BC39" s="21">
        <f t="shared" si="14"/>
        <v>0</v>
      </c>
      <c r="BD39" s="162" cm="1">
        <f t="array" ref="BD39">BC39-IFERROR(_xlfn.LET(_xlpm.k,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$BC$3:$BC$215),IF(_xlpm.top="対象無し", 0, SUMPRODUCT(_xlpm.amount * _xlpm.hitCount))),0)</f>
        <v>0</v>
      </c>
      <c r="BE39" s="324"/>
      <c r="BF39" s="21">
        <f>LEN(配列情報!$D$20)-LEN(SUBSTITUTE(配列情報!$D$20,$D39,""))</f>
        <v>0</v>
      </c>
      <c r="BG39" s="21">
        <f t="shared" si="102"/>
        <v>0</v>
      </c>
      <c r="BH39" s="162" cm="1">
        <f t="array" ref="BH39">BG39-IFERROR(_xlfn.LET(_xlpm.k,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$BG$3:$BG$215),IF(_xlpm.top="対象無し", 0, SUMPRODUCT(_xlpm.amount * _xlpm.hitCount))),0)</f>
        <v>0</v>
      </c>
      <c r="BI39" s="324"/>
      <c r="BJ39" s="21">
        <f>LEN(配列情報!$D$21)-LEN(SUBSTITUTE(配列情報!$D$21,$D39,""))</f>
        <v>0</v>
      </c>
      <c r="BK39" s="21">
        <f t="shared" si="15"/>
        <v>0</v>
      </c>
      <c r="BL39" s="162" cm="1">
        <f t="array" ref="BL39">BK39-IFERROR(_xlfn.LET(_xlpm.k,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$BK$3:$BK$215),IF(_xlpm.top="対象無し", 0, SUMPRODUCT(_xlpm.amount * _xlpm.hitCount))),0)</f>
        <v>0</v>
      </c>
      <c r="BM39" s="324"/>
      <c r="BN39" s="21">
        <f>LEN(配列情報!$D$22)-LEN(SUBSTITUTE(配列情報!$D$22,$D39,""))</f>
        <v>0</v>
      </c>
      <c r="BO39" s="21">
        <f t="shared" si="16"/>
        <v>0</v>
      </c>
      <c r="BP39" s="162" cm="1">
        <f t="array" ref="BP39">BO39-IFERROR(_xlfn.LET(_xlpm.k,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$BO$3:$BO$215),IF(_xlpm.top="対象無し", 0, SUMPRODUCT(_xlpm.amount * _xlpm.hitCount))),0)</f>
        <v>0</v>
      </c>
      <c r="BQ39" s="324"/>
      <c r="BR39" s="21">
        <f>LEN(配列情報!$D$23)-LEN(SUBSTITUTE(配列情報!$D$23,$D39,""))</f>
        <v>0</v>
      </c>
      <c r="BS39" s="21">
        <f t="shared" si="17"/>
        <v>0</v>
      </c>
      <c r="BT39" s="162" cm="1">
        <f t="array" ref="BT39">BS39-IFERROR(_xlfn.LET(_xlpm.k,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$BS$3:$BS$215),IF(_xlpm.top="対象無し", 0, SUMPRODUCT(_xlpm.amount * _xlpm.hitCount))),0)</f>
        <v>0</v>
      </c>
      <c r="BU39" s="324"/>
      <c r="BV39" s="21">
        <f>LEN(配列情報!$D$24)-LEN(SUBSTITUTE(配列情報!$D$24,$D39,""))</f>
        <v>0</v>
      </c>
      <c r="BW39" s="21">
        <f t="shared" si="18"/>
        <v>0</v>
      </c>
      <c r="BX39" s="162" cm="1">
        <f t="array" ref="BX39">BW39-IFERROR(_xlfn.LET(_xlpm.k,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$BW$3:$BW$215),IF(_xlpm.top="対象無し", 0, SUMPRODUCT(_xlpm.amount * _xlpm.hitCount))),0)</f>
        <v>0</v>
      </c>
      <c r="BY39" s="324"/>
      <c r="BZ39" s="21">
        <f>LEN(配列情報!$D$25)-LEN(SUBSTITUTE(配列情報!$D$25,$D39,""))</f>
        <v>0</v>
      </c>
      <c r="CA39" s="21">
        <f t="shared" si="19"/>
        <v>0</v>
      </c>
      <c r="CB39" s="162" cm="1">
        <f t="array" ref="CB39">CA39-IFERROR(_xlfn.LET(_xlpm.k,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$CA$3:$CA$215),IF(_xlpm.top="対象無し", 0, SUMPRODUCT(_xlpm.amount * _xlpm.hitCount))),0)</f>
        <v>0</v>
      </c>
      <c r="CC39" s="324"/>
      <c r="CD39" s="21">
        <f>LEN(配列情報!$D$26)-LEN(SUBSTITUTE(配列情報!$D$26,$D39,""))</f>
        <v>0</v>
      </c>
      <c r="CE39" s="21">
        <f t="shared" si="20"/>
        <v>0</v>
      </c>
      <c r="CF39" s="162" cm="1">
        <f t="array" ref="CF39">CE39-IFERROR(_xlfn.LET(_xlpm.k,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$CE$3:$CE$215),IF(_xlpm.top="対象無し", 0, SUMPRODUCT(_xlpm.amount * _xlpm.hitCount))),0)</f>
        <v>0</v>
      </c>
      <c r="CG39" s="324"/>
      <c r="CH39" s="21">
        <f>LEN(配列情報!$D$27)-LEN(SUBSTITUTE(配列情報!$D$27,$D39,""))</f>
        <v>0</v>
      </c>
      <c r="CI39" s="21">
        <f t="shared" si="21"/>
        <v>0</v>
      </c>
      <c r="CJ39" s="162" cm="1">
        <f t="array" ref="CJ39">CI39-IFERROR(_xlfn.LET(_xlpm.k,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$CI$3:$CI$215),IF(_xlpm.top="対象無し", 0, SUMPRODUCT(_xlpm.amount * _xlpm.hitCount))),0)</f>
        <v>0</v>
      </c>
      <c r="CK39" s="324"/>
      <c r="CL39" s="21">
        <f>LEN(配列情報!$D$28)-LEN(SUBSTITUTE(配列情報!$D$28,$D39,""))</f>
        <v>0</v>
      </c>
      <c r="CM39" s="21">
        <f t="shared" si="22"/>
        <v>0</v>
      </c>
      <c r="CN39" s="162" cm="1">
        <f t="array" ref="CN39">CM39-IFERROR(_xlfn.LET(_xlpm.k,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$CM$3:$CM$215),IF(_xlpm.top="対象無し", 0, SUMPRODUCT(_xlpm.amount * _xlpm.hitCount))),0)</f>
        <v>0</v>
      </c>
      <c r="CO39" s="324"/>
      <c r="CP39" s="21">
        <f>LEN(配列情報!$D$29)-LEN(SUBSTITUTE(配列情報!$D$29,$D39,""))</f>
        <v>0</v>
      </c>
      <c r="CQ39" s="21">
        <f t="shared" si="23"/>
        <v>0</v>
      </c>
      <c r="CR39" s="162" cm="1">
        <f t="array" ref="CR39">CQ39-IFERROR(_xlfn.LET(_xlpm.k,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$CQ$3:$CQ$215),IF(_xlpm.top="対象無し", 0, SUMPRODUCT(_xlpm.amount * _xlpm.hitCount))),0)</f>
        <v>0</v>
      </c>
      <c r="CS39" s="324"/>
      <c r="CT39" s="21">
        <f>LEN(配列情報!$D$30)-LEN(SUBSTITUTE(配列情報!$D$30,$D39,""))</f>
        <v>0</v>
      </c>
      <c r="CU39" s="21">
        <f t="shared" si="24"/>
        <v>0</v>
      </c>
      <c r="CV39" s="162" cm="1">
        <f t="array" ref="CV39">CU39-IFERROR(_xlfn.LET(_xlpm.k,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$CU$3:$CU$215),IF(_xlpm.top="対象無し", 0, SUMPRODUCT(_xlpm.amount * _xlpm.hitCount))),0)</f>
        <v>0</v>
      </c>
      <c r="CW39" s="324"/>
      <c r="CX39" s="21">
        <f>LEN(配列情報!$D$31)-LEN(SUBSTITUTE(配列情報!$D$31,$D39,""))</f>
        <v>0</v>
      </c>
      <c r="CY39" s="21">
        <f t="shared" si="25"/>
        <v>0</v>
      </c>
      <c r="CZ39" s="162" cm="1">
        <f t="array" ref="CZ39">CY39-IFERROR(_xlfn.LET(_xlpm.k,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$CY$3:$CY$215),IF(_xlpm.top="対象無し", 0, SUMPRODUCT(_xlpm.amount * _xlpm.hitCount))),0)</f>
        <v>0</v>
      </c>
      <c r="DA39" s="324"/>
      <c r="DB39" s="21">
        <f>LEN(配列情報!$D$32)-LEN(SUBSTITUTE(配列情報!$D$32,$D39,""))</f>
        <v>0</v>
      </c>
      <c r="DC39" s="21">
        <f t="shared" si="26"/>
        <v>0</v>
      </c>
      <c r="DD39" s="162" cm="1">
        <f t="array" ref="DD39">DC39-IFERROR(_xlfn.LET(_xlpm.k,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$DC$3:$DC$215),IF(_xlpm.top="対象無し", 0, SUMPRODUCT(_xlpm.amount * _xlpm.hitCount))),0)</f>
        <v>0</v>
      </c>
      <c r="DE39" s="324"/>
      <c r="DF39" s="21">
        <f>LEN(配列情報!$D$33)-LEN(SUBSTITUTE(配列情報!$D$33,$D39,""))</f>
        <v>0</v>
      </c>
      <c r="DG39" s="21">
        <f t="shared" si="27"/>
        <v>0</v>
      </c>
      <c r="DH39" s="162" cm="1">
        <f t="array" ref="DH39">DG39-IFERROR(_xlfn.LET(_xlpm.k,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$DG$3:$DG$215),IF(_xlpm.top="対象無し", 0, SUMPRODUCT(_xlpm.amount * _xlpm.hitCount))),0)</f>
        <v>0</v>
      </c>
      <c r="DI39" s="324"/>
      <c r="DJ39" s="21">
        <f>LEN(配列情報!$D$34)-LEN(SUBSTITUTE(配列情報!$D$34,$D39,""))</f>
        <v>0</v>
      </c>
      <c r="DK39" s="21">
        <f t="shared" si="28"/>
        <v>0</v>
      </c>
      <c r="DL39" s="162" cm="1">
        <f t="array" ref="DL39">DK39-IFERROR(_xlfn.LET(_xlpm.k,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$DK$3:$DK$215),IF(_xlpm.top="対象無し", 0, SUMPRODUCT(_xlpm.amount * _xlpm.hitCount))),0)</f>
        <v>0</v>
      </c>
      <c r="DM39" s="324"/>
      <c r="DN39" s="21">
        <f>LEN(配列情報!$D$35)-LEN(SUBSTITUTE(配列情報!$D$35,$D39,""))</f>
        <v>0</v>
      </c>
      <c r="DO39" s="21">
        <f t="shared" si="29"/>
        <v>0</v>
      </c>
      <c r="DP39" s="162" cm="1">
        <f t="array" ref="DP39">DO39-IFERROR(_xlfn.LET(_xlpm.k,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$DO$3:$DO$215),IF(_xlpm.top="対象無し", 0, SUMPRODUCT(_xlpm.amount * _xlpm.hitCount))),0)</f>
        <v>0</v>
      </c>
      <c r="DQ39" s="324"/>
      <c r="DR39" s="21">
        <f>LEN(配列情報!$D$36)-LEN(SUBSTITUTE(配列情報!$D$36,$D39,""))</f>
        <v>0</v>
      </c>
      <c r="DS39" s="21">
        <f t="shared" si="30"/>
        <v>0</v>
      </c>
      <c r="DT39" s="162" cm="1">
        <f t="array" ref="DT39">DS39-IFERROR(_xlfn.LET(_xlpm.k,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$DS$3:$DS$215),IF(_xlpm.top="対象無し", 0, SUMPRODUCT(_xlpm.amount * _xlpm.hitCount))),0)</f>
        <v>0</v>
      </c>
      <c r="DU39" s="324"/>
      <c r="DV39" s="21">
        <f>LEN(配列情報!$D$37)-LEN(SUBSTITUTE(配列情報!$D$37,$D39,""))</f>
        <v>0</v>
      </c>
      <c r="DW39" s="21">
        <f t="shared" si="31"/>
        <v>0</v>
      </c>
      <c r="DX39" s="162" cm="1">
        <f t="array" ref="DX39">DW39-IFERROR(_xlfn.LET(_xlpm.k,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$DW$3:$DW$215),IF(_xlpm.top="対象無し", 0, SUMPRODUCT(_xlpm.amount * _xlpm.hitCount))),0)</f>
        <v>0</v>
      </c>
      <c r="DY39" s="324"/>
      <c r="DZ39" s="21">
        <f>LEN(配列情報!$D$38)-LEN(SUBSTITUTE(配列情報!$D$38,$D39,""))</f>
        <v>0</v>
      </c>
      <c r="EA39" s="21">
        <f t="shared" si="32"/>
        <v>0</v>
      </c>
      <c r="EB39" s="162" cm="1">
        <f t="array" ref="EB39">EA39-IFERROR(_xlfn.LET(_xlpm.k,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$EA$3:$EA$215),IF(_xlpm.top="対象無し", 0, SUMPRODUCT(_xlpm.amount * _xlpm.hitCount))),0)</f>
        <v>0</v>
      </c>
      <c r="EC39" s="324"/>
      <c r="ED39" s="21">
        <f>LEN(配列情報!$D$39)-LEN(SUBSTITUTE(配列情報!$D$39,$D39,""))</f>
        <v>0</v>
      </c>
      <c r="EE39" s="21">
        <f t="shared" si="33"/>
        <v>0</v>
      </c>
      <c r="EF39" s="162" cm="1">
        <f t="array" ref="EF39">EE39-IFERROR(_xlfn.LET(_xlpm.k,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$EE$3:$EE$215),IF(_xlpm.top="対象無し", 0, SUMPRODUCT(_xlpm.amount * _xlpm.hitCount))),0)</f>
        <v>0</v>
      </c>
      <c r="EG39" s="324"/>
      <c r="EH39" s="21">
        <f>LEN(配列情報!$D$40)-LEN(SUBSTITUTE(配列情報!$D$40,$D39,""))</f>
        <v>0</v>
      </c>
      <c r="EI39" s="21">
        <f t="shared" si="34"/>
        <v>0</v>
      </c>
      <c r="EJ39" s="162" cm="1">
        <f t="array" ref="EJ39">EI39-IFERROR(_xlfn.LET(_xlpm.k,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$EI$3:$EI$215),IF(_xlpm.top="対象無し", 0, SUMPRODUCT(_xlpm.amount * _xlpm.hitCount))),0)</f>
        <v>0</v>
      </c>
      <c r="EK39" s="324"/>
      <c r="EL39" s="21">
        <f>LEN(配列情報!$D$41)-LEN(SUBSTITUTE(配列情報!$D$41,$D39,""))</f>
        <v>0</v>
      </c>
      <c r="EM39" s="21">
        <f t="shared" si="35"/>
        <v>0</v>
      </c>
      <c r="EN39" s="162" cm="1">
        <f t="array" ref="EN39">EM39-IFERROR(_xlfn.LET(_xlpm.k,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$EM$3:$EM$215),IF(_xlpm.top="対象無し", 0, SUMPRODUCT(_xlpm.amount * _xlpm.hitCount))),0)</f>
        <v>0</v>
      </c>
      <c r="EO39" s="324"/>
      <c r="EP39" s="21">
        <f>LEN(配列情報!$D$42)-LEN(SUBSTITUTE(配列情報!$D$42,$D39,""))</f>
        <v>0</v>
      </c>
      <c r="EQ39" s="21">
        <f t="shared" si="36"/>
        <v>0</v>
      </c>
      <c r="ER39" s="162" cm="1">
        <f t="array" ref="ER39">EQ39-IFERROR(_xlfn.LET(_xlpm.k,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$EQ$3:$EQ$215),IF(_xlpm.top="対象無し", 0, SUMPRODUCT(_xlpm.amount * _xlpm.hitCount))),0)</f>
        <v>0</v>
      </c>
      <c r="ES39" s="324"/>
      <c r="ET39" s="21">
        <f>LEN(配列情報!$D$43)-LEN(SUBSTITUTE(配列情報!$D$43,$D39,""))</f>
        <v>0</v>
      </c>
      <c r="EU39" s="21">
        <f t="shared" si="37"/>
        <v>0</v>
      </c>
      <c r="EV39" s="162" cm="1">
        <f t="array" ref="EV39">EU39-IFERROR(_xlfn.LET(_xlpm.k,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$EU$3:$EU$215),IF(_xlpm.top="対象無し", 0, SUMPRODUCT(_xlpm.amount * _xlpm.hitCount))),0)</f>
        <v>0</v>
      </c>
      <c r="EW39" s="324"/>
      <c r="EX39" s="21">
        <f>LEN(配列情報!$D$44)-LEN(SUBSTITUTE(配列情報!$D$44,$D39,""))</f>
        <v>0</v>
      </c>
      <c r="EY39" s="21">
        <f t="shared" si="38"/>
        <v>0</v>
      </c>
      <c r="EZ39" s="162" cm="1">
        <f t="array" ref="EZ39">EY39-IFERROR(_xlfn.LET(_xlpm.k,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$EY$3:$EY$215),IF(_xlpm.top="対象無し", 0, SUMPRODUCT(_xlpm.amount * _xlpm.hitCount))),0)</f>
        <v>0</v>
      </c>
      <c r="FA39" s="324"/>
      <c r="FB39" s="21">
        <f>LEN(配列情報!$D$45)-LEN(SUBSTITUTE(配列情報!$D$45,$D39,""))</f>
        <v>0</v>
      </c>
      <c r="FC39" s="21">
        <f t="shared" si="39"/>
        <v>0</v>
      </c>
      <c r="FD39" s="162" cm="1">
        <f t="array" ref="FD39">FC39-IFERROR(_xlfn.LET(_xlpm.k,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$FC$3:$FC$215),IF(_xlpm.top="対象無し", 0, SUMPRODUCT(_xlpm.amount * _xlpm.hitCount))),0)</f>
        <v>0</v>
      </c>
      <c r="FE39" s="324"/>
      <c r="FF39" s="21">
        <f>LEN(配列情報!$D$46)-LEN(SUBSTITUTE(配列情報!$D$46,$D39,""))</f>
        <v>0</v>
      </c>
      <c r="FG39" s="21">
        <f t="shared" si="40"/>
        <v>0</v>
      </c>
      <c r="FH39" s="162" cm="1">
        <f t="array" ref="FH39">FG39-IFERROR(_xlfn.LET(_xlpm.k,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$FG$3:$FG$215),IF(_xlpm.top="対象無し", 0, SUMPRODUCT(_xlpm.amount * _xlpm.hitCount))),0)</f>
        <v>0</v>
      </c>
      <c r="FI39" s="324"/>
      <c r="FJ39" s="21">
        <f>LEN(配列情報!$D$47)-LEN(SUBSTITUTE(配列情報!$D$47,$D39,""))</f>
        <v>0</v>
      </c>
      <c r="FK39" s="21">
        <f t="shared" si="41"/>
        <v>0</v>
      </c>
      <c r="FL39" s="162" cm="1">
        <f t="array" ref="FL39">FK39-IFERROR(_xlfn.LET(_xlpm.k,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$FK$3:$FK$215),IF(_xlpm.top="対象無し", 0, SUMPRODUCT(_xlpm.amount * _xlpm.hitCount))),0)</f>
        <v>0</v>
      </c>
      <c r="FM39" s="324"/>
      <c r="FN39" s="21">
        <f>LEN(配列情報!$D$48)-LEN(SUBSTITUTE(配列情報!$D$48,$D39,""))</f>
        <v>0</v>
      </c>
      <c r="FO39" s="21">
        <f t="shared" si="42"/>
        <v>0</v>
      </c>
      <c r="FP39" s="162" cm="1">
        <f t="array" ref="FP39">FO39-IFERROR(_xlfn.LET(_xlpm.k,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$FO$3:$FO$215),IF(_xlpm.top="対象無し", 0, SUMPRODUCT(_xlpm.amount * _xlpm.hitCount))),0)</f>
        <v>0</v>
      </c>
      <c r="FQ39" s="324"/>
      <c r="FR39" s="21">
        <f>LEN(配列情報!$D$49)-LEN(SUBSTITUTE(配列情報!$D$49,$D39,""))</f>
        <v>0</v>
      </c>
      <c r="FS39" s="21">
        <f t="shared" si="43"/>
        <v>0</v>
      </c>
      <c r="FT39" s="162" cm="1">
        <f t="array" ref="FT39">FS39-IFERROR(_xlfn.LET(_xlpm.k,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$FS$3:$FS$215),IF(_xlpm.top="対象無し", 0, SUMPRODUCT(_xlpm.amount * _xlpm.hitCount))),0)</f>
        <v>0</v>
      </c>
      <c r="FU39" s="324"/>
      <c r="FV39" s="21">
        <f>LEN(配列情報!$D$50)-LEN(SUBSTITUTE(配列情報!$D$50,$D39,""))</f>
        <v>0</v>
      </c>
      <c r="FW39" s="21">
        <f t="shared" si="44"/>
        <v>0</v>
      </c>
      <c r="FX39" s="162" cm="1">
        <f t="array" ref="FX39">FW39-IFERROR(_xlfn.LET(_xlpm.k,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$FW$3:$FW$215),IF(_xlpm.top="対象無し", 0, SUMPRODUCT(_xlpm.amount * _xlpm.hitCount))),0)</f>
        <v>0</v>
      </c>
      <c r="FY39" s="324"/>
      <c r="FZ39" s="21">
        <f>LEN(配列情報!$D$51)-LEN(SUBSTITUTE(配列情報!$D$51,$D39,""))</f>
        <v>0</v>
      </c>
      <c r="GA39" s="21">
        <f t="shared" si="45"/>
        <v>0</v>
      </c>
      <c r="GB39" s="162" cm="1">
        <f t="array" ref="GB39">GA39-IFERROR(_xlfn.LET(_xlpm.k,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$GA$3:$GA$215),IF(_xlpm.top="対象無し", 0, SUMPRODUCT(_xlpm.amount * _xlpm.hitCount))),0)</f>
        <v>0</v>
      </c>
      <c r="GC39" s="324"/>
      <c r="GD39" s="21">
        <f>LEN(配列情報!$D$52)-LEN(SUBSTITUTE(配列情報!$D$52,$D39,""))</f>
        <v>0</v>
      </c>
      <c r="GE39" s="21">
        <f t="shared" si="46"/>
        <v>0</v>
      </c>
      <c r="GF39" s="162" cm="1">
        <f t="array" ref="GF39">GE39-IFERROR(_xlfn.LET(_xlpm.k,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$GE$3:$GE$215),IF(_xlpm.top="対象無し", 0, SUMPRODUCT(_xlpm.amount * _xlpm.hitCount))),0)</f>
        <v>0</v>
      </c>
      <c r="GG39" s="324"/>
      <c r="GH39" s="21">
        <f>LEN(配列情報!$D$53)-LEN(SUBSTITUTE(配列情報!$D$53,$D39,""))</f>
        <v>0</v>
      </c>
      <c r="GI39" s="21">
        <f t="shared" si="47"/>
        <v>0</v>
      </c>
      <c r="GJ39" s="162" cm="1">
        <f t="array" ref="GJ39">GI39-IFERROR(_xlfn.LET(_xlpm.k,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$GI$3:$GI$215),IF(_xlpm.top="対象無し", 0, SUMPRODUCT(_xlpm.amount * _xlpm.hitCount))),0)</f>
        <v>0</v>
      </c>
      <c r="GK39" s="324"/>
      <c r="GL39" s="21">
        <f>LEN(配列情報!$D$54)-LEN(SUBSTITUTE(配列情報!$D$54,$D39,""))</f>
        <v>0</v>
      </c>
      <c r="GM39" s="21">
        <f t="shared" si="48"/>
        <v>0</v>
      </c>
      <c r="GN39" s="162" cm="1">
        <f t="array" ref="GN39">GM39-IFERROR(_xlfn.LET(_xlpm.k,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$GM$3:$GM$215),IF(_xlpm.top="対象無し", 0, SUMPRODUCT(_xlpm.amount * _xlpm.hitCount))),0)</f>
        <v>0</v>
      </c>
      <c r="GO39" s="324"/>
      <c r="GP39" s="21">
        <f>LEN(配列情報!$D$55)-LEN(SUBSTITUTE(配列情報!$D$55,$D39,""))</f>
        <v>0</v>
      </c>
      <c r="GQ39" s="21">
        <f t="shared" si="49"/>
        <v>0</v>
      </c>
      <c r="GR39" s="162" cm="1">
        <f t="array" ref="GR39">GQ39-IFERROR(_xlfn.LET(_xlpm.k,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$GQ$3:$GQ$215),IF(_xlpm.top="対象無し", 0, SUMPRODUCT(_xlpm.amount * _xlpm.hitCount))),0)</f>
        <v>0</v>
      </c>
      <c r="GS39" s="324"/>
      <c r="GT39" s="21">
        <f>LEN(配列情報!$D$56)-LEN(SUBSTITUTE(配列情報!$D$56,$D39,""))</f>
        <v>0</v>
      </c>
      <c r="GU39" s="21">
        <f t="shared" si="50"/>
        <v>0</v>
      </c>
      <c r="GV39" s="162" cm="1">
        <f t="array" ref="GV39">GU39-IFERROR(_xlfn.LET(_xlpm.k,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$GU$3:$GU$215),IF(_xlpm.top="対象無し", 0, SUMPRODUCT(_xlpm.amount * _xlpm.hitCount))),0)</f>
        <v>0</v>
      </c>
      <c r="GW39" s="324"/>
      <c r="GX39" s="21">
        <f>LEN(配列情報!$D$57)-LEN(SUBSTITUTE(配列情報!$D$57,$D39,""))</f>
        <v>0</v>
      </c>
      <c r="GY39" s="21">
        <f t="shared" si="51"/>
        <v>0</v>
      </c>
      <c r="GZ39" s="162" cm="1">
        <f t="array" ref="GZ39">GY39-IFERROR(_xlfn.LET(_xlpm.k,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$GY$3:$GY$215),IF(_xlpm.top="対象無し", 0, SUMPRODUCT(_xlpm.amount * _xlpm.hitCount))),0)</f>
        <v>0</v>
      </c>
      <c r="HA39" s="324"/>
      <c r="HB39" s="21">
        <f>LEN(配列情報!$D$58)-LEN(SUBSTITUTE(配列情報!$D$58,$D39,""))</f>
        <v>0</v>
      </c>
      <c r="HC39" s="21">
        <f t="shared" si="52"/>
        <v>0</v>
      </c>
      <c r="HD39" s="162" cm="1">
        <f t="array" ref="HD39">HC39-IFERROR(_xlfn.LET(_xlpm.k,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$HC$3:$HC$215),IF(_xlpm.top="対象無し", 0, SUMPRODUCT(_xlpm.amount * _xlpm.hitCount))),0)</f>
        <v>0</v>
      </c>
      <c r="HE39" s="324"/>
      <c r="HF39" s="21">
        <f>LEN(配列情報!$D$59)-LEN(SUBSTITUTE(配列情報!$D$59,$D39,""))</f>
        <v>0</v>
      </c>
      <c r="HG39" s="21">
        <f t="shared" si="53"/>
        <v>0</v>
      </c>
      <c r="HH39" s="162" cm="1">
        <f t="array" ref="HH39">HG39-IFERROR(_xlfn.LET(_xlpm.k,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$HG$3:$HG$215),IF(_xlpm.top="対象無し", 0, SUMPRODUCT(_xlpm.amount * _xlpm.hitCount))),0)</f>
        <v>0</v>
      </c>
      <c r="HI39" s="324"/>
      <c r="HJ39" s="21">
        <f>LEN(配列情報!$D$60)-LEN(SUBSTITUTE(配列情報!$D$60,$D39,""))</f>
        <v>0</v>
      </c>
      <c r="HK39" s="21">
        <f t="shared" si="54"/>
        <v>0</v>
      </c>
      <c r="HL39" s="162" cm="1">
        <f t="array" ref="HL39">HK39-IFERROR(_xlfn.LET(_xlpm.k,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$HK$3:$HK$215),IF(_xlpm.top="対象無し", 0, SUMPRODUCT(_xlpm.amount * _xlpm.hitCount))),0)</f>
        <v>0</v>
      </c>
      <c r="HM39" s="324"/>
      <c r="HN39" s="21">
        <f>LEN(配列情報!$D$61)-LEN(SUBSTITUTE(配列情報!$D$61,$D39,""))</f>
        <v>0</v>
      </c>
      <c r="HO39" s="21">
        <f t="shared" si="55"/>
        <v>0</v>
      </c>
      <c r="HP39" s="162" cm="1">
        <f t="array" ref="HP39">HO39-IFERROR(_xlfn.LET(_xlpm.k,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$HO$3:$HO$215),IF(_xlpm.top="対象無し", 0, SUMPRODUCT(_xlpm.amount * _xlpm.hitCount))),0)</f>
        <v>0</v>
      </c>
      <c r="HQ39" s="324"/>
      <c r="HR39" s="21">
        <f>LEN(配列情報!$D$62)-LEN(SUBSTITUTE(配列情報!$D$62,$D39,""))</f>
        <v>0</v>
      </c>
      <c r="HS39" s="21">
        <f t="shared" si="56"/>
        <v>0</v>
      </c>
      <c r="HT39" s="162" cm="1">
        <f t="array" ref="HT39">HS39-IFERROR(_xlfn.LET(_xlpm.k,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$HS$3:$HS$215),IF(_xlpm.top="対象無し", 0, SUMPRODUCT(_xlpm.amount * _xlpm.hitCount))),0)</f>
        <v>0</v>
      </c>
      <c r="HU39" s="324"/>
      <c r="HV39" s="21">
        <f>LEN(配列情報!$D$63)-LEN(SUBSTITUTE(配列情報!$D$63,$D39,""))</f>
        <v>0</v>
      </c>
      <c r="HW39" s="21">
        <f t="shared" si="57"/>
        <v>0</v>
      </c>
      <c r="HX39" s="162" cm="1">
        <f t="array" ref="HX39">HW39-IFERROR(_xlfn.LET(_xlpm.k,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$HW$3:$HW$215),IF(_xlpm.top="対象無し", 0, SUMPRODUCT(_xlpm.amount * _xlpm.hitCount))),0)</f>
        <v>0</v>
      </c>
      <c r="HY39" s="324"/>
      <c r="HZ39" s="21">
        <f>LEN(配列情報!$D$64)-LEN(SUBSTITUTE(配列情報!$D$64,$D39,""))</f>
        <v>0</v>
      </c>
      <c r="IA39" s="21">
        <f t="shared" si="58"/>
        <v>0</v>
      </c>
      <c r="IB39" s="162" cm="1">
        <f t="array" ref="IB39">IA39-IFERROR(_xlfn.LET(_xlpm.k,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$IA$3:$IA$215),IF(_xlpm.top="対象無し", 0, SUMPRODUCT(_xlpm.amount * _xlpm.hitCount))),0)</f>
        <v>0</v>
      </c>
      <c r="IC39" s="324"/>
      <c r="ID39" s="21">
        <f>LEN(配列情報!$D$65)-LEN(SUBSTITUTE(配列情報!$D$65,$D39,""))</f>
        <v>0</v>
      </c>
      <c r="IE39" s="21">
        <f t="shared" si="59"/>
        <v>0</v>
      </c>
      <c r="IF39" s="162" cm="1">
        <f t="array" ref="IF39">IE39-IFERROR(_xlfn.LET(_xlpm.k,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$IE$3:$IE$215),IF(_xlpm.top="対象無し", 0, SUMPRODUCT(_xlpm.amount * _xlpm.hitCount))),0)</f>
        <v>0</v>
      </c>
      <c r="IG39" s="324"/>
      <c r="IH39" s="21">
        <f>LEN(配列情報!$D$66)-LEN(SUBSTITUTE(配列情報!$D$66,$D39,""))</f>
        <v>0</v>
      </c>
      <c r="II39" s="21">
        <f t="shared" si="60"/>
        <v>0</v>
      </c>
      <c r="IJ39" s="162" cm="1">
        <f t="array" ref="IJ39">II39-IFERROR(_xlfn.LET(_xlpm.k,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$II$3:$II$215),IF(_xlpm.top="対象無し", 0, SUMPRODUCT(_xlpm.amount * _xlpm.hitCount))),0)</f>
        <v>0</v>
      </c>
      <c r="IK39" s="324"/>
      <c r="IL39" s="21">
        <f>LEN(配列情報!$D$67)-LEN(SUBSTITUTE(配列情報!$D$67,$D39,""))</f>
        <v>0</v>
      </c>
      <c r="IM39" s="21">
        <f t="shared" si="61"/>
        <v>0</v>
      </c>
      <c r="IN39" s="162" cm="1">
        <f t="array" ref="IN39">IM39-IFERROR(_xlfn.LET(_xlpm.k,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$IM$3:$IM$215),IF(_xlpm.top="対象無し", 0, SUMPRODUCT(_xlpm.amount * _xlpm.hitCount))),0)</f>
        <v>0</v>
      </c>
      <c r="IO39" s="324"/>
      <c r="IP39" s="21">
        <f>LEN(配列情報!$D$68)-LEN(SUBSTITUTE(配列情報!$D$68,$D39,""))</f>
        <v>0</v>
      </c>
      <c r="IQ39" s="21">
        <f t="shared" si="62"/>
        <v>0</v>
      </c>
      <c r="IR39" s="162" cm="1">
        <f t="array" ref="IR39">IQ39-IFERROR(_xlfn.LET(_xlpm.k,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$IQ$3:$IQ$215),IF(_xlpm.top="対象無し", 0, SUMPRODUCT(_xlpm.amount * _xlpm.hitCount))),0)</f>
        <v>0</v>
      </c>
      <c r="IS39" s="324"/>
      <c r="IT39" s="21">
        <f>LEN(配列情報!$D$69)-LEN(SUBSTITUTE(配列情報!$D$69,$D39,""))</f>
        <v>0</v>
      </c>
      <c r="IU39" s="21">
        <f t="shared" si="63"/>
        <v>0</v>
      </c>
      <c r="IV39" s="162" cm="1">
        <f t="array" ref="IV39">IU39-IFERROR(_xlfn.LET(_xlpm.k,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$IU$3:$IU$215),IF(_xlpm.top="対象無し", 0, SUMPRODUCT(_xlpm.amount * _xlpm.hitCount))),0)</f>
        <v>0</v>
      </c>
      <c r="IW39" s="324"/>
      <c r="IX39" s="21">
        <f>LEN(配列情報!$D$70)-LEN(SUBSTITUTE(配列情報!$D$70,$D39,""))</f>
        <v>0</v>
      </c>
      <c r="IY39" s="21">
        <f t="shared" si="64"/>
        <v>0</v>
      </c>
      <c r="IZ39" s="162" cm="1">
        <f t="array" ref="IZ39">IY39-IFERROR(_xlfn.LET(_xlpm.k,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$IY$3:$IY$215),IF(_xlpm.top="対象無し", 0, SUMPRODUCT(_xlpm.amount * _xlpm.hitCount))),0)</f>
        <v>0</v>
      </c>
      <c r="JA39" s="324"/>
      <c r="JB39" s="21">
        <f>LEN(配列情報!$D$71)-LEN(SUBSTITUTE(配列情報!$D$71,$D39,""))</f>
        <v>0</v>
      </c>
      <c r="JC39" s="21">
        <f t="shared" si="65"/>
        <v>0</v>
      </c>
      <c r="JD39" s="162" cm="1">
        <f t="array" ref="JD39">JC39-IFERROR(_xlfn.LET(_xlpm.k,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$JC$3:$JC$215),IF(_xlpm.top="対象無し", 0, SUMPRODUCT(_xlpm.amount * _xlpm.hitCount))),0)</f>
        <v>0</v>
      </c>
      <c r="JE39" s="324"/>
      <c r="JF39" s="21">
        <f>LEN(配列情報!$D$72)-LEN(SUBSTITUTE(配列情報!$D$72,$D39,""))</f>
        <v>0</v>
      </c>
      <c r="JG39" s="21">
        <f t="shared" si="66"/>
        <v>0</v>
      </c>
      <c r="JH39" s="162" cm="1">
        <f t="array" ref="JH39">JG39-IFERROR(_xlfn.LET(_xlpm.k,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$JG$3:$JG$215),IF(_xlpm.top="対象無し", 0, SUMPRODUCT(_xlpm.amount * _xlpm.hitCount))),0)</f>
        <v>0</v>
      </c>
      <c r="JI39" s="324"/>
      <c r="JJ39" s="21">
        <f>LEN(配列情報!$D$73)-LEN(SUBSTITUTE(配列情報!$D$73,$D39,""))</f>
        <v>0</v>
      </c>
      <c r="JK39" s="21">
        <f t="shared" si="67"/>
        <v>0</v>
      </c>
      <c r="JL39" s="162" cm="1">
        <f t="array" ref="JL39">JK39-IFERROR(_xlfn.LET(_xlpm.k,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$JK$3:$JK$215),IF(_xlpm.top="対象無し", 0, SUMPRODUCT(_xlpm.amount * _xlpm.hitCount))),0)</f>
        <v>0</v>
      </c>
      <c r="JM39" s="324"/>
      <c r="JN39" s="21">
        <f>LEN(配列情報!$D$74)-LEN(SUBSTITUTE(配列情報!$D$74,$D39,""))</f>
        <v>0</v>
      </c>
      <c r="JO39" s="21">
        <f t="shared" si="68"/>
        <v>0</v>
      </c>
      <c r="JP39" s="162" cm="1">
        <f t="array" ref="JP39">JO39-IFERROR(_xlfn.LET(_xlpm.k,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$JO$3:$JO$215),IF(_xlpm.top="対象無し", 0, SUMPRODUCT(_xlpm.amount * _xlpm.hitCount))),0)</f>
        <v>0</v>
      </c>
      <c r="JQ39" s="324"/>
      <c r="JR39" s="21">
        <f>LEN(配列情報!$D$75)-LEN(SUBSTITUTE(配列情報!$D$75,$D39,""))</f>
        <v>0</v>
      </c>
      <c r="JS39" s="21">
        <f t="shared" si="69"/>
        <v>0</v>
      </c>
      <c r="JT39" s="162" cm="1">
        <f t="array" ref="JT39">JS39-IFERROR(_xlfn.LET(_xlpm.k,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$JS$3:$JS$215),IF(_xlpm.top="対象無し", 0, SUMPRODUCT(_xlpm.amount * _xlpm.hitCount))),0)</f>
        <v>0</v>
      </c>
      <c r="JU39" s="324"/>
      <c r="JV39" s="21">
        <f>LEN(配列情報!$D$76)-LEN(SUBSTITUTE(配列情報!$D$76,$D39,""))</f>
        <v>0</v>
      </c>
      <c r="JW39" s="21">
        <f t="shared" si="70"/>
        <v>0</v>
      </c>
      <c r="JX39" s="162" cm="1">
        <f t="array" ref="JX39">JW39-IFERROR(_xlfn.LET(_xlpm.k,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$JW$3:$JW$215),IF(_xlpm.top="対象無し", 0, SUMPRODUCT(_xlpm.amount * _xlpm.hitCount))),0)</f>
        <v>0</v>
      </c>
      <c r="JY39" s="324"/>
      <c r="JZ39" s="21">
        <f>LEN(配列情報!$D$77)-LEN(SUBSTITUTE(配列情報!$D$77,$D39,""))</f>
        <v>0</v>
      </c>
      <c r="KA39" s="21">
        <f t="shared" si="71"/>
        <v>0</v>
      </c>
      <c r="KB39" s="162" cm="1">
        <f t="array" ref="KB39">KA39-IFERROR(_xlfn.LET(_xlpm.k,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$KA$3:$KA$215),IF(_xlpm.top="対象無し", 0, SUMPRODUCT(_xlpm.amount * _xlpm.hitCount))),0)</f>
        <v>0</v>
      </c>
      <c r="KC39" s="324"/>
      <c r="KD39" s="21">
        <f>LEN(配列情報!$D$78)-LEN(SUBSTITUTE(配列情報!$D$78,$D39,""))</f>
        <v>0</v>
      </c>
      <c r="KE39" s="21">
        <f t="shared" si="72"/>
        <v>0</v>
      </c>
      <c r="KF39" s="162" cm="1">
        <f t="array" ref="KF39">KE39-IFERROR(_xlfn.LET(_xlpm.k,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$KE$3:$KE$215),IF(_xlpm.top="対象無し", 0, SUMPRODUCT(_xlpm.amount * _xlpm.hitCount))),0)</f>
        <v>0</v>
      </c>
      <c r="KG39" s="324"/>
      <c r="KH39" s="21">
        <f>LEN(配列情報!$D$79)-LEN(SUBSTITUTE(配列情報!$D$79,$D39,""))</f>
        <v>0</v>
      </c>
      <c r="KI39" s="21">
        <f t="shared" si="73"/>
        <v>0</v>
      </c>
      <c r="KJ39" s="162" cm="1">
        <f t="array" ref="KJ39">KI39-IFERROR(_xlfn.LET(_xlpm.k,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$KI$3:$KI$215),IF(_xlpm.top="対象無し", 0, SUMPRODUCT(_xlpm.amount * _xlpm.hitCount))),0)</f>
        <v>0</v>
      </c>
      <c r="KK39" s="324"/>
      <c r="KL39" s="21">
        <f>LEN(配列情報!$D$80)-LEN(SUBSTITUTE(配列情報!$D$80,$D39,""))</f>
        <v>0</v>
      </c>
      <c r="KM39" s="21">
        <f t="shared" si="74"/>
        <v>0</v>
      </c>
      <c r="KN39" s="162" cm="1">
        <f t="array" ref="KN39">KM39-IFERROR(_xlfn.LET(_xlpm.k,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$KM$3:$KM$215),IF(_xlpm.top="対象無し", 0, SUMPRODUCT(_xlpm.amount * _xlpm.hitCount))),0)</f>
        <v>0</v>
      </c>
      <c r="KO39" s="324"/>
      <c r="KP39" s="21">
        <f>LEN(配列情報!$D$81)-LEN(SUBSTITUTE(配列情報!$D$81,$D39,""))</f>
        <v>0</v>
      </c>
      <c r="KQ39" s="21">
        <f t="shared" si="75"/>
        <v>0</v>
      </c>
      <c r="KR39" s="162" cm="1">
        <f t="array" ref="KR39">KQ39-IFERROR(_xlfn.LET(_xlpm.k,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$KQ$3:$KQ$215),IF(_xlpm.top="対象無し", 0, SUMPRODUCT(_xlpm.amount * _xlpm.hitCount))),0)</f>
        <v>0</v>
      </c>
      <c r="KS39" s="324"/>
      <c r="KT39" s="21">
        <f>LEN(配列情報!$D$82)-LEN(SUBSTITUTE(配列情報!$D$82,$D39,""))</f>
        <v>0</v>
      </c>
      <c r="KU39" s="21">
        <f t="shared" si="76"/>
        <v>0</v>
      </c>
      <c r="KV39" s="162" cm="1">
        <f t="array" ref="KV39">KU39-IFERROR(_xlfn.LET(_xlpm.k,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$KU$3:$KU$215),IF(_xlpm.top="対象無し", 0, SUMPRODUCT(_xlpm.amount * _xlpm.hitCount))),0)</f>
        <v>0</v>
      </c>
      <c r="KW39" s="324"/>
      <c r="KX39" s="21">
        <f>LEN(配列情報!$D$83)-LEN(SUBSTITUTE(配列情報!$D$83,$D39,""))</f>
        <v>0</v>
      </c>
      <c r="KY39" s="21">
        <f t="shared" si="77"/>
        <v>0</v>
      </c>
      <c r="KZ39" s="162" cm="1">
        <f t="array" ref="KZ39">KY39-IFERROR(_xlfn.LET(_xlpm.k,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$KY$3:$KY$215),IF(_xlpm.top="対象無し", 0, SUMPRODUCT(_xlpm.amount * _xlpm.hitCount))),0)</f>
        <v>0</v>
      </c>
      <c r="LA39" s="324"/>
      <c r="LB39" s="21">
        <f>LEN(配列情報!$D$84)-LEN(SUBSTITUTE(配列情報!$D$84,$D39,""))</f>
        <v>0</v>
      </c>
      <c r="LC39" s="21">
        <f t="shared" si="78"/>
        <v>0</v>
      </c>
      <c r="LD39" s="162" cm="1">
        <f t="array" ref="LD39">LC39-IFERROR(_xlfn.LET(_xlpm.k,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$LC$3:$LC$215),IF(_xlpm.top="対象無し", 0, SUMPRODUCT(_xlpm.amount * _xlpm.hitCount))),0)</f>
        <v>0</v>
      </c>
      <c r="LE39" s="324"/>
      <c r="LF39" s="21">
        <f>LEN(配列情報!$D$85)-LEN(SUBSTITUTE(配列情報!$D$85,$D39,""))</f>
        <v>0</v>
      </c>
      <c r="LG39" s="21">
        <f t="shared" si="79"/>
        <v>0</v>
      </c>
      <c r="LH39" s="162" cm="1">
        <f t="array" ref="LH39">LG39-IFERROR(_xlfn.LET(_xlpm.k,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$LG$3:$LG$215),IF(_xlpm.top="対象無し", 0, SUMPRODUCT(_xlpm.amount * _xlpm.hitCount))),0)</f>
        <v>0</v>
      </c>
      <c r="LI39" s="324"/>
      <c r="LJ39" s="21">
        <f>LEN(配列情報!$D$86)-LEN(SUBSTITUTE(配列情報!$D$86,$D39,""))</f>
        <v>0</v>
      </c>
      <c r="LK39" s="21">
        <f t="shared" si="80"/>
        <v>0</v>
      </c>
      <c r="LL39" s="162" cm="1">
        <f t="array" ref="LL39">LK39-IFERROR(_xlfn.LET(_xlpm.k,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$LK$3:$LK$215),IF(_xlpm.top="対象無し", 0, SUMPRODUCT(_xlpm.amount * _xlpm.hitCount))),0)</f>
        <v>0</v>
      </c>
      <c r="LM39" s="324"/>
      <c r="LN39" s="21">
        <f>LEN(配列情報!$D$87)-LEN(SUBSTITUTE(配列情報!$D$87,$D39,""))</f>
        <v>0</v>
      </c>
      <c r="LO39" s="21">
        <f t="shared" si="81"/>
        <v>0</v>
      </c>
      <c r="LP39" s="162" cm="1">
        <f t="array" ref="LP39">LO39-IFERROR(_xlfn.LET(_xlpm.k,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$LO$3:$LO$215),IF(_xlpm.top="対象無し", 0, SUMPRODUCT(_xlpm.amount * _xlpm.hitCount))),0)</f>
        <v>0</v>
      </c>
      <c r="LQ39" s="324"/>
      <c r="LR39" s="21">
        <f>LEN(配列情報!$D$88)-LEN(SUBSTITUTE(配列情報!$D$88,$D39,""))</f>
        <v>0</v>
      </c>
      <c r="LS39" s="21">
        <f t="shared" si="82"/>
        <v>0</v>
      </c>
      <c r="LT39" s="162" cm="1">
        <f t="array" ref="LT39">LS39-IFERROR(_xlfn.LET(_xlpm.k,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$LS$3:$LS$215),IF(_xlpm.top="対象無し", 0, SUMPRODUCT(_xlpm.amount * _xlpm.hitCount))),0)</f>
        <v>0</v>
      </c>
      <c r="LU39" s="324"/>
      <c r="LV39" s="21">
        <f>LEN(配列情報!$D$89)-LEN(SUBSTITUTE(配列情報!$D$89,$D39,""))</f>
        <v>0</v>
      </c>
      <c r="LW39" s="21">
        <f t="shared" si="83"/>
        <v>0</v>
      </c>
      <c r="LX39" s="162" cm="1">
        <f t="array" ref="LX39">LW39-IFERROR(_xlfn.LET(_xlpm.k,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$LW$3:$LW$215),IF(_xlpm.top="対象無し", 0, SUMPRODUCT(_xlpm.amount * _xlpm.hitCount))),0)</f>
        <v>0</v>
      </c>
      <c r="LY39" s="324"/>
      <c r="LZ39" s="21">
        <f>LEN(配列情報!$D$90)-LEN(SUBSTITUTE(配列情報!$D$90,$D39,""))</f>
        <v>0</v>
      </c>
      <c r="MA39" s="21">
        <f t="shared" si="84"/>
        <v>0</v>
      </c>
      <c r="MB39" s="162" cm="1">
        <f t="array" ref="MB39">MA39-IFERROR(_xlfn.LET(_xlpm.k,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$MA$3:$MA$215),IF(_xlpm.top="対象無し", 0, SUMPRODUCT(_xlpm.amount * _xlpm.hitCount))),0)</f>
        <v>0</v>
      </c>
      <c r="MC39" s="324"/>
      <c r="MD39" s="21">
        <f>LEN(配列情報!$D$91)-LEN(SUBSTITUTE(配列情報!$D$91,$D39,""))</f>
        <v>0</v>
      </c>
      <c r="ME39" s="21">
        <f t="shared" si="85"/>
        <v>0</v>
      </c>
      <c r="MF39" s="162" cm="1">
        <f t="array" ref="MF39">ME39-IFERROR(_xlfn.LET(_xlpm.k,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$ME$3:$ME$215),IF(_xlpm.top="対象無し", 0, SUMPRODUCT(_xlpm.amount * _xlpm.hitCount))),0)</f>
        <v>0</v>
      </c>
      <c r="MG39" s="324"/>
      <c r="MH39" s="21">
        <f>LEN(配列情報!$D$92)-LEN(SUBSTITUTE(配列情報!$D$92,$D39,""))</f>
        <v>0</v>
      </c>
      <c r="MI39" s="21">
        <f t="shared" si="86"/>
        <v>0</v>
      </c>
      <c r="MJ39" s="162" cm="1">
        <f t="array" ref="MJ39">MI39-IFERROR(_xlfn.LET(_xlpm.k,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$MI$3:$MI$215),IF(_xlpm.top="対象無し", 0, SUMPRODUCT(_xlpm.amount * _xlpm.hitCount))),0)</f>
        <v>0</v>
      </c>
      <c r="MK39" s="324"/>
      <c r="ML39" s="21">
        <f>LEN(配列情報!$D$93)-LEN(SUBSTITUTE(配列情報!$D$93,$D39,""))</f>
        <v>0</v>
      </c>
      <c r="MM39" s="21">
        <f t="shared" si="87"/>
        <v>0</v>
      </c>
      <c r="MN39" s="162" cm="1">
        <f t="array" ref="MN39">MM39-IFERROR(_xlfn.LET(_xlpm.k,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$MM$3:$MM$215),IF(_xlpm.top="対象無し", 0, SUMPRODUCT(_xlpm.amount * _xlpm.hitCount))),0)</f>
        <v>0</v>
      </c>
      <c r="MO39" s="324"/>
      <c r="MP39" s="21">
        <f>LEN(配列情報!$D$94)-LEN(SUBSTITUTE(配列情報!$D$94,$D39,""))</f>
        <v>0</v>
      </c>
      <c r="MQ39" s="21">
        <f t="shared" si="88"/>
        <v>0</v>
      </c>
      <c r="MR39" s="162" cm="1">
        <f t="array" ref="MR39">MQ39-IFERROR(_xlfn.LET(_xlpm.k,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$MQ$3:$MQ$215),IF(_xlpm.top="対象無し", 0, SUMPRODUCT(_xlpm.amount * _xlpm.hitCount))),0)</f>
        <v>0</v>
      </c>
      <c r="MS39" s="324"/>
      <c r="MT39" s="21">
        <f>LEN(配列情報!$D$95)-LEN(SUBSTITUTE(配列情報!$D$95,$D39,""))</f>
        <v>0</v>
      </c>
      <c r="MU39" s="21">
        <f t="shared" si="89"/>
        <v>0</v>
      </c>
      <c r="MV39" s="162" cm="1">
        <f t="array" ref="MV39">MU39-IFERROR(_xlfn.LET(_xlpm.k,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$MU$3:$MU$215),IF(_xlpm.top="対象無し", 0, SUMPRODUCT(_xlpm.amount * _xlpm.hitCount))),0)</f>
        <v>0</v>
      </c>
      <c r="MW39" s="324"/>
      <c r="MX39" s="21">
        <f>LEN(配列情報!$D$96)-LEN(SUBSTITUTE(配列情報!$D$96,$D39,""))</f>
        <v>0</v>
      </c>
      <c r="MY39" s="21">
        <f t="shared" si="90"/>
        <v>0</v>
      </c>
      <c r="MZ39" s="162" cm="1">
        <f t="array" ref="MZ39">MY39-IFERROR(_xlfn.LET(_xlpm.k,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$MY$3:$MY$215),IF(_xlpm.top="対象無し", 0, SUMPRODUCT(_xlpm.amount * _xlpm.hitCount))),0)</f>
        <v>0</v>
      </c>
      <c r="NA39" s="324"/>
      <c r="NB39" s="21">
        <f>LEN(配列情報!$D$97)-LEN(SUBSTITUTE(配列情報!$D$97,$D39,""))</f>
        <v>0</v>
      </c>
      <c r="NC39" s="21">
        <f t="shared" si="91"/>
        <v>0</v>
      </c>
      <c r="ND39" s="162" cm="1">
        <f t="array" ref="ND39">NC39-IFERROR(_xlfn.LET(_xlpm.k,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$NC$3:$NC$215),IF(_xlpm.top="対象無し", 0, SUMPRODUCT(_xlpm.amount * _xlpm.hitCount))),0)</f>
        <v>0</v>
      </c>
      <c r="NE39" s="324"/>
      <c r="NF39" s="21">
        <f>LEN(配列情報!$D$98)-LEN(SUBSTITUTE(配列情報!$D$98,$D39,""))</f>
        <v>0</v>
      </c>
      <c r="NG39" s="21">
        <f t="shared" si="92"/>
        <v>0</v>
      </c>
      <c r="NH39" s="162" cm="1">
        <f t="array" ref="NH39">NG39-IFERROR(_xlfn.LET(_xlpm.k,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$NG$3:$NG$215),IF(_xlpm.top="対象無し", 0, SUMPRODUCT(_xlpm.amount * _xlpm.hitCount))),0)</f>
        <v>0</v>
      </c>
      <c r="NI39" s="324"/>
      <c r="NJ39" s="21">
        <f>LEN(配列情報!$D$99)-LEN(SUBSTITUTE(配列情報!$D$99,$D39,""))</f>
        <v>0</v>
      </c>
      <c r="NK39" s="21">
        <f t="shared" si="93"/>
        <v>0</v>
      </c>
      <c r="NL39" s="162" cm="1">
        <f t="array" ref="NL39">NK39-IFERROR(_xlfn.LET(_xlpm.k,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$NK$3:$NK$215),IF(_xlpm.top="対象無し", 0, SUMPRODUCT(_xlpm.amount * _xlpm.hitCount))),0)</f>
        <v>0</v>
      </c>
      <c r="NM39" s="324"/>
      <c r="NN39" s="21">
        <f>LEN(配列情報!$D$100)-LEN(SUBSTITUTE(配列情報!$D$100,$D39,""))</f>
        <v>0</v>
      </c>
      <c r="NO39" s="21">
        <f t="shared" si="94"/>
        <v>0</v>
      </c>
      <c r="NP39" s="162" cm="1">
        <f t="array" ref="NP39">NO39-IFERROR(_xlfn.LET(_xlpm.k,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$NO$3:$NO$215),IF(_xlpm.top="対象無し", 0, SUMPRODUCT(_xlpm.amount * _xlpm.hitCount))),0)</f>
        <v>0</v>
      </c>
      <c r="NQ39" s="324"/>
      <c r="NR39" s="21">
        <f>LEN(配列情報!$D$101)-LEN(SUBSTITUTE(配列情報!$D$101,$D39,""))</f>
        <v>0</v>
      </c>
      <c r="NS39" s="21">
        <f t="shared" si="95"/>
        <v>0</v>
      </c>
      <c r="NT39" s="162" cm="1">
        <f t="array" ref="NT39">NS39-IFERROR(_xlfn.LET(_xlpm.k,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$NS$3:$NS$215),IF(_xlpm.top="対象無し", 0, SUMPRODUCT(_xlpm.amount * _xlpm.hitCount))),0)</f>
        <v>0</v>
      </c>
      <c r="NU39" s="324"/>
      <c r="NV39" s="21">
        <f>LEN(配列情報!$D$102)-LEN(SUBSTITUTE(配列情報!$D$102,$D39,""))</f>
        <v>0</v>
      </c>
      <c r="NW39" s="21">
        <f t="shared" si="96"/>
        <v>0</v>
      </c>
      <c r="NX39" s="162" cm="1">
        <f t="array" ref="NX39">NW39-IFERROR(_xlfn.LET(_xlpm.k, _xlfn.XMATCH(TRUE, EXACT($OB$2:$RL$2, D39),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D39, ""))) / LEN(D39),_xlpm.amount, SUMIF($C$3:$C$215, _xlpm.arrCode, $NW$3:$NW$215),IF(_xlpm.top="対象無し", 0, SUMPRODUCT(_xlpm.amount * _xlpm.hitCount))),0)</f>
        <v>0</v>
      </c>
      <c r="NY39" s="324"/>
    </row>
    <row r="40" spans="1:389">
      <c r="A40" s="178" t="s">
        <v>219</v>
      </c>
      <c r="B40" s="177" t="s">
        <v>58</v>
      </c>
      <c r="C40" s="45">
        <v>38</v>
      </c>
      <c r="D40" s="22" t="str">
        <f>塩基・修飾表記の定義!I50</f>
        <v>T(M)</v>
      </c>
      <c r="E40" s="160">
        <f t="shared" si="3"/>
        <v>4</v>
      </c>
      <c r="F40" s="21">
        <f>LEN(配列情報!$D$7)-LEN(SUBSTITUTE(配列情報!$D$7,$D40,""))</f>
        <v>0</v>
      </c>
      <c r="G40" s="21">
        <f t="shared" si="100"/>
        <v>0</v>
      </c>
      <c r="H40" s="162" cm="1">
        <f t="array" ref="H40">G40-IFERROR(_xlfn.LET(_xlpm.k,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$G$3:$G$215),IF(_xlpm.top="対象無し", 0, SUMPRODUCT(_xlpm.amount * _xlpm.hitCount))),0)</f>
        <v>0</v>
      </c>
      <c r="I40" s="157">
        <f>H40</f>
        <v>0</v>
      </c>
      <c r="J40" s="21">
        <f>LEN(配列情報!$D$8)-LEN(SUBSTITUTE(配列情報!$D$8,$D40,""))</f>
        <v>0</v>
      </c>
      <c r="K40" s="21">
        <f t="shared" si="101"/>
        <v>0</v>
      </c>
      <c r="L40" s="162" cm="1">
        <f t="array" ref="L40">K40-IFERROR(_xlfn.LET(_xlpm.k,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$K$3:$K$215),IF(_xlpm.top="対象無し", 0, SUMPRODUCT(_xlpm.amount * _xlpm.hitCount))),0)</f>
        <v>0</v>
      </c>
      <c r="M40" s="157">
        <f>L40</f>
        <v>0</v>
      </c>
      <c r="N40" s="21">
        <f>LEN(配列情報!$D$9)-LEN(SUBSTITUTE(配列情報!$D$9,$D40,""))</f>
        <v>0</v>
      </c>
      <c r="O40" s="21">
        <f t="shared" si="4"/>
        <v>0</v>
      </c>
      <c r="P40" s="162" cm="1">
        <f t="array" ref="P40">O40-IFERROR(_xlfn.LET(_xlpm.k,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$O$3:$O$215),IF(_xlpm.top="対象無し", 0, SUMPRODUCT(_xlpm.amount * _xlpm.hitCount))),0)</f>
        <v>0</v>
      </c>
      <c r="Q40" s="157">
        <f>P40</f>
        <v>0</v>
      </c>
      <c r="R40" s="21">
        <f>LEN(配列情報!$D$10)-LEN(SUBSTITUTE(配列情報!$D$10,$D40,""))</f>
        <v>0</v>
      </c>
      <c r="S40" s="21">
        <f t="shared" si="5"/>
        <v>0</v>
      </c>
      <c r="T40" s="162" cm="1">
        <f t="array" ref="T40">S40-IFERROR(_xlfn.LET(_xlpm.k,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$S$3:$S$215),IF(_xlpm.top="対象無し", 0, SUMPRODUCT(_xlpm.amount * _xlpm.hitCount))),0)</f>
        <v>0</v>
      </c>
      <c r="U40" s="157">
        <f>T40</f>
        <v>0</v>
      </c>
      <c r="V40" s="21">
        <f>LEN(配列情報!$D$11)-LEN(SUBSTITUTE(配列情報!$D$11,$D40,""))</f>
        <v>0</v>
      </c>
      <c r="W40" s="21">
        <f t="shared" si="6"/>
        <v>0</v>
      </c>
      <c r="X40" s="162" cm="1">
        <f t="array" ref="X40">W40-IFERROR(_xlfn.LET(_xlpm.k,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$W$3:$W$215),IF(_xlpm.top="対象無し", 0, SUMPRODUCT(_xlpm.amount * _xlpm.hitCount))),0)</f>
        <v>0</v>
      </c>
      <c r="Y40" s="157">
        <f>X40</f>
        <v>0</v>
      </c>
      <c r="Z40" s="21">
        <f>LEN(配列情報!$D$12)-LEN(SUBSTITUTE(配列情報!$D$12,$D40,""))</f>
        <v>0</v>
      </c>
      <c r="AA40" s="21">
        <f t="shared" si="7"/>
        <v>0</v>
      </c>
      <c r="AB40" s="162" cm="1">
        <f t="array" ref="AB40">AA40-IFERROR(_xlfn.LET(_xlpm.k,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$AA$3:$AA$215),IF(_xlpm.top="対象無し", 0, SUMPRODUCT(_xlpm.amount * _xlpm.hitCount))),0)</f>
        <v>0</v>
      </c>
      <c r="AC40" s="157">
        <f>AB40</f>
        <v>0</v>
      </c>
      <c r="AD40" s="21">
        <f>LEN(配列情報!$D$13)-LEN(SUBSTITUTE(配列情報!$D$13,$D40,""))</f>
        <v>0</v>
      </c>
      <c r="AE40" s="21">
        <f t="shared" si="8"/>
        <v>0</v>
      </c>
      <c r="AF40" s="162" cm="1">
        <f t="array" ref="AF40">AE40-IFERROR(_xlfn.LET(_xlpm.k,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$AE$3:$AE$215),IF(_xlpm.top="対象無し", 0, SUMPRODUCT(_xlpm.amount * _xlpm.hitCount))),0)</f>
        <v>0</v>
      </c>
      <c r="AG40" s="157">
        <f>AF40</f>
        <v>0</v>
      </c>
      <c r="AH40" s="21">
        <f>LEN(配列情報!$D$14)-LEN(SUBSTITUTE(配列情報!$D$14,$D40,""))</f>
        <v>0</v>
      </c>
      <c r="AI40" s="21">
        <f t="shared" si="9"/>
        <v>0</v>
      </c>
      <c r="AJ40" s="162" cm="1">
        <f t="array" ref="AJ40">AI40-IFERROR(_xlfn.LET(_xlpm.k,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$AI$3:$AI$215),IF(_xlpm.top="対象無し", 0, SUMPRODUCT(_xlpm.amount * _xlpm.hitCount))),0)</f>
        <v>0</v>
      </c>
      <c r="AK40" s="157">
        <f>AJ40</f>
        <v>0</v>
      </c>
      <c r="AL40" s="21">
        <f>LEN(配列情報!$D$15)-LEN(SUBSTITUTE(配列情報!$D$15,$D40,""))</f>
        <v>0</v>
      </c>
      <c r="AM40" s="21">
        <f t="shared" si="10"/>
        <v>0</v>
      </c>
      <c r="AN40" s="162" cm="1">
        <f t="array" ref="AN40">AM40-IFERROR(_xlfn.LET(_xlpm.k,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$AM$3:$AM$215),IF(_xlpm.top="対象無し", 0, SUMPRODUCT(_xlpm.amount * _xlpm.hitCount))),0)</f>
        <v>0</v>
      </c>
      <c r="AO40" s="157">
        <f>AN40</f>
        <v>0</v>
      </c>
      <c r="AP40" s="21">
        <f>LEN(配列情報!$D$16)-LEN(SUBSTITUTE(配列情報!$D$16,$D40,""))</f>
        <v>0</v>
      </c>
      <c r="AQ40" s="21">
        <f t="shared" si="11"/>
        <v>0</v>
      </c>
      <c r="AR40" s="162" cm="1">
        <f t="array" ref="AR40">AQ40-IFERROR(_xlfn.LET(_xlpm.k,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$AQ$3:$AQ$215),IF(_xlpm.top="対象無し", 0, SUMPRODUCT(_xlpm.amount * _xlpm.hitCount))),0)</f>
        <v>0</v>
      </c>
      <c r="AS40" s="157">
        <f>AR40</f>
        <v>0</v>
      </c>
      <c r="AT40" s="21">
        <f>LEN(配列情報!$D$17)-LEN(SUBSTITUTE(配列情報!$D$17,$D40,""))</f>
        <v>0</v>
      </c>
      <c r="AU40" s="21">
        <f t="shared" si="12"/>
        <v>0</v>
      </c>
      <c r="AV40" s="162" cm="1">
        <f t="array" ref="AV40">AU40-IFERROR(_xlfn.LET(_xlpm.k,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$AU$3:$AU$215),IF(_xlpm.top="対象無し", 0, SUMPRODUCT(_xlpm.amount * _xlpm.hitCount))),0)</f>
        <v>0</v>
      </c>
      <c r="AW40" s="157">
        <f>AV40</f>
        <v>0</v>
      </c>
      <c r="AX40" s="21">
        <f>LEN(配列情報!$D$18)-LEN(SUBSTITUTE(配列情報!$D$18,$D40,""))</f>
        <v>0</v>
      </c>
      <c r="AY40" s="21">
        <f t="shared" si="13"/>
        <v>0</v>
      </c>
      <c r="AZ40" s="162" cm="1">
        <f t="array" ref="AZ40">AY40-IFERROR(_xlfn.LET(_xlpm.k,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$AY$3:$AY$215),IF(_xlpm.top="対象無し", 0, SUMPRODUCT(_xlpm.amount * _xlpm.hitCount))),0)</f>
        <v>0</v>
      </c>
      <c r="BA40" s="157">
        <f>AZ40</f>
        <v>0</v>
      </c>
      <c r="BB40" s="21">
        <f>LEN(配列情報!$D$19)-LEN(SUBSTITUTE(配列情報!$D$19,$D40,""))</f>
        <v>0</v>
      </c>
      <c r="BC40" s="21">
        <f t="shared" si="14"/>
        <v>0</v>
      </c>
      <c r="BD40" s="162" cm="1">
        <f t="array" ref="BD40">BC40-IFERROR(_xlfn.LET(_xlpm.k,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$BC$3:$BC$215),IF(_xlpm.top="対象無し", 0, SUMPRODUCT(_xlpm.amount * _xlpm.hitCount))),0)</f>
        <v>0</v>
      </c>
      <c r="BE40" s="157">
        <f>BD40</f>
        <v>0</v>
      </c>
      <c r="BF40" s="21">
        <f>LEN(配列情報!$D$20)-LEN(SUBSTITUTE(配列情報!$D$20,$D40,""))</f>
        <v>0</v>
      </c>
      <c r="BG40" s="21">
        <f t="shared" si="102"/>
        <v>0</v>
      </c>
      <c r="BH40" s="162" cm="1">
        <f t="array" ref="BH40">BG40-IFERROR(_xlfn.LET(_xlpm.k,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$BG$3:$BG$215),IF(_xlpm.top="対象無し", 0, SUMPRODUCT(_xlpm.amount * _xlpm.hitCount))),0)</f>
        <v>0</v>
      </c>
      <c r="BI40" s="157">
        <f>BH40</f>
        <v>0</v>
      </c>
      <c r="BJ40" s="21">
        <f>LEN(配列情報!$D$21)-LEN(SUBSTITUTE(配列情報!$D$21,$D40,""))</f>
        <v>0</v>
      </c>
      <c r="BK40" s="21">
        <f t="shared" si="15"/>
        <v>0</v>
      </c>
      <c r="BL40" s="162" cm="1">
        <f t="array" ref="BL40">BK40-IFERROR(_xlfn.LET(_xlpm.k,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$BK$3:$BK$215),IF(_xlpm.top="対象無し", 0, SUMPRODUCT(_xlpm.amount * _xlpm.hitCount))),0)</f>
        <v>0</v>
      </c>
      <c r="BM40" s="157">
        <f>BL40</f>
        <v>0</v>
      </c>
      <c r="BN40" s="21">
        <f>LEN(配列情報!$D$22)-LEN(SUBSTITUTE(配列情報!$D$22,$D40,""))</f>
        <v>0</v>
      </c>
      <c r="BO40" s="21">
        <f t="shared" si="16"/>
        <v>0</v>
      </c>
      <c r="BP40" s="162" cm="1">
        <f t="array" ref="BP40">BO40-IFERROR(_xlfn.LET(_xlpm.k,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$BO$3:$BO$215),IF(_xlpm.top="対象無し", 0, SUMPRODUCT(_xlpm.amount * _xlpm.hitCount))),0)</f>
        <v>0</v>
      </c>
      <c r="BQ40" s="157">
        <f>BP40</f>
        <v>0</v>
      </c>
      <c r="BR40" s="21">
        <f>LEN(配列情報!$D$23)-LEN(SUBSTITUTE(配列情報!$D$23,$D40,""))</f>
        <v>0</v>
      </c>
      <c r="BS40" s="21">
        <f t="shared" si="17"/>
        <v>0</v>
      </c>
      <c r="BT40" s="162" cm="1">
        <f t="array" ref="BT40">BS40-IFERROR(_xlfn.LET(_xlpm.k,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$BS$3:$BS$215),IF(_xlpm.top="対象無し", 0, SUMPRODUCT(_xlpm.amount * _xlpm.hitCount))),0)</f>
        <v>0</v>
      </c>
      <c r="BU40" s="157">
        <f>BT40</f>
        <v>0</v>
      </c>
      <c r="BV40" s="21">
        <f>LEN(配列情報!$D$24)-LEN(SUBSTITUTE(配列情報!$D$24,$D40,""))</f>
        <v>0</v>
      </c>
      <c r="BW40" s="21">
        <f t="shared" si="18"/>
        <v>0</v>
      </c>
      <c r="BX40" s="162" cm="1">
        <f t="array" ref="BX40">BW40-IFERROR(_xlfn.LET(_xlpm.k,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$BW$3:$BW$215),IF(_xlpm.top="対象無し", 0, SUMPRODUCT(_xlpm.amount * _xlpm.hitCount))),0)</f>
        <v>0</v>
      </c>
      <c r="BY40" s="157">
        <f>BX40</f>
        <v>0</v>
      </c>
      <c r="BZ40" s="21">
        <f>LEN(配列情報!$D$25)-LEN(SUBSTITUTE(配列情報!$D$25,$D40,""))</f>
        <v>0</v>
      </c>
      <c r="CA40" s="21">
        <f t="shared" si="19"/>
        <v>0</v>
      </c>
      <c r="CB40" s="162" cm="1">
        <f t="array" ref="CB40">CA40-IFERROR(_xlfn.LET(_xlpm.k,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$CA$3:$CA$215),IF(_xlpm.top="対象無し", 0, SUMPRODUCT(_xlpm.amount * _xlpm.hitCount))),0)</f>
        <v>0</v>
      </c>
      <c r="CC40" s="157">
        <f>CB40</f>
        <v>0</v>
      </c>
      <c r="CD40" s="21">
        <f>LEN(配列情報!$D$26)-LEN(SUBSTITUTE(配列情報!$D$26,$D40,""))</f>
        <v>0</v>
      </c>
      <c r="CE40" s="21">
        <f t="shared" si="20"/>
        <v>0</v>
      </c>
      <c r="CF40" s="162" cm="1">
        <f t="array" ref="CF40">CE40-IFERROR(_xlfn.LET(_xlpm.k,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$CE$3:$CE$215),IF(_xlpm.top="対象無し", 0, SUMPRODUCT(_xlpm.amount * _xlpm.hitCount))),0)</f>
        <v>0</v>
      </c>
      <c r="CG40" s="157">
        <f>CF40</f>
        <v>0</v>
      </c>
      <c r="CH40" s="21">
        <f>LEN(配列情報!$D$27)-LEN(SUBSTITUTE(配列情報!$D$27,$D40,""))</f>
        <v>0</v>
      </c>
      <c r="CI40" s="21">
        <f t="shared" si="21"/>
        <v>0</v>
      </c>
      <c r="CJ40" s="162" cm="1">
        <f t="array" ref="CJ40">CI40-IFERROR(_xlfn.LET(_xlpm.k,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$CI$3:$CI$215),IF(_xlpm.top="対象無し", 0, SUMPRODUCT(_xlpm.amount * _xlpm.hitCount))),0)</f>
        <v>0</v>
      </c>
      <c r="CK40" s="157">
        <f>CJ40</f>
        <v>0</v>
      </c>
      <c r="CL40" s="21">
        <f>LEN(配列情報!$D$28)-LEN(SUBSTITUTE(配列情報!$D$28,$D40,""))</f>
        <v>0</v>
      </c>
      <c r="CM40" s="21">
        <f t="shared" si="22"/>
        <v>0</v>
      </c>
      <c r="CN40" s="162" cm="1">
        <f t="array" ref="CN40">CM40-IFERROR(_xlfn.LET(_xlpm.k,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$CM$3:$CM$215),IF(_xlpm.top="対象無し", 0, SUMPRODUCT(_xlpm.amount * _xlpm.hitCount))),0)</f>
        <v>0</v>
      </c>
      <c r="CO40" s="157">
        <f>CN40</f>
        <v>0</v>
      </c>
      <c r="CP40" s="21">
        <f>LEN(配列情報!$D$29)-LEN(SUBSTITUTE(配列情報!$D$29,$D40,""))</f>
        <v>0</v>
      </c>
      <c r="CQ40" s="21">
        <f t="shared" si="23"/>
        <v>0</v>
      </c>
      <c r="CR40" s="162" cm="1">
        <f t="array" ref="CR40">CQ40-IFERROR(_xlfn.LET(_xlpm.k,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$CQ$3:$CQ$215),IF(_xlpm.top="対象無し", 0, SUMPRODUCT(_xlpm.amount * _xlpm.hitCount))),0)</f>
        <v>0</v>
      </c>
      <c r="CS40" s="157">
        <f>CR40</f>
        <v>0</v>
      </c>
      <c r="CT40" s="21">
        <f>LEN(配列情報!$D$30)-LEN(SUBSTITUTE(配列情報!$D$30,$D40,""))</f>
        <v>0</v>
      </c>
      <c r="CU40" s="21">
        <f t="shared" si="24"/>
        <v>0</v>
      </c>
      <c r="CV40" s="162" cm="1">
        <f t="array" ref="CV40">CU40-IFERROR(_xlfn.LET(_xlpm.k,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$CU$3:$CU$215),IF(_xlpm.top="対象無し", 0, SUMPRODUCT(_xlpm.amount * _xlpm.hitCount))),0)</f>
        <v>0</v>
      </c>
      <c r="CW40" s="157">
        <f>CV40</f>
        <v>0</v>
      </c>
      <c r="CX40" s="21">
        <f>LEN(配列情報!$D$31)-LEN(SUBSTITUTE(配列情報!$D$31,$D40,""))</f>
        <v>0</v>
      </c>
      <c r="CY40" s="21">
        <f t="shared" si="25"/>
        <v>0</v>
      </c>
      <c r="CZ40" s="162" cm="1">
        <f t="array" ref="CZ40">CY40-IFERROR(_xlfn.LET(_xlpm.k,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$CY$3:$CY$215),IF(_xlpm.top="対象無し", 0, SUMPRODUCT(_xlpm.amount * _xlpm.hitCount))),0)</f>
        <v>0</v>
      </c>
      <c r="DA40" s="157">
        <f>CZ40</f>
        <v>0</v>
      </c>
      <c r="DB40" s="21">
        <f>LEN(配列情報!$D$32)-LEN(SUBSTITUTE(配列情報!$D$32,$D40,""))</f>
        <v>0</v>
      </c>
      <c r="DC40" s="21">
        <f t="shared" si="26"/>
        <v>0</v>
      </c>
      <c r="DD40" s="162" cm="1">
        <f t="array" ref="DD40">DC40-IFERROR(_xlfn.LET(_xlpm.k,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$DC$3:$DC$215),IF(_xlpm.top="対象無し", 0, SUMPRODUCT(_xlpm.amount * _xlpm.hitCount))),0)</f>
        <v>0</v>
      </c>
      <c r="DE40" s="157">
        <f>DD40</f>
        <v>0</v>
      </c>
      <c r="DF40" s="21">
        <f>LEN(配列情報!$D$33)-LEN(SUBSTITUTE(配列情報!$D$33,$D40,""))</f>
        <v>0</v>
      </c>
      <c r="DG40" s="21">
        <f t="shared" si="27"/>
        <v>0</v>
      </c>
      <c r="DH40" s="162" cm="1">
        <f t="array" ref="DH40">DG40-IFERROR(_xlfn.LET(_xlpm.k,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$DG$3:$DG$215),IF(_xlpm.top="対象無し", 0, SUMPRODUCT(_xlpm.amount * _xlpm.hitCount))),0)</f>
        <v>0</v>
      </c>
      <c r="DI40" s="157">
        <f>DH40</f>
        <v>0</v>
      </c>
      <c r="DJ40" s="21">
        <f>LEN(配列情報!$D$34)-LEN(SUBSTITUTE(配列情報!$D$34,$D40,""))</f>
        <v>0</v>
      </c>
      <c r="DK40" s="21">
        <f t="shared" si="28"/>
        <v>0</v>
      </c>
      <c r="DL40" s="162" cm="1">
        <f t="array" ref="DL40">DK40-IFERROR(_xlfn.LET(_xlpm.k,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$DK$3:$DK$215),IF(_xlpm.top="対象無し", 0, SUMPRODUCT(_xlpm.amount * _xlpm.hitCount))),0)</f>
        <v>0</v>
      </c>
      <c r="DM40" s="157">
        <f>DL40</f>
        <v>0</v>
      </c>
      <c r="DN40" s="21">
        <f>LEN(配列情報!$D$35)-LEN(SUBSTITUTE(配列情報!$D$35,$D40,""))</f>
        <v>0</v>
      </c>
      <c r="DO40" s="21">
        <f t="shared" si="29"/>
        <v>0</v>
      </c>
      <c r="DP40" s="162" cm="1">
        <f t="array" ref="DP40">DO40-IFERROR(_xlfn.LET(_xlpm.k,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$DO$3:$DO$215),IF(_xlpm.top="対象無し", 0, SUMPRODUCT(_xlpm.amount * _xlpm.hitCount))),0)</f>
        <v>0</v>
      </c>
      <c r="DQ40" s="157">
        <f>DP40</f>
        <v>0</v>
      </c>
      <c r="DR40" s="21">
        <f>LEN(配列情報!$D$36)-LEN(SUBSTITUTE(配列情報!$D$36,$D40,""))</f>
        <v>0</v>
      </c>
      <c r="DS40" s="21">
        <f t="shared" si="30"/>
        <v>0</v>
      </c>
      <c r="DT40" s="162" cm="1">
        <f t="array" ref="DT40">DS40-IFERROR(_xlfn.LET(_xlpm.k,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$DS$3:$DS$215),IF(_xlpm.top="対象無し", 0, SUMPRODUCT(_xlpm.amount * _xlpm.hitCount))),0)</f>
        <v>0</v>
      </c>
      <c r="DU40" s="157">
        <f>DT40</f>
        <v>0</v>
      </c>
      <c r="DV40" s="21">
        <f>LEN(配列情報!$D$37)-LEN(SUBSTITUTE(配列情報!$D$37,$D40,""))</f>
        <v>0</v>
      </c>
      <c r="DW40" s="21">
        <f t="shared" si="31"/>
        <v>0</v>
      </c>
      <c r="DX40" s="162" cm="1">
        <f t="array" ref="DX40">DW40-IFERROR(_xlfn.LET(_xlpm.k,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$DW$3:$DW$215),IF(_xlpm.top="対象無し", 0, SUMPRODUCT(_xlpm.amount * _xlpm.hitCount))),0)</f>
        <v>0</v>
      </c>
      <c r="DY40" s="157">
        <f>DX40</f>
        <v>0</v>
      </c>
      <c r="DZ40" s="21">
        <f>LEN(配列情報!$D$38)-LEN(SUBSTITUTE(配列情報!$D$38,$D40,""))</f>
        <v>0</v>
      </c>
      <c r="EA40" s="21">
        <f t="shared" si="32"/>
        <v>0</v>
      </c>
      <c r="EB40" s="162" cm="1">
        <f t="array" ref="EB40">EA40-IFERROR(_xlfn.LET(_xlpm.k,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$EA$3:$EA$215),IF(_xlpm.top="対象無し", 0, SUMPRODUCT(_xlpm.amount * _xlpm.hitCount))),0)</f>
        <v>0</v>
      </c>
      <c r="EC40" s="157">
        <f>EB40</f>
        <v>0</v>
      </c>
      <c r="ED40" s="21">
        <f>LEN(配列情報!$D$39)-LEN(SUBSTITUTE(配列情報!$D$39,$D40,""))</f>
        <v>0</v>
      </c>
      <c r="EE40" s="21">
        <f t="shared" si="33"/>
        <v>0</v>
      </c>
      <c r="EF40" s="162" cm="1">
        <f t="array" ref="EF40">EE40-IFERROR(_xlfn.LET(_xlpm.k,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$EE$3:$EE$215),IF(_xlpm.top="対象無し", 0, SUMPRODUCT(_xlpm.amount * _xlpm.hitCount))),0)</f>
        <v>0</v>
      </c>
      <c r="EG40" s="157">
        <f>EF40</f>
        <v>0</v>
      </c>
      <c r="EH40" s="21">
        <f>LEN(配列情報!$D$40)-LEN(SUBSTITUTE(配列情報!$D$40,$D40,""))</f>
        <v>0</v>
      </c>
      <c r="EI40" s="21">
        <f t="shared" si="34"/>
        <v>0</v>
      </c>
      <c r="EJ40" s="162" cm="1">
        <f t="array" ref="EJ40">EI40-IFERROR(_xlfn.LET(_xlpm.k,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$EI$3:$EI$215),IF(_xlpm.top="対象無し", 0, SUMPRODUCT(_xlpm.amount * _xlpm.hitCount))),0)</f>
        <v>0</v>
      </c>
      <c r="EK40" s="157">
        <f>EJ40</f>
        <v>0</v>
      </c>
      <c r="EL40" s="21">
        <f>LEN(配列情報!$D$41)-LEN(SUBSTITUTE(配列情報!$D$41,$D40,""))</f>
        <v>0</v>
      </c>
      <c r="EM40" s="21">
        <f t="shared" si="35"/>
        <v>0</v>
      </c>
      <c r="EN40" s="162" cm="1">
        <f t="array" ref="EN40">EM40-IFERROR(_xlfn.LET(_xlpm.k,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$EM$3:$EM$215),IF(_xlpm.top="対象無し", 0, SUMPRODUCT(_xlpm.amount * _xlpm.hitCount))),0)</f>
        <v>0</v>
      </c>
      <c r="EO40" s="157">
        <f>EN40</f>
        <v>0</v>
      </c>
      <c r="EP40" s="21">
        <f>LEN(配列情報!$D$42)-LEN(SUBSTITUTE(配列情報!$D$42,$D40,""))</f>
        <v>0</v>
      </c>
      <c r="EQ40" s="21">
        <f t="shared" si="36"/>
        <v>0</v>
      </c>
      <c r="ER40" s="162" cm="1">
        <f t="array" ref="ER40">EQ40-IFERROR(_xlfn.LET(_xlpm.k,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$EQ$3:$EQ$215),IF(_xlpm.top="対象無し", 0, SUMPRODUCT(_xlpm.amount * _xlpm.hitCount))),0)</f>
        <v>0</v>
      </c>
      <c r="ES40" s="157">
        <f>ER40</f>
        <v>0</v>
      </c>
      <c r="ET40" s="21">
        <f>LEN(配列情報!$D$43)-LEN(SUBSTITUTE(配列情報!$D$43,$D40,""))</f>
        <v>0</v>
      </c>
      <c r="EU40" s="21">
        <f t="shared" si="37"/>
        <v>0</v>
      </c>
      <c r="EV40" s="162" cm="1">
        <f t="array" ref="EV40">EU40-IFERROR(_xlfn.LET(_xlpm.k,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$EU$3:$EU$215),IF(_xlpm.top="対象無し", 0, SUMPRODUCT(_xlpm.amount * _xlpm.hitCount))),0)</f>
        <v>0</v>
      </c>
      <c r="EW40" s="157">
        <f>EV40</f>
        <v>0</v>
      </c>
      <c r="EX40" s="21">
        <f>LEN(配列情報!$D$44)-LEN(SUBSTITUTE(配列情報!$D$44,$D40,""))</f>
        <v>0</v>
      </c>
      <c r="EY40" s="21">
        <f t="shared" si="38"/>
        <v>0</v>
      </c>
      <c r="EZ40" s="162" cm="1">
        <f t="array" ref="EZ40">EY40-IFERROR(_xlfn.LET(_xlpm.k,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$EY$3:$EY$215),IF(_xlpm.top="対象無し", 0, SUMPRODUCT(_xlpm.amount * _xlpm.hitCount))),0)</f>
        <v>0</v>
      </c>
      <c r="FA40" s="157">
        <f>EZ40</f>
        <v>0</v>
      </c>
      <c r="FB40" s="21">
        <f>LEN(配列情報!$D$45)-LEN(SUBSTITUTE(配列情報!$D$45,$D40,""))</f>
        <v>0</v>
      </c>
      <c r="FC40" s="21">
        <f t="shared" si="39"/>
        <v>0</v>
      </c>
      <c r="FD40" s="162" cm="1">
        <f t="array" ref="FD40">FC40-IFERROR(_xlfn.LET(_xlpm.k,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$FC$3:$FC$215),IF(_xlpm.top="対象無し", 0, SUMPRODUCT(_xlpm.amount * _xlpm.hitCount))),0)</f>
        <v>0</v>
      </c>
      <c r="FE40" s="157">
        <f>FD40</f>
        <v>0</v>
      </c>
      <c r="FF40" s="21">
        <f>LEN(配列情報!$D$46)-LEN(SUBSTITUTE(配列情報!$D$46,$D40,""))</f>
        <v>0</v>
      </c>
      <c r="FG40" s="21">
        <f t="shared" si="40"/>
        <v>0</v>
      </c>
      <c r="FH40" s="162" cm="1">
        <f t="array" ref="FH40">FG40-IFERROR(_xlfn.LET(_xlpm.k,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$FG$3:$FG$215),IF(_xlpm.top="対象無し", 0, SUMPRODUCT(_xlpm.amount * _xlpm.hitCount))),0)</f>
        <v>0</v>
      </c>
      <c r="FI40" s="157">
        <f>FH40</f>
        <v>0</v>
      </c>
      <c r="FJ40" s="21">
        <f>LEN(配列情報!$D$47)-LEN(SUBSTITUTE(配列情報!$D$47,$D40,""))</f>
        <v>0</v>
      </c>
      <c r="FK40" s="21">
        <f t="shared" si="41"/>
        <v>0</v>
      </c>
      <c r="FL40" s="162" cm="1">
        <f t="array" ref="FL40">FK40-IFERROR(_xlfn.LET(_xlpm.k,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$FK$3:$FK$215),IF(_xlpm.top="対象無し", 0, SUMPRODUCT(_xlpm.amount * _xlpm.hitCount))),0)</f>
        <v>0</v>
      </c>
      <c r="FM40" s="157">
        <f>FL40</f>
        <v>0</v>
      </c>
      <c r="FN40" s="21">
        <f>LEN(配列情報!$D$48)-LEN(SUBSTITUTE(配列情報!$D$48,$D40,""))</f>
        <v>0</v>
      </c>
      <c r="FO40" s="21">
        <f t="shared" si="42"/>
        <v>0</v>
      </c>
      <c r="FP40" s="162" cm="1">
        <f t="array" ref="FP40">FO40-IFERROR(_xlfn.LET(_xlpm.k,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$FO$3:$FO$215),IF(_xlpm.top="対象無し", 0, SUMPRODUCT(_xlpm.amount * _xlpm.hitCount))),0)</f>
        <v>0</v>
      </c>
      <c r="FQ40" s="157">
        <f>FP40</f>
        <v>0</v>
      </c>
      <c r="FR40" s="21">
        <f>LEN(配列情報!$D$49)-LEN(SUBSTITUTE(配列情報!$D$49,$D40,""))</f>
        <v>0</v>
      </c>
      <c r="FS40" s="21">
        <f t="shared" si="43"/>
        <v>0</v>
      </c>
      <c r="FT40" s="162" cm="1">
        <f t="array" ref="FT40">FS40-IFERROR(_xlfn.LET(_xlpm.k,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$FS$3:$FS$215),IF(_xlpm.top="対象無し", 0, SUMPRODUCT(_xlpm.amount * _xlpm.hitCount))),0)</f>
        <v>0</v>
      </c>
      <c r="FU40" s="157">
        <f>FT40</f>
        <v>0</v>
      </c>
      <c r="FV40" s="21">
        <f>LEN(配列情報!$D$50)-LEN(SUBSTITUTE(配列情報!$D$50,$D40,""))</f>
        <v>0</v>
      </c>
      <c r="FW40" s="21">
        <f t="shared" si="44"/>
        <v>0</v>
      </c>
      <c r="FX40" s="162" cm="1">
        <f t="array" ref="FX40">FW40-IFERROR(_xlfn.LET(_xlpm.k,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$FW$3:$FW$215),IF(_xlpm.top="対象無し", 0, SUMPRODUCT(_xlpm.amount * _xlpm.hitCount))),0)</f>
        <v>0</v>
      </c>
      <c r="FY40" s="157">
        <f>FX40</f>
        <v>0</v>
      </c>
      <c r="FZ40" s="21">
        <f>LEN(配列情報!$D$51)-LEN(SUBSTITUTE(配列情報!$D$51,$D40,""))</f>
        <v>0</v>
      </c>
      <c r="GA40" s="21">
        <f t="shared" si="45"/>
        <v>0</v>
      </c>
      <c r="GB40" s="162" cm="1">
        <f t="array" ref="GB40">GA40-IFERROR(_xlfn.LET(_xlpm.k,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$GA$3:$GA$215),IF(_xlpm.top="対象無し", 0, SUMPRODUCT(_xlpm.amount * _xlpm.hitCount))),0)</f>
        <v>0</v>
      </c>
      <c r="GC40" s="157">
        <f>GB40</f>
        <v>0</v>
      </c>
      <c r="GD40" s="21">
        <f>LEN(配列情報!$D$52)-LEN(SUBSTITUTE(配列情報!$D$52,$D40,""))</f>
        <v>0</v>
      </c>
      <c r="GE40" s="21">
        <f t="shared" si="46"/>
        <v>0</v>
      </c>
      <c r="GF40" s="162" cm="1">
        <f t="array" ref="GF40">GE40-IFERROR(_xlfn.LET(_xlpm.k,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$GE$3:$GE$215),IF(_xlpm.top="対象無し", 0, SUMPRODUCT(_xlpm.amount * _xlpm.hitCount))),0)</f>
        <v>0</v>
      </c>
      <c r="GG40" s="157">
        <f>GF40</f>
        <v>0</v>
      </c>
      <c r="GH40" s="21">
        <f>LEN(配列情報!$D$53)-LEN(SUBSTITUTE(配列情報!$D$53,$D40,""))</f>
        <v>0</v>
      </c>
      <c r="GI40" s="21">
        <f t="shared" si="47"/>
        <v>0</v>
      </c>
      <c r="GJ40" s="162" cm="1">
        <f t="array" ref="GJ40">GI40-IFERROR(_xlfn.LET(_xlpm.k,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$GI$3:$GI$215),IF(_xlpm.top="対象無し", 0, SUMPRODUCT(_xlpm.amount * _xlpm.hitCount))),0)</f>
        <v>0</v>
      </c>
      <c r="GK40" s="157">
        <f>GJ40</f>
        <v>0</v>
      </c>
      <c r="GL40" s="21">
        <f>LEN(配列情報!$D$54)-LEN(SUBSTITUTE(配列情報!$D$54,$D40,""))</f>
        <v>0</v>
      </c>
      <c r="GM40" s="21">
        <f t="shared" si="48"/>
        <v>0</v>
      </c>
      <c r="GN40" s="162" cm="1">
        <f t="array" ref="GN40">GM40-IFERROR(_xlfn.LET(_xlpm.k,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$GM$3:$GM$215),IF(_xlpm.top="対象無し", 0, SUMPRODUCT(_xlpm.amount * _xlpm.hitCount))),0)</f>
        <v>0</v>
      </c>
      <c r="GO40" s="157">
        <f>GN40</f>
        <v>0</v>
      </c>
      <c r="GP40" s="21">
        <f>LEN(配列情報!$D$55)-LEN(SUBSTITUTE(配列情報!$D$55,$D40,""))</f>
        <v>0</v>
      </c>
      <c r="GQ40" s="21">
        <f t="shared" si="49"/>
        <v>0</v>
      </c>
      <c r="GR40" s="162" cm="1">
        <f t="array" ref="GR40">GQ40-IFERROR(_xlfn.LET(_xlpm.k,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$GQ$3:$GQ$215),IF(_xlpm.top="対象無し", 0, SUMPRODUCT(_xlpm.amount * _xlpm.hitCount))),0)</f>
        <v>0</v>
      </c>
      <c r="GS40" s="157">
        <f>GR40</f>
        <v>0</v>
      </c>
      <c r="GT40" s="21">
        <f>LEN(配列情報!$D$56)-LEN(SUBSTITUTE(配列情報!$D$56,$D40,""))</f>
        <v>0</v>
      </c>
      <c r="GU40" s="21">
        <f t="shared" si="50"/>
        <v>0</v>
      </c>
      <c r="GV40" s="162" cm="1">
        <f t="array" ref="GV40">GU40-IFERROR(_xlfn.LET(_xlpm.k,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$GU$3:$GU$215),IF(_xlpm.top="対象無し", 0, SUMPRODUCT(_xlpm.amount * _xlpm.hitCount))),0)</f>
        <v>0</v>
      </c>
      <c r="GW40" s="157">
        <f>GV40</f>
        <v>0</v>
      </c>
      <c r="GX40" s="21">
        <f>LEN(配列情報!$D$57)-LEN(SUBSTITUTE(配列情報!$D$57,$D40,""))</f>
        <v>0</v>
      </c>
      <c r="GY40" s="21">
        <f t="shared" si="51"/>
        <v>0</v>
      </c>
      <c r="GZ40" s="162" cm="1">
        <f t="array" ref="GZ40">GY40-IFERROR(_xlfn.LET(_xlpm.k,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$GY$3:$GY$215),IF(_xlpm.top="対象無し", 0, SUMPRODUCT(_xlpm.amount * _xlpm.hitCount))),0)</f>
        <v>0</v>
      </c>
      <c r="HA40" s="157">
        <f>GZ40</f>
        <v>0</v>
      </c>
      <c r="HB40" s="21">
        <f>LEN(配列情報!$D$58)-LEN(SUBSTITUTE(配列情報!$D$58,$D40,""))</f>
        <v>0</v>
      </c>
      <c r="HC40" s="21">
        <f t="shared" si="52"/>
        <v>0</v>
      </c>
      <c r="HD40" s="162" cm="1">
        <f t="array" ref="HD40">HC40-IFERROR(_xlfn.LET(_xlpm.k,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$HC$3:$HC$215),IF(_xlpm.top="対象無し", 0, SUMPRODUCT(_xlpm.amount * _xlpm.hitCount))),0)</f>
        <v>0</v>
      </c>
      <c r="HE40" s="157">
        <f>HD40</f>
        <v>0</v>
      </c>
      <c r="HF40" s="21">
        <f>LEN(配列情報!$D$59)-LEN(SUBSTITUTE(配列情報!$D$59,$D40,""))</f>
        <v>0</v>
      </c>
      <c r="HG40" s="21">
        <f t="shared" si="53"/>
        <v>0</v>
      </c>
      <c r="HH40" s="162" cm="1">
        <f t="array" ref="HH40">HG40-IFERROR(_xlfn.LET(_xlpm.k,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$HG$3:$HG$215),IF(_xlpm.top="対象無し", 0, SUMPRODUCT(_xlpm.amount * _xlpm.hitCount))),0)</f>
        <v>0</v>
      </c>
      <c r="HI40" s="157">
        <f>HH40</f>
        <v>0</v>
      </c>
      <c r="HJ40" s="21">
        <f>LEN(配列情報!$D$60)-LEN(SUBSTITUTE(配列情報!$D$60,$D40,""))</f>
        <v>0</v>
      </c>
      <c r="HK40" s="21">
        <f t="shared" si="54"/>
        <v>0</v>
      </c>
      <c r="HL40" s="162" cm="1">
        <f t="array" ref="HL40">HK40-IFERROR(_xlfn.LET(_xlpm.k,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$HK$3:$HK$215),IF(_xlpm.top="対象無し", 0, SUMPRODUCT(_xlpm.amount * _xlpm.hitCount))),0)</f>
        <v>0</v>
      </c>
      <c r="HM40" s="157">
        <f>HL40</f>
        <v>0</v>
      </c>
      <c r="HN40" s="21">
        <f>LEN(配列情報!$D$61)-LEN(SUBSTITUTE(配列情報!$D$61,$D40,""))</f>
        <v>0</v>
      </c>
      <c r="HO40" s="21">
        <f t="shared" si="55"/>
        <v>0</v>
      </c>
      <c r="HP40" s="162" cm="1">
        <f t="array" ref="HP40">HO40-IFERROR(_xlfn.LET(_xlpm.k,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$HO$3:$HO$215),IF(_xlpm.top="対象無し", 0, SUMPRODUCT(_xlpm.amount * _xlpm.hitCount))),0)</f>
        <v>0</v>
      </c>
      <c r="HQ40" s="157">
        <f>HP40</f>
        <v>0</v>
      </c>
      <c r="HR40" s="21">
        <f>LEN(配列情報!$D$62)-LEN(SUBSTITUTE(配列情報!$D$62,$D40,""))</f>
        <v>0</v>
      </c>
      <c r="HS40" s="21">
        <f t="shared" si="56"/>
        <v>0</v>
      </c>
      <c r="HT40" s="162" cm="1">
        <f t="array" ref="HT40">HS40-IFERROR(_xlfn.LET(_xlpm.k,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$HS$3:$HS$215),IF(_xlpm.top="対象無し", 0, SUMPRODUCT(_xlpm.amount * _xlpm.hitCount))),0)</f>
        <v>0</v>
      </c>
      <c r="HU40" s="157">
        <f>HT40</f>
        <v>0</v>
      </c>
      <c r="HV40" s="21">
        <f>LEN(配列情報!$D$63)-LEN(SUBSTITUTE(配列情報!$D$63,$D40,""))</f>
        <v>0</v>
      </c>
      <c r="HW40" s="21">
        <f t="shared" si="57"/>
        <v>0</v>
      </c>
      <c r="HX40" s="162" cm="1">
        <f t="array" ref="HX40">HW40-IFERROR(_xlfn.LET(_xlpm.k,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$HW$3:$HW$215),IF(_xlpm.top="対象無し", 0, SUMPRODUCT(_xlpm.amount * _xlpm.hitCount))),0)</f>
        <v>0</v>
      </c>
      <c r="HY40" s="157">
        <f>HX40</f>
        <v>0</v>
      </c>
      <c r="HZ40" s="21">
        <f>LEN(配列情報!$D$64)-LEN(SUBSTITUTE(配列情報!$D$64,$D40,""))</f>
        <v>0</v>
      </c>
      <c r="IA40" s="21">
        <f t="shared" si="58"/>
        <v>0</v>
      </c>
      <c r="IB40" s="162" cm="1">
        <f t="array" ref="IB40">IA40-IFERROR(_xlfn.LET(_xlpm.k,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$IA$3:$IA$215),IF(_xlpm.top="対象無し", 0, SUMPRODUCT(_xlpm.amount * _xlpm.hitCount))),0)</f>
        <v>0</v>
      </c>
      <c r="IC40" s="157">
        <f>IB40</f>
        <v>0</v>
      </c>
      <c r="ID40" s="21">
        <f>LEN(配列情報!$D$65)-LEN(SUBSTITUTE(配列情報!$D$65,$D40,""))</f>
        <v>0</v>
      </c>
      <c r="IE40" s="21">
        <f t="shared" si="59"/>
        <v>0</v>
      </c>
      <c r="IF40" s="162" cm="1">
        <f t="array" ref="IF40">IE40-IFERROR(_xlfn.LET(_xlpm.k,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$IE$3:$IE$215),IF(_xlpm.top="対象無し", 0, SUMPRODUCT(_xlpm.amount * _xlpm.hitCount))),0)</f>
        <v>0</v>
      </c>
      <c r="IG40" s="157">
        <f>IF40</f>
        <v>0</v>
      </c>
      <c r="IH40" s="21">
        <f>LEN(配列情報!$D$66)-LEN(SUBSTITUTE(配列情報!$D$66,$D40,""))</f>
        <v>0</v>
      </c>
      <c r="II40" s="21">
        <f t="shared" si="60"/>
        <v>0</v>
      </c>
      <c r="IJ40" s="162" cm="1">
        <f t="array" ref="IJ40">II40-IFERROR(_xlfn.LET(_xlpm.k,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$II$3:$II$215),IF(_xlpm.top="対象無し", 0, SUMPRODUCT(_xlpm.amount * _xlpm.hitCount))),0)</f>
        <v>0</v>
      </c>
      <c r="IK40" s="157">
        <f>IJ40</f>
        <v>0</v>
      </c>
      <c r="IL40" s="21">
        <f>LEN(配列情報!$D$67)-LEN(SUBSTITUTE(配列情報!$D$67,$D40,""))</f>
        <v>0</v>
      </c>
      <c r="IM40" s="21">
        <f t="shared" si="61"/>
        <v>0</v>
      </c>
      <c r="IN40" s="162" cm="1">
        <f t="array" ref="IN40">IM40-IFERROR(_xlfn.LET(_xlpm.k,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$IM$3:$IM$215),IF(_xlpm.top="対象無し", 0, SUMPRODUCT(_xlpm.amount * _xlpm.hitCount))),0)</f>
        <v>0</v>
      </c>
      <c r="IO40" s="157">
        <f>IN40</f>
        <v>0</v>
      </c>
      <c r="IP40" s="21">
        <f>LEN(配列情報!$D$68)-LEN(SUBSTITUTE(配列情報!$D$68,$D40,""))</f>
        <v>0</v>
      </c>
      <c r="IQ40" s="21">
        <f t="shared" si="62"/>
        <v>0</v>
      </c>
      <c r="IR40" s="162" cm="1">
        <f t="array" ref="IR40">IQ40-IFERROR(_xlfn.LET(_xlpm.k,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$IQ$3:$IQ$215),IF(_xlpm.top="対象無し", 0, SUMPRODUCT(_xlpm.amount * _xlpm.hitCount))),0)</f>
        <v>0</v>
      </c>
      <c r="IS40" s="157">
        <f>IR40</f>
        <v>0</v>
      </c>
      <c r="IT40" s="21">
        <f>LEN(配列情報!$D$69)-LEN(SUBSTITUTE(配列情報!$D$69,$D40,""))</f>
        <v>0</v>
      </c>
      <c r="IU40" s="21">
        <f t="shared" si="63"/>
        <v>0</v>
      </c>
      <c r="IV40" s="162" cm="1">
        <f t="array" ref="IV40">IU40-IFERROR(_xlfn.LET(_xlpm.k,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$IU$3:$IU$215),IF(_xlpm.top="対象無し", 0, SUMPRODUCT(_xlpm.amount * _xlpm.hitCount))),0)</f>
        <v>0</v>
      </c>
      <c r="IW40" s="157">
        <f>IV40</f>
        <v>0</v>
      </c>
      <c r="IX40" s="21">
        <f>LEN(配列情報!$D$70)-LEN(SUBSTITUTE(配列情報!$D$70,$D40,""))</f>
        <v>0</v>
      </c>
      <c r="IY40" s="21">
        <f t="shared" si="64"/>
        <v>0</v>
      </c>
      <c r="IZ40" s="162" cm="1">
        <f t="array" ref="IZ40">IY40-IFERROR(_xlfn.LET(_xlpm.k,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$IY$3:$IY$215),IF(_xlpm.top="対象無し", 0, SUMPRODUCT(_xlpm.amount * _xlpm.hitCount))),0)</f>
        <v>0</v>
      </c>
      <c r="JA40" s="157">
        <f>IZ40</f>
        <v>0</v>
      </c>
      <c r="JB40" s="21">
        <f>LEN(配列情報!$D$71)-LEN(SUBSTITUTE(配列情報!$D$71,$D40,""))</f>
        <v>0</v>
      </c>
      <c r="JC40" s="21">
        <f t="shared" si="65"/>
        <v>0</v>
      </c>
      <c r="JD40" s="162" cm="1">
        <f t="array" ref="JD40">JC40-IFERROR(_xlfn.LET(_xlpm.k,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$JC$3:$JC$215),IF(_xlpm.top="対象無し", 0, SUMPRODUCT(_xlpm.amount * _xlpm.hitCount))),0)</f>
        <v>0</v>
      </c>
      <c r="JE40" s="157">
        <f>JD40</f>
        <v>0</v>
      </c>
      <c r="JF40" s="21">
        <f>LEN(配列情報!$D$72)-LEN(SUBSTITUTE(配列情報!$D$72,$D40,""))</f>
        <v>0</v>
      </c>
      <c r="JG40" s="21">
        <f t="shared" si="66"/>
        <v>0</v>
      </c>
      <c r="JH40" s="162" cm="1">
        <f t="array" ref="JH40">JG40-IFERROR(_xlfn.LET(_xlpm.k,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$JG$3:$JG$215),IF(_xlpm.top="対象無し", 0, SUMPRODUCT(_xlpm.amount * _xlpm.hitCount))),0)</f>
        <v>0</v>
      </c>
      <c r="JI40" s="157">
        <f>JH40</f>
        <v>0</v>
      </c>
      <c r="JJ40" s="21">
        <f>LEN(配列情報!$D$73)-LEN(SUBSTITUTE(配列情報!$D$73,$D40,""))</f>
        <v>0</v>
      </c>
      <c r="JK40" s="21">
        <f t="shared" si="67"/>
        <v>0</v>
      </c>
      <c r="JL40" s="162" cm="1">
        <f t="array" ref="JL40">JK40-IFERROR(_xlfn.LET(_xlpm.k,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$JK$3:$JK$215),IF(_xlpm.top="対象無し", 0, SUMPRODUCT(_xlpm.amount * _xlpm.hitCount))),0)</f>
        <v>0</v>
      </c>
      <c r="JM40" s="157">
        <f>JL40</f>
        <v>0</v>
      </c>
      <c r="JN40" s="21">
        <f>LEN(配列情報!$D$74)-LEN(SUBSTITUTE(配列情報!$D$74,$D40,""))</f>
        <v>0</v>
      </c>
      <c r="JO40" s="21">
        <f t="shared" si="68"/>
        <v>0</v>
      </c>
      <c r="JP40" s="162" cm="1">
        <f t="array" ref="JP40">JO40-IFERROR(_xlfn.LET(_xlpm.k,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$JO$3:$JO$215),IF(_xlpm.top="対象無し", 0, SUMPRODUCT(_xlpm.amount * _xlpm.hitCount))),0)</f>
        <v>0</v>
      </c>
      <c r="JQ40" s="157">
        <f>JP40</f>
        <v>0</v>
      </c>
      <c r="JR40" s="21">
        <f>LEN(配列情報!$D$75)-LEN(SUBSTITUTE(配列情報!$D$75,$D40,""))</f>
        <v>0</v>
      </c>
      <c r="JS40" s="21">
        <f t="shared" si="69"/>
        <v>0</v>
      </c>
      <c r="JT40" s="162" cm="1">
        <f t="array" ref="JT40">JS40-IFERROR(_xlfn.LET(_xlpm.k,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$JS$3:$JS$215),IF(_xlpm.top="対象無し", 0, SUMPRODUCT(_xlpm.amount * _xlpm.hitCount))),0)</f>
        <v>0</v>
      </c>
      <c r="JU40" s="157">
        <f>JT40</f>
        <v>0</v>
      </c>
      <c r="JV40" s="21">
        <f>LEN(配列情報!$D$76)-LEN(SUBSTITUTE(配列情報!$D$76,$D40,""))</f>
        <v>0</v>
      </c>
      <c r="JW40" s="21">
        <f t="shared" si="70"/>
        <v>0</v>
      </c>
      <c r="JX40" s="162" cm="1">
        <f t="array" ref="JX40">JW40-IFERROR(_xlfn.LET(_xlpm.k,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$JW$3:$JW$215),IF(_xlpm.top="対象無し", 0, SUMPRODUCT(_xlpm.amount * _xlpm.hitCount))),0)</f>
        <v>0</v>
      </c>
      <c r="JY40" s="157">
        <f>JX40</f>
        <v>0</v>
      </c>
      <c r="JZ40" s="21">
        <f>LEN(配列情報!$D$77)-LEN(SUBSTITUTE(配列情報!$D$77,$D40,""))</f>
        <v>0</v>
      </c>
      <c r="KA40" s="21">
        <f t="shared" si="71"/>
        <v>0</v>
      </c>
      <c r="KB40" s="162" cm="1">
        <f t="array" ref="KB40">KA40-IFERROR(_xlfn.LET(_xlpm.k,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$KA$3:$KA$215),IF(_xlpm.top="対象無し", 0, SUMPRODUCT(_xlpm.amount * _xlpm.hitCount))),0)</f>
        <v>0</v>
      </c>
      <c r="KC40" s="157">
        <f>KB40</f>
        <v>0</v>
      </c>
      <c r="KD40" s="21">
        <f>LEN(配列情報!$D$78)-LEN(SUBSTITUTE(配列情報!$D$78,$D40,""))</f>
        <v>0</v>
      </c>
      <c r="KE40" s="21">
        <f t="shared" si="72"/>
        <v>0</v>
      </c>
      <c r="KF40" s="162" cm="1">
        <f t="array" ref="KF40">KE40-IFERROR(_xlfn.LET(_xlpm.k,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$KE$3:$KE$215),IF(_xlpm.top="対象無し", 0, SUMPRODUCT(_xlpm.amount * _xlpm.hitCount))),0)</f>
        <v>0</v>
      </c>
      <c r="KG40" s="157">
        <f>KF40</f>
        <v>0</v>
      </c>
      <c r="KH40" s="21">
        <f>LEN(配列情報!$D$79)-LEN(SUBSTITUTE(配列情報!$D$79,$D40,""))</f>
        <v>0</v>
      </c>
      <c r="KI40" s="21">
        <f t="shared" si="73"/>
        <v>0</v>
      </c>
      <c r="KJ40" s="162" cm="1">
        <f t="array" ref="KJ40">KI40-IFERROR(_xlfn.LET(_xlpm.k,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$KI$3:$KI$215),IF(_xlpm.top="対象無し", 0, SUMPRODUCT(_xlpm.amount * _xlpm.hitCount))),0)</f>
        <v>0</v>
      </c>
      <c r="KK40" s="157">
        <f>KJ40</f>
        <v>0</v>
      </c>
      <c r="KL40" s="21">
        <f>LEN(配列情報!$D$80)-LEN(SUBSTITUTE(配列情報!$D$80,$D40,""))</f>
        <v>0</v>
      </c>
      <c r="KM40" s="21">
        <f t="shared" si="74"/>
        <v>0</v>
      </c>
      <c r="KN40" s="162" cm="1">
        <f t="array" ref="KN40">KM40-IFERROR(_xlfn.LET(_xlpm.k,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$KM$3:$KM$215),IF(_xlpm.top="対象無し", 0, SUMPRODUCT(_xlpm.amount * _xlpm.hitCount))),0)</f>
        <v>0</v>
      </c>
      <c r="KO40" s="157">
        <f>KN40</f>
        <v>0</v>
      </c>
      <c r="KP40" s="21">
        <f>LEN(配列情報!$D$81)-LEN(SUBSTITUTE(配列情報!$D$81,$D40,""))</f>
        <v>0</v>
      </c>
      <c r="KQ40" s="21">
        <f t="shared" si="75"/>
        <v>0</v>
      </c>
      <c r="KR40" s="162" cm="1">
        <f t="array" ref="KR40">KQ40-IFERROR(_xlfn.LET(_xlpm.k,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$KQ$3:$KQ$215),IF(_xlpm.top="対象無し", 0, SUMPRODUCT(_xlpm.amount * _xlpm.hitCount))),0)</f>
        <v>0</v>
      </c>
      <c r="KS40" s="157">
        <f>KR40</f>
        <v>0</v>
      </c>
      <c r="KT40" s="21">
        <f>LEN(配列情報!$D$82)-LEN(SUBSTITUTE(配列情報!$D$82,$D40,""))</f>
        <v>0</v>
      </c>
      <c r="KU40" s="21">
        <f t="shared" si="76"/>
        <v>0</v>
      </c>
      <c r="KV40" s="162" cm="1">
        <f t="array" ref="KV40">KU40-IFERROR(_xlfn.LET(_xlpm.k,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$KU$3:$KU$215),IF(_xlpm.top="対象無し", 0, SUMPRODUCT(_xlpm.amount * _xlpm.hitCount))),0)</f>
        <v>0</v>
      </c>
      <c r="KW40" s="157">
        <f>KV40</f>
        <v>0</v>
      </c>
      <c r="KX40" s="21">
        <f>LEN(配列情報!$D$83)-LEN(SUBSTITUTE(配列情報!$D$83,$D40,""))</f>
        <v>0</v>
      </c>
      <c r="KY40" s="21">
        <f t="shared" si="77"/>
        <v>0</v>
      </c>
      <c r="KZ40" s="162" cm="1">
        <f t="array" ref="KZ40">KY40-IFERROR(_xlfn.LET(_xlpm.k,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$KY$3:$KY$215),IF(_xlpm.top="対象無し", 0, SUMPRODUCT(_xlpm.amount * _xlpm.hitCount))),0)</f>
        <v>0</v>
      </c>
      <c r="LA40" s="157">
        <f>KZ40</f>
        <v>0</v>
      </c>
      <c r="LB40" s="21">
        <f>LEN(配列情報!$D$84)-LEN(SUBSTITUTE(配列情報!$D$84,$D40,""))</f>
        <v>0</v>
      </c>
      <c r="LC40" s="21">
        <f t="shared" si="78"/>
        <v>0</v>
      </c>
      <c r="LD40" s="162" cm="1">
        <f t="array" ref="LD40">LC40-IFERROR(_xlfn.LET(_xlpm.k,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$LC$3:$LC$215),IF(_xlpm.top="対象無し", 0, SUMPRODUCT(_xlpm.amount * _xlpm.hitCount))),0)</f>
        <v>0</v>
      </c>
      <c r="LE40" s="157">
        <f>LD40</f>
        <v>0</v>
      </c>
      <c r="LF40" s="21">
        <f>LEN(配列情報!$D$85)-LEN(SUBSTITUTE(配列情報!$D$85,$D40,""))</f>
        <v>0</v>
      </c>
      <c r="LG40" s="21">
        <f t="shared" si="79"/>
        <v>0</v>
      </c>
      <c r="LH40" s="162" cm="1">
        <f t="array" ref="LH40">LG40-IFERROR(_xlfn.LET(_xlpm.k,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$LG$3:$LG$215),IF(_xlpm.top="対象無し", 0, SUMPRODUCT(_xlpm.amount * _xlpm.hitCount))),0)</f>
        <v>0</v>
      </c>
      <c r="LI40" s="157">
        <f>LH40</f>
        <v>0</v>
      </c>
      <c r="LJ40" s="21">
        <f>LEN(配列情報!$D$86)-LEN(SUBSTITUTE(配列情報!$D$86,$D40,""))</f>
        <v>0</v>
      </c>
      <c r="LK40" s="21">
        <f t="shared" si="80"/>
        <v>0</v>
      </c>
      <c r="LL40" s="162" cm="1">
        <f t="array" ref="LL40">LK40-IFERROR(_xlfn.LET(_xlpm.k,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$LK$3:$LK$215),IF(_xlpm.top="対象無し", 0, SUMPRODUCT(_xlpm.amount * _xlpm.hitCount))),0)</f>
        <v>0</v>
      </c>
      <c r="LM40" s="157">
        <f>LL40</f>
        <v>0</v>
      </c>
      <c r="LN40" s="21">
        <f>LEN(配列情報!$D$87)-LEN(SUBSTITUTE(配列情報!$D$87,$D40,""))</f>
        <v>0</v>
      </c>
      <c r="LO40" s="21">
        <f t="shared" si="81"/>
        <v>0</v>
      </c>
      <c r="LP40" s="162" cm="1">
        <f t="array" ref="LP40">LO40-IFERROR(_xlfn.LET(_xlpm.k,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$LO$3:$LO$215),IF(_xlpm.top="対象無し", 0, SUMPRODUCT(_xlpm.amount * _xlpm.hitCount))),0)</f>
        <v>0</v>
      </c>
      <c r="LQ40" s="157">
        <f>LP40</f>
        <v>0</v>
      </c>
      <c r="LR40" s="21">
        <f>LEN(配列情報!$D$88)-LEN(SUBSTITUTE(配列情報!$D$88,$D40,""))</f>
        <v>0</v>
      </c>
      <c r="LS40" s="21">
        <f t="shared" si="82"/>
        <v>0</v>
      </c>
      <c r="LT40" s="162" cm="1">
        <f t="array" ref="LT40">LS40-IFERROR(_xlfn.LET(_xlpm.k,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$LS$3:$LS$215),IF(_xlpm.top="対象無し", 0, SUMPRODUCT(_xlpm.amount * _xlpm.hitCount))),0)</f>
        <v>0</v>
      </c>
      <c r="LU40" s="157">
        <f>LT40</f>
        <v>0</v>
      </c>
      <c r="LV40" s="21">
        <f>LEN(配列情報!$D$89)-LEN(SUBSTITUTE(配列情報!$D$89,$D40,""))</f>
        <v>0</v>
      </c>
      <c r="LW40" s="21">
        <f t="shared" si="83"/>
        <v>0</v>
      </c>
      <c r="LX40" s="162" cm="1">
        <f t="array" ref="LX40">LW40-IFERROR(_xlfn.LET(_xlpm.k,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$LW$3:$LW$215),IF(_xlpm.top="対象無し", 0, SUMPRODUCT(_xlpm.amount * _xlpm.hitCount))),0)</f>
        <v>0</v>
      </c>
      <c r="LY40" s="157">
        <f>LX40</f>
        <v>0</v>
      </c>
      <c r="LZ40" s="21">
        <f>LEN(配列情報!$D$90)-LEN(SUBSTITUTE(配列情報!$D$90,$D40,""))</f>
        <v>0</v>
      </c>
      <c r="MA40" s="21">
        <f t="shared" si="84"/>
        <v>0</v>
      </c>
      <c r="MB40" s="162" cm="1">
        <f t="array" ref="MB40">MA40-IFERROR(_xlfn.LET(_xlpm.k,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$MA$3:$MA$215),IF(_xlpm.top="対象無し", 0, SUMPRODUCT(_xlpm.amount * _xlpm.hitCount))),0)</f>
        <v>0</v>
      </c>
      <c r="MC40" s="157">
        <f>MB40</f>
        <v>0</v>
      </c>
      <c r="MD40" s="21">
        <f>LEN(配列情報!$D$91)-LEN(SUBSTITUTE(配列情報!$D$91,$D40,""))</f>
        <v>0</v>
      </c>
      <c r="ME40" s="21">
        <f t="shared" si="85"/>
        <v>0</v>
      </c>
      <c r="MF40" s="162" cm="1">
        <f t="array" ref="MF40">ME40-IFERROR(_xlfn.LET(_xlpm.k,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$ME$3:$ME$215),IF(_xlpm.top="対象無し", 0, SUMPRODUCT(_xlpm.amount * _xlpm.hitCount))),0)</f>
        <v>0</v>
      </c>
      <c r="MG40" s="157">
        <f>MF40</f>
        <v>0</v>
      </c>
      <c r="MH40" s="21">
        <f>LEN(配列情報!$D$92)-LEN(SUBSTITUTE(配列情報!$D$92,$D40,""))</f>
        <v>0</v>
      </c>
      <c r="MI40" s="21">
        <f t="shared" si="86"/>
        <v>0</v>
      </c>
      <c r="MJ40" s="162" cm="1">
        <f t="array" ref="MJ40">MI40-IFERROR(_xlfn.LET(_xlpm.k,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$MI$3:$MI$215),IF(_xlpm.top="対象無し", 0, SUMPRODUCT(_xlpm.amount * _xlpm.hitCount))),0)</f>
        <v>0</v>
      </c>
      <c r="MK40" s="157">
        <f>MJ40</f>
        <v>0</v>
      </c>
      <c r="ML40" s="21">
        <f>LEN(配列情報!$D$93)-LEN(SUBSTITUTE(配列情報!$D$93,$D40,""))</f>
        <v>0</v>
      </c>
      <c r="MM40" s="21">
        <f t="shared" si="87"/>
        <v>0</v>
      </c>
      <c r="MN40" s="162" cm="1">
        <f t="array" ref="MN40">MM40-IFERROR(_xlfn.LET(_xlpm.k,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$MM$3:$MM$215),IF(_xlpm.top="対象無し", 0, SUMPRODUCT(_xlpm.amount * _xlpm.hitCount))),0)</f>
        <v>0</v>
      </c>
      <c r="MO40" s="157">
        <f>MN40</f>
        <v>0</v>
      </c>
      <c r="MP40" s="21">
        <f>LEN(配列情報!$D$94)-LEN(SUBSTITUTE(配列情報!$D$94,$D40,""))</f>
        <v>0</v>
      </c>
      <c r="MQ40" s="21">
        <f t="shared" si="88"/>
        <v>0</v>
      </c>
      <c r="MR40" s="162" cm="1">
        <f t="array" ref="MR40">MQ40-IFERROR(_xlfn.LET(_xlpm.k,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$MQ$3:$MQ$215),IF(_xlpm.top="対象無し", 0, SUMPRODUCT(_xlpm.amount * _xlpm.hitCount))),0)</f>
        <v>0</v>
      </c>
      <c r="MS40" s="157">
        <f>MR40</f>
        <v>0</v>
      </c>
      <c r="MT40" s="21">
        <f>LEN(配列情報!$D$95)-LEN(SUBSTITUTE(配列情報!$D$95,$D40,""))</f>
        <v>0</v>
      </c>
      <c r="MU40" s="21">
        <f t="shared" si="89"/>
        <v>0</v>
      </c>
      <c r="MV40" s="162" cm="1">
        <f t="array" ref="MV40">MU40-IFERROR(_xlfn.LET(_xlpm.k,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$MU$3:$MU$215),IF(_xlpm.top="対象無し", 0, SUMPRODUCT(_xlpm.amount * _xlpm.hitCount))),0)</f>
        <v>0</v>
      </c>
      <c r="MW40" s="157">
        <f>MV40</f>
        <v>0</v>
      </c>
      <c r="MX40" s="21">
        <f>LEN(配列情報!$D$96)-LEN(SUBSTITUTE(配列情報!$D$96,$D40,""))</f>
        <v>0</v>
      </c>
      <c r="MY40" s="21">
        <f t="shared" si="90"/>
        <v>0</v>
      </c>
      <c r="MZ40" s="162" cm="1">
        <f t="array" ref="MZ40">MY40-IFERROR(_xlfn.LET(_xlpm.k,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$MY$3:$MY$215),IF(_xlpm.top="対象無し", 0, SUMPRODUCT(_xlpm.amount * _xlpm.hitCount))),0)</f>
        <v>0</v>
      </c>
      <c r="NA40" s="157">
        <f>MZ40</f>
        <v>0</v>
      </c>
      <c r="NB40" s="21">
        <f>LEN(配列情報!$D$97)-LEN(SUBSTITUTE(配列情報!$D$97,$D40,""))</f>
        <v>0</v>
      </c>
      <c r="NC40" s="21">
        <f t="shared" si="91"/>
        <v>0</v>
      </c>
      <c r="ND40" s="162" cm="1">
        <f t="array" ref="ND40">NC40-IFERROR(_xlfn.LET(_xlpm.k,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$NC$3:$NC$215),IF(_xlpm.top="対象無し", 0, SUMPRODUCT(_xlpm.amount * _xlpm.hitCount))),0)</f>
        <v>0</v>
      </c>
      <c r="NE40" s="157">
        <f>ND40</f>
        <v>0</v>
      </c>
      <c r="NF40" s="21">
        <f>LEN(配列情報!$D$98)-LEN(SUBSTITUTE(配列情報!$D$98,$D40,""))</f>
        <v>0</v>
      </c>
      <c r="NG40" s="21">
        <f t="shared" si="92"/>
        <v>0</v>
      </c>
      <c r="NH40" s="162" cm="1">
        <f t="array" ref="NH40">NG40-IFERROR(_xlfn.LET(_xlpm.k,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$NG$3:$NG$215),IF(_xlpm.top="対象無し", 0, SUMPRODUCT(_xlpm.amount * _xlpm.hitCount))),0)</f>
        <v>0</v>
      </c>
      <c r="NI40" s="157">
        <f>NH40</f>
        <v>0</v>
      </c>
      <c r="NJ40" s="21">
        <f>LEN(配列情報!$D$99)-LEN(SUBSTITUTE(配列情報!$D$99,$D40,""))</f>
        <v>0</v>
      </c>
      <c r="NK40" s="21">
        <f t="shared" si="93"/>
        <v>0</v>
      </c>
      <c r="NL40" s="162" cm="1">
        <f t="array" ref="NL40">NK40-IFERROR(_xlfn.LET(_xlpm.k,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$NK$3:$NK$215),IF(_xlpm.top="対象無し", 0, SUMPRODUCT(_xlpm.amount * _xlpm.hitCount))),0)</f>
        <v>0</v>
      </c>
      <c r="NM40" s="157">
        <f>NL40</f>
        <v>0</v>
      </c>
      <c r="NN40" s="21">
        <f>LEN(配列情報!$D$100)-LEN(SUBSTITUTE(配列情報!$D$100,$D40,""))</f>
        <v>0</v>
      </c>
      <c r="NO40" s="21">
        <f t="shared" si="94"/>
        <v>0</v>
      </c>
      <c r="NP40" s="162" cm="1">
        <f t="array" ref="NP40">NO40-IFERROR(_xlfn.LET(_xlpm.k,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$NO$3:$NO$215),IF(_xlpm.top="対象無し", 0, SUMPRODUCT(_xlpm.amount * _xlpm.hitCount))),0)</f>
        <v>0</v>
      </c>
      <c r="NQ40" s="157">
        <f>NP40</f>
        <v>0</v>
      </c>
      <c r="NR40" s="21">
        <f>LEN(配列情報!$D$101)-LEN(SUBSTITUTE(配列情報!$D$101,$D40,""))</f>
        <v>0</v>
      </c>
      <c r="NS40" s="21">
        <f t="shared" si="95"/>
        <v>0</v>
      </c>
      <c r="NT40" s="162" cm="1">
        <f t="array" ref="NT40">NS40-IFERROR(_xlfn.LET(_xlpm.k,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$NS$3:$NS$215),IF(_xlpm.top="対象無し", 0, SUMPRODUCT(_xlpm.amount * _xlpm.hitCount))),0)</f>
        <v>0</v>
      </c>
      <c r="NU40" s="157">
        <f>NT40</f>
        <v>0</v>
      </c>
      <c r="NV40" s="21">
        <f>LEN(配列情報!$D$102)-LEN(SUBSTITUTE(配列情報!$D$102,$D40,""))</f>
        <v>0</v>
      </c>
      <c r="NW40" s="21">
        <f t="shared" si="96"/>
        <v>0</v>
      </c>
      <c r="NX40" s="162" cm="1">
        <f t="array" ref="NX40">NW40-IFERROR(_xlfn.LET(_xlpm.k, _xlfn.XMATCH(TRUE, EXACT($OB$2:$RL$2, D40),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D40, ""))) / LEN(D40),_xlpm.amount, SUMIF($C$3:$C$215, _xlpm.arrCode, $NW$3:$NW$215),IF(_xlpm.top="対象無し", 0, SUMPRODUCT(_xlpm.amount * _xlpm.hitCount))),0)</f>
        <v>0</v>
      </c>
      <c r="NY40" s="157">
        <f>NX40</f>
        <v>0</v>
      </c>
    </row>
    <row r="41" spans="1:389">
      <c r="A41" s="178" t="s">
        <v>614</v>
      </c>
      <c r="B41" s="177" t="s">
        <v>60</v>
      </c>
      <c r="C41" s="45">
        <v>39</v>
      </c>
      <c r="D41" s="22" t="str">
        <f>塩基・修飾表記の定義!I51</f>
        <v>5(M)</v>
      </c>
      <c r="E41" s="160">
        <f t="shared" si="3"/>
        <v>4</v>
      </c>
      <c r="F41" s="21">
        <f>LEN(配列情報!$D$7)-LEN(SUBSTITUTE(配列情報!$D$7,$D41,""))</f>
        <v>0</v>
      </c>
      <c r="G41" s="21">
        <f t="shared" si="100"/>
        <v>0</v>
      </c>
      <c r="H41" s="162" cm="1">
        <f t="array" ref="H41">G41-IFERROR(_xlfn.LET(_xlpm.k,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$G$3:$G$215),IF(_xlpm.top="対象無し", 0, SUMPRODUCT(_xlpm.amount * _xlpm.hitCount))),0)</f>
        <v>0</v>
      </c>
      <c r="I41" s="157">
        <f>H41</f>
        <v>0</v>
      </c>
      <c r="J41" s="21">
        <f>LEN(配列情報!$D$8)-LEN(SUBSTITUTE(配列情報!$D$8,$D41,""))</f>
        <v>0</v>
      </c>
      <c r="K41" s="21">
        <f t="shared" si="101"/>
        <v>0</v>
      </c>
      <c r="L41" s="162" cm="1">
        <f t="array" ref="L41">K41-IFERROR(_xlfn.LET(_xlpm.k,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$K$3:$K$215),IF(_xlpm.top="対象無し", 0, SUMPRODUCT(_xlpm.amount * _xlpm.hitCount))),0)</f>
        <v>0</v>
      </c>
      <c r="M41" s="157">
        <f>L41</f>
        <v>0</v>
      </c>
      <c r="N41" s="21">
        <f>LEN(配列情報!$D$9)-LEN(SUBSTITUTE(配列情報!$D$9,$D41,""))</f>
        <v>0</v>
      </c>
      <c r="O41" s="21">
        <f t="shared" si="4"/>
        <v>0</v>
      </c>
      <c r="P41" s="162" cm="1">
        <f t="array" ref="P41">O41-IFERROR(_xlfn.LET(_xlpm.k,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$O$3:$O$215),IF(_xlpm.top="対象無し", 0, SUMPRODUCT(_xlpm.amount * _xlpm.hitCount))),0)</f>
        <v>0</v>
      </c>
      <c r="Q41" s="157">
        <f>P41</f>
        <v>0</v>
      </c>
      <c r="R41" s="21">
        <f>LEN(配列情報!$D$10)-LEN(SUBSTITUTE(配列情報!$D$10,$D41,""))</f>
        <v>0</v>
      </c>
      <c r="S41" s="21">
        <f t="shared" si="5"/>
        <v>0</v>
      </c>
      <c r="T41" s="162" cm="1">
        <f t="array" ref="T41">S41-IFERROR(_xlfn.LET(_xlpm.k,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$S$3:$S$215),IF(_xlpm.top="対象無し", 0, SUMPRODUCT(_xlpm.amount * _xlpm.hitCount))),0)</f>
        <v>0</v>
      </c>
      <c r="U41" s="157">
        <f>T41</f>
        <v>0</v>
      </c>
      <c r="V41" s="21">
        <f>LEN(配列情報!$D$11)-LEN(SUBSTITUTE(配列情報!$D$11,$D41,""))</f>
        <v>0</v>
      </c>
      <c r="W41" s="21">
        <f t="shared" si="6"/>
        <v>0</v>
      </c>
      <c r="X41" s="162" cm="1">
        <f t="array" ref="X41">W41-IFERROR(_xlfn.LET(_xlpm.k,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$W$3:$W$215),IF(_xlpm.top="対象無し", 0, SUMPRODUCT(_xlpm.amount * _xlpm.hitCount))),0)</f>
        <v>0</v>
      </c>
      <c r="Y41" s="157">
        <f>X41</f>
        <v>0</v>
      </c>
      <c r="Z41" s="21">
        <f>LEN(配列情報!$D$12)-LEN(SUBSTITUTE(配列情報!$D$12,$D41,""))</f>
        <v>0</v>
      </c>
      <c r="AA41" s="21">
        <f t="shared" si="7"/>
        <v>0</v>
      </c>
      <c r="AB41" s="162" cm="1">
        <f t="array" ref="AB41">AA41-IFERROR(_xlfn.LET(_xlpm.k,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$AA$3:$AA$215),IF(_xlpm.top="対象無し", 0, SUMPRODUCT(_xlpm.amount * _xlpm.hitCount))),0)</f>
        <v>0</v>
      </c>
      <c r="AC41" s="157">
        <f>AB41</f>
        <v>0</v>
      </c>
      <c r="AD41" s="21">
        <f>LEN(配列情報!$D$13)-LEN(SUBSTITUTE(配列情報!$D$13,$D41,""))</f>
        <v>0</v>
      </c>
      <c r="AE41" s="21">
        <f t="shared" si="8"/>
        <v>0</v>
      </c>
      <c r="AF41" s="162" cm="1">
        <f t="array" ref="AF41">AE41-IFERROR(_xlfn.LET(_xlpm.k,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$AE$3:$AE$215),IF(_xlpm.top="対象無し", 0, SUMPRODUCT(_xlpm.amount * _xlpm.hitCount))),0)</f>
        <v>0</v>
      </c>
      <c r="AG41" s="157">
        <f>AF41</f>
        <v>0</v>
      </c>
      <c r="AH41" s="21">
        <f>LEN(配列情報!$D$14)-LEN(SUBSTITUTE(配列情報!$D$14,$D41,""))</f>
        <v>0</v>
      </c>
      <c r="AI41" s="21">
        <f t="shared" si="9"/>
        <v>0</v>
      </c>
      <c r="AJ41" s="162" cm="1">
        <f t="array" ref="AJ41">AI41-IFERROR(_xlfn.LET(_xlpm.k,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$AI$3:$AI$215),IF(_xlpm.top="対象無し", 0, SUMPRODUCT(_xlpm.amount * _xlpm.hitCount))),0)</f>
        <v>0</v>
      </c>
      <c r="AK41" s="157">
        <f>AJ41</f>
        <v>0</v>
      </c>
      <c r="AL41" s="21">
        <f>LEN(配列情報!$D$15)-LEN(SUBSTITUTE(配列情報!$D$15,$D41,""))</f>
        <v>0</v>
      </c>
      <c r="AM41" s="21">
        <f t="shared" si="10"/>
        <v>0</v>
      </c>
      <c r="AN41" s="162" cm="1">
        <f t="array" ref="AN41">AM41-IFERROR(_xlfn.LET(_xlpm.k,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$AM$3:$AM$215),IF(_xlpm.top="対象無し", 0, SUMPRODUCT(_xlpm.amount * _xlpm.hitCount))),0)</f>
        <v>0</v>
      </c>
      <c r="AO41" s="157">
        <f>AN41</f>
        <v>0</v>
      </c>
      <c r="AP41" s="21">
        <f>LEN(配列情報!$D$16)-LEN(SUBSTITUTE(配列情報!$D$16,$D41,""))</f>
        <v>0</v>
      </c>
      <c r="AQ41" s="21">
        <f t="shared" si="11"/>
        <v>0</v>
      </c>
      <c r="AR41" s="162" cm="1">
        <f t="array" ref="AR41">AQ41-IFERROR(_xlfn.LET(_xlpm.k,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$AQ$3:$AQ$215),IF(_xlpm.top="対象無し", 0, SUMPRODUCT(_xlpm.amount * _xlpm.hitCount))),0)</f>
        <v>0</v>
      </c>
      <c r="AS41" s="157">
        <f>AR41</f>
        <v>0</v>
      </c>
      <c r="AT41" s="21">
        <f>LEN(配列情報!$D$17)-LEN(SUBSTITUTE(配列情報!$D$17,$D41,""))</f>
        <v>0</v>
      </c>
      <c r="AU41" s="21">
        <f t="shared" si="12"/>
        <v>0</v>
      </c>
      <c r="AV41" s="162" cm="1">
        <f t="array" ref="AV41">AU41-IFERROR(_xlfn.LET(_xlpm.k,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$AU$3:$AU$215),IF(_xlpm.top="対象無し", 0, SUMPRODUCT(_xlpm.amount * _xlpm.hitCount))),0)</f>
        <v>0</v>
      </c>
      <c r="AW41" s="157">
        <f>AV41</f>
        <v>0</v>
      </c>
      <c r="AX41" s="21">
        <f>LEN(配列情報!$D$18)-LEN(SUBSTITUTE(配列情報!$D$18,$D41,""))</f>
        <v>0</v>
      </c>
      <c r="AY41" s="21">
        <f t="shared" si="13"/>
        <v>0</v>
      </c>
      <c r="AZ41" s="162" cm="1">
        <f t="array" ref="AZ41">AY41-IFERROR(_xlfn.LET(_xlpm.k,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$AY$3:$AY$215),IF(_xlpm.top="対象無し", 0, SUMPRODUCT(_xlpm.amount * _xlpm.hitCount))),0)</f>
        <v>0</v>
      </c>
      <c r="BA41" s="157">
        <f>AZ41</f>
        <v>0</v>
      </c>
      <c r="BB41" s="21">
        <f>LEN(配列情報!$D$19)-LEN(SUBSTITUTE(配列情報!$D$19,$D41,""))</f>
        <v>0</v>
      </c>
      <c r="BC41" s="21">
        <f t="shared" si="14"/>
        <v>0</v>
      </c>
      <c r="BD41" s="162" cm="1">
        <f t="array" ref="BD41">BC41-IFERROR(_xlfn.LET(_xlpm.k,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$BC$3:$BC$215),IF(_xlpm.top="対象無し", 0, SUMPRODUCT(_xlpm.amount * _xlpm.hitCount))),0)</f>
        <v>0</v>
      </c>
      <c r="BE41" s="157">
        <f>BD41</f>
        <v>0</v>
      </c>
      <c r="BF41" s="21">
        <f>LEN(配列情報!$D$20)-LEN(SUBSTITUTE(配列情報!$D$20,$D41,""))</f>
        <v>0</v>
      </c>
      <c r="BG41" s="21">
        <f t="shared" si="102"/>
        <v>0</v>
      </c>
      <c r="BH41" s="162" cm="1">
        <f t="array" ref="BH41">BG41-IFERROR(_xlfn.LET(_xlpm.k,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$BG$3:$BG$215),IF(_xlpm.top="対象無し", 0, SUMPRODUCT(_xlpm.amount * _xlpm.hitCount))),0)</f>
        <v>0</v>
      </c>
      <c r="BI41" s="157">
        <f>BH41</f>
        <v>0</v>
      </c>
      <c r="BJ41" s="21">
        <f>LEN(配列情報!$D$21)-LEN(SUBSTITUTE(配列情報!$D$21,$D41,""))</f>
        <v>0</v>
      </c>
      <c r="BK41" s="21">
        <f t="shared" si="15"/>
        <v>0</v>
      </c>
      <c r="BL41" s="162" cm="1">
        <f t="array" ref="BL41">BK41-IFERROR(_xlfn.LET(_xlpm.k,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$BK$3:$BK$215),IF(_xlpm.top="対象無し", 0, SUMPRODUCT(_xlpm.amount * _xlpm.hitCount))),0)</f>
        <v>0</v>
      </c>
      <c r="BM41" s="157">
        <f>BL41</f>
        <v>0</v>
      </c>
      <c r="BN41" s="21">
        <f>LEN(配列情報!$D$22)-LEN(SUBSTITUTE(配列情報!$D$22,$D41,""))</f>
        <v>0</v>
      </c>
      <c r="BO41" s="21">
        <f t="shared" si="16"/>
        <v>0</v>
      </c>
      <c r="BP41" s="162" cm="1">
        <f t="array" ref="BP41">BO41-IFERROR(_xlfn.LET(_xlpm.k,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$BO$3:$BO$215),IF(_xlpm.top="対象無し", 0, SUMPRODUCT(_xlpm.amount * _xlpm.hitCount))),0)</f>
        <v>0</v>
      </c>
      <c r="BQ41" s="157">
        <f>BP41</f>
        <v>0</v>
      </c>
      <c r="BR41" s="21">
        <f>LEN(配列情報!$D$23)-LEN(SUBSTITUTE(配列情報!$D$23,$D41,""))</f>
        <v>0</v>
      </c>
      <c r="BS41" s="21">
        <f t="shared" si="17"/>
        <v>0</v>
      </c>
      <c r="BT41" s="162" cm="1">
        <f t="array" ref="BT41">BS41-IFERROR(_xlfn.LET(_xlpm.k,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$BS$3:$BS$215),IF(_xlpm.top="対象無し", 0, SUMPRODUCT(_xlpm.amount * _xlpm.hitCount))),0)</f>
        <v>0</v>
      </c>
      <c r="BU41" s="157">
        <f>BT41</f>
        <v>0</v>
      </c>
      <c r="BV41" s="21">
        <f>LEN(配列情報!$D$24)-LEN(SUBSTITUTE(配列情報!$D$24,$D41,""))</f>
        <v>0</v>
      </c>
      <c r="BW41" s="21">
        <f t="shared" si="18"/>
        <v>0</v>
      </c>
      <c r="BX41" s="162" cm="1">
        <f t="array" ref="BX41">BW41-IFERROR(_xlfn.LET(_xlpm.k,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$BW$3:$BW$215),IF(_xlpm.top="対象無し", 0, SUMPRODUCT(_xlpm.amount * _xlpm.hitCount))),0)</f>
        <v>0</v>
      </c>
      <c r="BY41" s="157">
        <f>BX41</f>
        <v>0</v>
      </c>
      <c r="BZ41" s="21">
        <f>LEN(配列情報!$D$25)-LEN(SUBSTITUTE(配列情報!$D$25,$D41,""))</f>
        <v>0</v>
      </c>
      <c r="CA41" s="21">
        <f t="shared" si="19"/>
        <v>0</v>
      </c>
      <c r="CB41" s="162" cm="1">
        <f t="array" ref="CB41">CA41-IFERROR(_xlfn.LET(_xlpm.k,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$CA$3:$CA$215),IF(_xlpm.top="対象無し", 0, SUMPRODUCT(_xlpm.amount * _xlpm.hitCount))),0)</f>
        <v>0</v>
      </c>
      <c r="CC41" s="157">
        <f>CB41</f>
        <v>0</v>
      </c>
      <c r="CD41" s="21">
        <f>LEN(配列情報!$D$26)-LEN(SUBSTITUTE(配列情報!$D$26,$D41,""))</f>
        <v>0</v>
      </c>
      <c r="CE41" s="21">
        <f t="shared" si="20"/>
        <v>0</v>
      </c>
      <c r="CF41" s="162" cm="1">
        <f t="array" ref="CF41">CE41-IFERROR(_xlfn.LET(_xlpm.k,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$CE$3:$CE$215),IF(_xlpm.top="対象無し", 0, SUMPRODUCT(_xlpm.amount * _xlpm.hitCount))),0)</f>
        <v>0</v>
      </c>
      <c r="CG41" s="157">
        <f>CF41</f>
        <v>0</v>
      </c>
      <c r="CH41" s="21">
        <f>LEN(配列情報!$D$27)-LEN(SUBSTITUTE(配列情報!$D$27,$D41,""))</f>
        <v>0</v>
      </c>
      <c r="CI41" s="21">
        <f t="shared" si="21"/>
        <v>0</v>
      </c>
      <c r="CJ41" s="162" cm="1">
        <f t="array" ref="CJ41">CI41-IFERROR(_xlfn.LET(_xlpm.k,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$CI$3:$CI$215),IF(_xlpm.top="対象無し", 0, SUMPRODUCT(_xlpm.amount * _xlpm.hitCount))),0)</f>
        <v>0</v>
      </c>
      <c r="CK41" s="157">
        <f>CJ41</f>
        <v>0</v>
      </c>
      <c r="CL41" s="21">
        <f>LEN(配列情報!$D$28)-LEN(SUBSTITUTE(配列情報!$D$28,$D41,""))</f>
        <v>0</v>
      </c>
      <c r="CM41" s="21">
        <f t="shared" si="22"/>
        <v>0</v>
      </c>
      <c r="CN41" s="162" cm="1">
        <f t="array" ref="CN41">CM41-IFERROR(_xlfn.LET(_xlpm.k,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$CM$3:$CM$215),IF(_xlpm.top="対象無し", 0, SUMPRODUCT(_xlpm.amount * _xlpm.hitCount))),0)</f>
        <v>0</v>
      </c>
      <c r="CO41" s="157">
        <f>CN41</f>
        <v>0</v>
      </c>
      <c r="CP41" s="21">
        <f>LEN(配列情報!$D$29)-LEN(SUBSTITUTE(配列情報!$D$29,$D41,""))</f>
        <v>0</v>
      </c>
      <c r="CQ41" s="21">
        <f t="shared" si="23"/>
        <v>0</v>
      </c>
      <c r="CR41" s="162" cm="1">
        <f t="array" ref="CR41">CQ41-IFERROR(_xlfn.LET(_xlpm.k,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$CQ$3:$CQ$215),IF(_xlpm.top="対象無し", 0, SUMPRODUCT(_xlpm.amount * _xlpm.hitCount))),0)</f>
        <v>0</v>
      </c>
      <c r="CS41" s="157">
        <f>CR41</f>
        <v>0</v>
      </c>
      <c r="CT41" s="21">
        <f>LEN(配列情報!$D$30)-LEN(SUBSTITUTE(配列情報!$D$30,$D41,""))</f>
        <v>0</v>
      </c>
      <c r="CU41" s="21">
        <f t="shared" si="24"/>
        <v>0</v>
      </c>
      <c r="CV41" s="162" cm="1">
        <f t="array" ref="CV41">CU41-IFERROR(_xlfn.LET(_xlpm.k,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$CU$3:$CU$215),IF(_xlpm.top="対象無し", 0, SUMPRODUCT(_xlpm.amount * _xlpm.hitCount))),0)</f>
        <v>0</v>
      </c>
      <c r="CW41" s="157">
        <f>CV41</f>
        <v>0</v>
      </c>
      <c r="CX41" s="21">
        <f>LEN(配列情報!$D$31)-LEN(SUBSTITUTE(配列情報!$D$31,$D41,""))</f>
        <v>0</v>
      </c>
      <c r="CY41" s="21">
        <f t="shared" si="25"/>
        <v>0</v>
      </c>
      <c r="CZ41" s="162" cm="1">
        <f t="array" ref="CZ41">CY41-IFERROR(_xlfn.LET(_xlpm.k,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$CY$3:$CY$215),IF(_xlpm.top="対象無し", 0, SUMPRODUCT(_xlpm.amount * _xlpm.hitCount))),0)</f>
        <v>0</v>
      </c>
      <c r="DA41" s="157">
        <f>CZ41</f>
        <v>0</v>
      </c>
      <c r="DB41" s="21">
        <f>LEN(配列情報!$D$32)-LEN(SUBSTITUTE(配列情報!$D$32,$D41,""))</f>
        <v>0</v>
      </c>
      <c r="DC41" s="21">
        <f t="shared" si="26"/>
        <v>0</v>
      </c>
      <c r="DD41" s="162" cm="1">
        <f t="array" ref="DD41">DC41-IFERROR(_xlfn.LET(_xlpm.k,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$DC$3:$DC$215),IF(_xlpm.top="対象無し", 0, SUMPRODUCT(_xlpm.amount * _xlpm.hitCount))),0)</f>
        <v>0</v>
      </c>
      <c r="DE41" s="157">
        <f>DD41</f>
        <v>0</v>
      </c>
      <c r="DF41" s="21">
        <f>LEN(配列情報!$D$33)-LEN(SUBSTITUTE(配列情報!$D$33,$D41,""))</f>
        <v>0</v>
      </c>
      <c r="DG41" s="21">
        <f t="shared" si="27"/>
        <v>0</v>
      </c>
      <c r="DH41" s="162" cm="1">
        <f t="array" ref="DH41">DG41-IFERROR(_xlfn.LET(_xlpm.k,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$DG$3:$DG$215),IF(_xlpm.top="対象無し", 0, SUMPRODUCT(_xlpm.amount * _xlpm.hitCount))),0)</f>
        <v>0</v>
      </c>
      <c r="DI41" s="157">
        <f>DH41</f>
        <v>0</v>
      </c>
      <c r="DJ41" s="21">
        <f>LEN(配列情報!$D$34)-LEN(SUBSTITUTE(配列情報!$D$34,$D41,""))</f>
        <v>0</v>
      </c>
      <c r="DK41" s="21">
        <f t="shared" si="28"/>
        <v>0</v>
      </c>
      <c r="DL41" s="162" cm="1">
        <f t="array" ref="DL41">DK41-IFERROR(_xlfn.LET(_xlpm.k,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$DK$3:$DK$215),IF(_xlpm.top="対象無し", 0, SUMPRODUCT(_xlpm.amount * _xlpm.hitCount))),0)</f>
        <v>0</v>
      </c>
      <c r="DM41" s="157">
        <f>DL41</f>
        <v>0</v>
      </c>
      <c r="DN41" s="21">
        <f>LEN(配列情報!$D$35)-LEN(SUBSTITUTE(配列情報!$D$35,$D41,""))</f>
        <v>0</v>
      </c>
      <c r="DO41" s="21">
        <f t="shared" si="29"/>
        <v>0</v>
      </c>
      <c r="DP41" s="162" cm="1">
        <f t="array" ref="DP41">DO41-IFERROR(_xlfn.LET(_xlpm.k,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$DO$3:$DO$215),IF(_xlpm.top="対象無し", 0, SUMPRODUCT(_xlpm.amount * _xlpm.hitCount))),0)</f>
        <v>0</v>
      </c>
      <c r="DQ41" s="157">
        <f>DP41</f>
        <v>0</v>
      </c>
      <c r="DR41" s="21">
        <f>LEN(配列情報!$D$36)-LEN(SUBSTITUTE(配列情報!$D$36,$D41,""))</f>
        <v>0</v>
      </c>
      <c r="DS41" s="21">
        <f t="shared" si="30"/>
        <v>0</v>
      </c>
      <c r="DT41" s="162" cm="1">
        <f t="array" ref="DT41">DS41-IFERROR(_xlfn.LET(_xlpm.k,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$DS$3:$DS$215),IF(_xlpm.top="対象無し", 0, SUMPRODUCT(_xlpm.amount * _xlpm.hitCount))),0)</f>
        <v>0</v>
      </c>
      <c r="DU41" s="157">
        <f>DT41</f>
        <v>0</v>
      </c>
      <c r="DV41" s="21">
        <f>LEN(配列情報!$D$37)-LEN(SUBSTITUTE(配列情報!$D$37,$D41,""))</f>
        <v>0</v>
      </c>
      <c r="DW41" s="21">
        <f t="shared" si="31"/>
        <v>0</v>
      </c>
      <c r="DX41" s="162" cm="1">
        <f t="array" ref="DX41">DW41-IFERROR(_xlfn.LET(_xlpm.k,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$DW$3:$DW$215),IF(_xlpm.top="対象無し", 0, SUMPRODUCT(_xlpm.amount * _xlpm.hitCount))),0)</f>
        <v>0</v>
      </c>
      <c r="DY41" s="157">
        <f>DX41</f>
        <v>0</v>
      </c>
      <c r="DZ41" s="21">
        <f>LEN(配列情報!$D$38)-LEN(SUBSTITUTE(配列情報!$D$38,$D41,""))</f>
        <v>0</v>
      </c>
      <c r="EA41" s="21">
        <f t="shared" si="32"/>
        <v>0</v>
      </c>
      <c r="EB41" s="162" cm="1">
        <f t="array" ref="EB41">EA41-IFERROR(_xlfn.LET(_xlpm.k,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$EA$3:$EA$215),IF(_xlpm.top="対象無し", 0, SUMPRODUCT(_xlpm.amount * _xlpm.hitCount))),0)</f>
        <v>0</v>
      </c>
      <c r="EC41" s="157">
        <f>EB41</f>
        <v>0</v>
      </c>
      <c r="ED41" s="21">
        <f>LEN(配列情報!$D$39)-LEN(SUBSTITUTE(配列情報!$D$39,$D41,""))</f>
        <v>0</v>
      </c>
      <c r="EE41" s="21">
        <f t="shared" si="33"/>
        <v>0</v>
      </c>
      <c r="EF41" s="162" cm="1">
        <f t="array" ref="EF41">EE41-IFERROR(_xlfn.LET(_xlpm.k,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$EE$3:$EE$215),IF(_xlpm.top="対象無し", 0, SUMPRODUCT(_xlpm.amount * _xlpm.hitCount))),0)</f>
        <v>0</v>
      </c>
      <c r="EG41" s="157">
        <f>EF41</f>
        <v>0</v>
      </c>
      <c r="EH41" s="21">
        <f>LEN(配列情報!$D$40)-LEN(SUBSTITUTE(配列情報!$D$40,$D41,""))</f>
        <v>0</v>
      </c>
      <c r="EI41" s="21">
        <f t="shared" si="34"/>
        <v>0</v>
      </c>
      <c r="EJ41" s="162" cm="1">
        <f t="array" ref="EJ41">EI41-IFERROR(_xlfn.LET(_xlpm.k,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$EI$3:$EI$215),IF(_xlpm.top="対象無し", 0, SUMPRODUCT(_xlpm.amount * _xlpm.hitCount))),0)</f>
        <v>0</v>
      </c>
      <c r="EK41" s="157">
        <f>EJ41</f>
        <v>0</v>
      </c>
      <c r="EL41" s="21">
        <f>LEN(配列情報!$D$41)-LEN(SUBSTITUTE(配列情報!$D$41,$D41,""))</f>
        <v>0</v>
      </c>
      <c r="EM41" s="21">
        <f t="shared" si="35"/>
        <v>0</v>
      </c>
      <c r="EN41" s="162" cm="1">
        <f t="array" ref="EN41">EM41-IFERROR(_xlfn.LET(_xlpm.k,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$EM$3:$EM$215),IF(_xlpm.top="対象無し", 0, SUMPRODUCT(_xlpm.amount * _xlpm.hitCount))),0)</f>
        <v>0</v>
      </c>
      <c r="EO41" s="157">
        <f>EN41</f>
        <v>0</v>
      </c>
      <c r="EP41" s="21">
        <f>LEN(配列情報!$D$42)-LEN(SUBSTITUTE(配列情報!$D$42,$D41,""))</f>
        <v>0</v>
      </c>
      <c r="EQ41" s="21">
        <f t="shared" si="36"/>
        <v>0</v>
      </c>
      <c r="ER41" s="162" cm="1">
        <f t="array" ref="ER41">EQ41-IFERROR(_xlfn.LET(_xlpm.k,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$EQ$3:$EQ$215),IF(_xlpm.top="対象無し", 0, SUMPRODUCT(_xlpm.amount * _xlpm.hitCount))),0)</f>
        <v>0</v>
      </c>
      <c r="ES41" s="157">
        <f>ER41</f>
        <v>0</v>
      </c>
      <c r="ET41" s="21">
        <f>LEN(配列情報!$D$43)-LEN(SUBSTITUTE(配列情報!$D$43,$D41,""))</f>
        <v>0</v>
      </c>
      <c r="EU41" s="21">
        <f t="shared" si="37"/>
        <v>0</v>
      </c>
      <c r="EV41" s="162" cm="1">
        <f t="array" ref="EV41">EU41-IFERROR(_xlfn.LET(_xlpm.k,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$EU$3:$EU$215),IF(_xlpm.top="対象無し", 0, SUMPRODUCT(_xlpm.amount * _xlpm.hitCount))),0)</f>
        <v>0</v>
      </c>
      <c r="EW41" s="157">
        <f>EV41</f>
        <v>0</v>
      </c>
      <c r="EX41" s="21">
        <f>LEN(配列情報!$D$44)-LEN(SUBSTITUTE(配列情報!$D$44,$D41,""))</f>
        <v>0</v>
      </c>
      <c r="EY41" s="21">
        <f t="shared" si="38"/>
        <v>0</v>
      </c>
      <c r="EZ41" s="162" cm="1">
        <f t="array" ref="EZ41">EY41-IFERROR(_xlfn.LET(_xlpm.k,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$EY$3:$EY$215),IF(_xlpm.top="対象無し", 0, SUMPRODUCT(_xlpm.amount * _xlpm.hitCount))),0)</f>
        <v>0</v>
      </c>
      <c r="FA41" s="157">
        <f>EZ41</f>
        <v>0</v>
      </c>
      <c r="FB41" s="21">
        <f>LEN(配列情報!$D$45)-LEN(SUBSTITUTE(配列情報!$D$45,$D41,""))</f>
        <v>0</v>
      </c>
      <c r="FC41" s="21">
        <f t="shared" si="39"/>
        <v>0</v>
      </c>
      <c r="FD41" s="162" cm="1">
        <f t="array" ref="FD41">FC41-IFERROR(_xlfn.LET(_xlpm.k,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$FC$3:$FC$215),IF(_xlpm.top="対象無し", 0, SUMPRODUCT(_xlpm.amount * _xlpm.hitCount))),0)</f>
        <v>0</v>
      </c>
      <c r="FE41" s="157">
        <f>FD41</f>
        <v>0</v>
      </c>
      <c r="FF41" s="21">
        <f>LEN(配列情報!$D$46)-LEN(SUBSTITUTE(配列情報!$D$46,$D41,""))</f>
        <v>0</v>
      </c>
      <c r="FG41" s="21">
        <f t="shared" si="40"/>
        <v>0</v>
      </c>
      <c r="FH41" s="162" cm="1">
        <f t="array" ref="FH41">FG41-IFERROR(_xlfn.LET(_xlpm.k,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$FG$3:$FG$215),IF(_xlpm.top="対象無し", 0, SUMPRODUCT(_xlpm.amount * _xlpm.hitCount))),0)</f>
        <v>0</v>
      </c>
      <c r="FI41" s="157">
        <f>FH41</f>
        <v>0</v>
      </c>
      <c r="FJ41" s="21">
        <f>LEN(配列情報!$D$47)-LEN(SUBSTITUTE(配列情報!$D$47,$D41,""))</f>
        <v>0</v>
      </c>
      <c r="FK41" s="21">
        <f t="shared" si="41"/>
        <v>0</v>
      </c>
      <c r="FL41" s="162" cm="1">
        <f t="array" ref="FL41">FK41-IFERROR(_xlfn.LET(_xlpm.k,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$FK$3:$FK$215),IF(_xlpm.top="対象無し", 0, SUMPRODUCT(_xlpm.amount * _xlpm.hitCount))),0)</f>
        <v>0</v>
      </c>
      <c r="FM41" s="157">
        <f>FL41</f>
        <v>0</v>
      </c>
      <c r="FN41" s="21">
        <f>LEN(配列情報!$D$48)-LEN(SUBSTITUTE(配列情報!$D$48,$D41,""))</f>
        <v>0</v>
      </c>
      <c r="FO41" s="21">
        <f t="shared" si="42"/>
        <v>0</v>
      </c>
      <c r="FP41" s="162" cm="1">
        <f t="array" ref="FP41">FO41-IFERROR(_xlfn.LET(_xlpm.k,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$FO$3:$FO$215),IF(_xlpm.top="対象無し", 0, SUMPRODUCT(_xlpm.amount * _xlpm.hitCount))),0)</f>
        <v>0</v>
      </c>
      <c r="FQ41" s="157">
        <f>FP41</f>
        <v>0</v>
      </c>
      <c r="FR41" s="21">
        <f>LEN(配列情報!$D$49)-LEN(SUBSTITUTE(配列情報!$D$49,$D41,""))</f>
        <v>0</v>
      </c>
      <c r="FS41" s="21">
        <f t="shared" si="43"/>
        <v>0</v>
      </c>
      <c r="FT41" s="162" cm="1">
        <f t="array" ref="FT41">FS41-IFERROR(_xlfn.LET(_xlpm.k,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$FS$3:$FS$215),IF(_xlpm.top="対象無し", 0, SUMPRODUCT(_xlpm.amount * _xlpm.hitCount))),0)</f>
        <v>0</v>
      </c>
      <c r="FU41" s="157">
        <f>FT41</f>
        <v>0</v>
      </c>
      <c r="FV41" s="21">
        <f>LEN(配列情報!$D$50)-LEN(SUBSTITUTE(配列情報!$D$50,$D41,""))</f>
        <v>0</v>
      </c>
      <c r="FW41" s="21">
        <f t="shared" si="44"/>
        <v>0</v>
      </c>
      <c r="FX41" s="162" cm="1">
        <f t="array" ref="FX41">FW41-IFERROR(_xlfn.LET(_xlpm.k,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$FW$3:$FW$215),IF(_xlpm.top="対象無し", 0, SUMPRODUCT(_xlpm.amount * _xlpm.hitCount))),0)</f>
        <v>0</v>
      </c>
      <c r="FY41" s="157">
        <f>FX41</f>
        <v>0</v>
      </c>
      <c r="FZ41" s="21">
        <f>LEN(配列情報!$D$51)-LEN(SUBSTITUTE(配列情報!$D$51,$D41,""))</f>
        <v>0</v>
      </c>
      <c r="GA41" s="21">
        <f t="shared" si="45"/>
        <v>0</v>
      </c>
      <c r="GB41" s="162" cm="1">
        <f t="array" ref="GB41">GA41-IFERROR(_xlfn.LET(_xlpm.k,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$GA$3:$GA$215),IF(_xlpm.top="対象無し", 0, SUMPRODUCT(_xlpm.amount * _xlpm.hitCount))),0)</f>
        <v>0</v>
      </c>
      <c r="GC41" s="157">
        <f>GB41</f>
        <v>0</v>
      </c>
      <c r="GD41" s="21">
        <f>LEN(配列情報!$D$52)-LEN(SUBSTITUTE(配列情報!$D$52,$D41,""))</f>
        <v>0</v>
      </c>
      <c r="GE41" s="21">
        <f t="shared" si="46"/>
        <v>0</v>
      </c>
      <c r="GF41" s="162" cm="1">
        <f t="array" ref="GF41">GE41-IFERROR(_xlfn.LET(_xlpm.k,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$GE$3:$GE$215),IF(_xlpm.top="対象無し", 0, SUMPRODUCT(_xlpm.amount * _xlpm.hitCount))),0)</f>
        <v>0</v>
      </c>
      <c r="GG41" s="157">
        <f>GF41</f>
        <v>0</v>
      </c>
      <c r="GH41" s="21">
        <f>LEN(配列情報!$D$53)-LEN(SUBSTITUTE(配列情報!$D$53,$D41,""))</f>
        <v>0</v>
      </c>
      <c r="GI41" s="21">
        <f t="shared" si="47"/>
        <v>0</v>
      </c>
      <c r="GJ41" s="162" cm="1">
        <f t="array" ref="GJ41">GI41-IFERROR(_xlfn.LET(_xlpm.k,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$GI$3:$GI$215),IF(_xlpm.top="対象無し", 0, SUMPRODUCT(_xlpm.amount * _xlpm.hitCount))),0)</f>
        <v>0</v>
      </c>
      <c r="GK41" s="157">
        <f>GJ41</f>
        <v>0</v>
      </c>
      <c r="GL41" s="21">
        <f>LEN(配列情報!$D$54)-LEN(SUBSTITUTE(配列情報!$D$54,$D41,""))</f>
        <v>0</v>
      </c>
      <c r="GM41" s="21">
        <f t="shared" si="48"/>
        <v>0</v>
      </c>
      <c r="GN41" s="162" cm="1">
        <f t="array" ref="GN41">GM41-IFERROR(_xlfn.LET(_xlpm.k,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$GM$3:$GM$215),IF(_xlpm.top="対象無し", 0, SUMPRODUCT(_xlpm.amount * _xlpm.hitCount))),0)</f>
        <v>0</v>
      </c>
      <c r="GO41" s="157">
        <f>GN41</f>
        <v>0</v>
      </c>
      <c r="GP41" s="21">
        <f>LEN(配列情報!$D$55)-LEN(SUBSTITUTE(配列情報!$D$55,$D41,""))</f>
        <v>0</v>
      </c>
      <c r="GQ41" s="21">
        <f t="shared" si="49"/>
        <v>0</v>
      </c>
      <c r="GR41" s="162" cm="1">
        <f t="array" ref="GR41">GQ41-IFERROR(_xlfn.LET(_xlpm.k,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$GQ$3:$GQ$215),IF(_xlpm.top="対象無し", 0, SUMPRODUCT(_xlpm.amount * _xlpm.hitCount))),0)</f>
        <v>0</v>
      </c>
      <c r="GS41" s="157">
        <f>GR41</f>
        <v>0</v>
      </c>
      <c r="GT41" s="21">
        <f>LEN(配列情報!$D$56)-LEN(SUBSTITUTE(配列情報!$D$56,$D41,""))</f>
        <v>0</v>
      </c>
      <c r="GU41" s="21">
        <f t="shared" si="50"/>
        <v>0</v>
      </c>
      <c r="GV41" s="162" cm="1">
        <f t="array" ref="GV41">GU41-IFERROR(_xlfn.LET(_xlpm.k,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$GU$3:$GU$215),IF(_xlpm.top="対象無し", 0, SUMPRODUCT(_xlpm.amount * _xlpm.hitCount))),0)</f>
        <v>0</v>
      </c>
      <c r="GW41" s="157">
        <f>GV41</f>
        <v>0</v>
      </c>
      <c r="GX41" s="21">
        <f>LEN(配列情報!$D$57)-LEN(SUBSTITUTE(配列情報!$D$57,$D41,""))</f>
        <v>0</v>
      </c>
      <c r="GY41" s="21">
        <f t="shared" si="51"/>
        <v>0</v>
      </c>
      <c r="GZ41" s="162" cm="1">
        <f t="array" ref="GZ41">GY41-IFERROR(_xlfn.LET(_xlpm.k,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$GY$3:$GY$215),IF(_xlpm.top="対象無し", 0, SUMPRODUCT(_xlpm.amount * _xlpm.hitCount))),0)</f>
        <v>0</v>
      </c>
      <c r="HA41" s="157">
        <f>GZ41</f>
        <v>0</v>
      </c>
      <c r="HB41" s="21">
        <f>LEN(配列情報!$D$58)-LEN(SUBSTITUTE(配列情報!$D$58,$D41,""))</f>
        <v>0</v>
      </c>
      <c r="HC41" s="21">
        <f t="shared" si="52"/>
        <v>0</v>
      </c>
      <c r="HD41" s="162" cm="1">
        <f t="array" ref="HD41">HC41-IFERROR(_xlfn.LET(_xlpm.k,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$HC$3:$HC$215),IF(_xlpm.top="対象無し", 0, SUMPRODUCT(_xlpm.amount * _xlpm.hitCount))),0)</f>
        <v>0</v>
      </c>
      <c r="HE41" s="157">
        <f>HD41</f>
        <v>0</v>
      </c>
      <c r="HF41" s="21">
        <f>LEN(配列情報!$D$59)-LEN(SUBSTITUTE(配列情報!$D$59,$D41,""))</f>
        <v>0</v>
      </c>
      <c r="HG41" s="21">
        <f t="shared" si="53"/>
        <v>0</v>
      </c>
      <c r="HH41" s="162" cm="1">
        <f t="array" ref="HH41">HG41-IFERROR(_xlfn.LET(_xlpm.k,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$HG$3:$HG$215),IF(_xlpm.top="対象無し", 0, SUMPRODUCT(_xlpm.amount * _xlpm.hitCount))),0)</f>
        <v>0</v>
      </c>
      <c r="HI41" s="157">
        <f>HH41</f>
        <v>0</v>
      </c>
      <c r="HJ41" s="21">
        <f>LEN(配列情報!$D$60)-LEN(SUBSTITUTE(配列情報!$D$60,$D41,""))</f>
        <v>0</v>
      </c>
      <c r="HK41" s="21">
        <f t="shared" si="54"/>
        <v>0</v>
      </c>
      <c r="HL41" s="162" cm="1">
        <f t="array" ref="HL41">HK41-IFERROR(_xlfn.LET(_xlpm.k,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$HK$3:$HK$215),IF(_xlpm.top="対象無し", 0, SUMPRODUCT(_xlpm.amount * _xlpm.hitCount))),0)</f>
        <v>0</v>
      </c>
      <c r="HM41" s="157">
        <f>HL41</f>
        <v>0</v>
      </c>
      <c r="HN41" s="21">
        <f>LEN(配列情報!$D$61)-LEN(SUBSTITUTE(配列情報!$D$61,$D41,""))</f>
        <v>0</v>
      </c>
      <c r="HO41" s="21">
        <f t="shared" si="55"/>
        <v>0</v>
      </c>
      <c r="HP41" s="162" cm="1">
        <f t="array" ref="HP41">HO41-IFERROR(_xlfn.LET(_xlpm.k,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$HO$3:$HO$215),IF(_xlpm.top="対象無し", 0, SUMPRODUCT(_xlpm.amount * _xlpm.hitCount))),0)</f>
        <v>0</v>
      </c>
      <c r="HQ41" s="157">
        <f>HP41</f>
        <v>0</v>
      </c>
      <c r="HR41" s="21">
        <f>LEN(配列情報!$D$62)-LEN(SUBSTITUTE(配列情報!$D$62,$D41,""))</f>
        <v>0</v>
      </c>
      <c r="HS41" s="21">
        <f t="shared" si="56"/>
        <v>0</v>
      </c>
      <c r="HT41" s="162" cm="1">
        <f t="array" ref="HT41">HS41-IFERROR(_xlfn.LET(_xlpm.k,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$HS$3:$HS$215),IF(_xlpm.top="対象無し", 0, SUMPRODUCT(_xlpm.amount * _xlpm.hitCount))),0)</f>
        <v>0</v>
      </c>
      <c r="HU41" s="157">
        <f>HT41</f>
        <v>0</v>
      </c>
      <c r="HV41" s="21">
        <f>LEN(配列情報!$D$63)-LEN(SUBSTITUTE(配列情報!$D$63,$D41,""))</f>
        <v>0</v>
      </c>
      <c r="HW41" s="21">
        <f t="shared" si="57"/>
        <v>0</v>
      </c>
      <c r="HX41" s="162" cm="1">
        <f t="array" ref="HX41">HW41-IFERROR(_xlfn.LET(_xlpm.k,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$HW$3:$HW$215),IF(_xlpm.top="対象無し", 0, SUMPRODUCT(_xlpm.amount * _xlpm.hitCount))),0)</f>
        <v>0</v>
      </c>
      <c r="HY41" s="157">
        <f>HX41</f>
        <v>0</v>
      </c>
      <c r="HZ41" s="21">
        <f>LEN(配列情報!$D$64)-LEN(SUBSTITUTE(配列情報!$D$64,$D41,""))</f>
        <v>0</v>
      </c>
      <c r="IA41" s="21">
        <f t="shared" si="58"/>
        <v>0</v>
      </c>
      <c r="IB41" s="162" cm="1">
        <f t="array" ref="IB41">IA41-IFERROR(_xlfn.LET(_xlpm.k,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$IA$3:$IA$215),IF(_xlpm.top="対象無し", 0, SUMPRODUCT(_xlpm.amount * _xlpm.hitCount))),0)</f>
        <v>0</v>
      </c>
      <c r="IC41" s="157">
        <f>IB41</f>
        <v>0</v>
      </c>
      <c r="ID41" s="21">
        <f>LEN(配列情報!$D$65)-LEN(SUBSTITUTE(配列情報!$D$65,$D41,""))</f>
        <v>0</v>
      </c>
      <c r="IE41" s="21">
        <f t="shared" si="59"/>
        <v>0</v>
      </c>
      <c r="IF41" s="162" cm="1">
        <f t="array" ref="IF41">IE41-IFERROR(_xlfn.LET(_xlpm.k,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$IE$3:$IE$215),IF(_xlpm.top="対象無し", 0, SUMPRODUCT(_xlpm.amount * _xlpm.hitCount))),0)</f>
        <v>0</v>
      </c>
      <c r="IG41" s="157">
        <f>IF41</f>
        <v>0</v>
      </c>
      <c r="IH41" s="21">
        <f>LEN(配列情報!$D$66)-LEN(SUBSTITUTE(配列情報!$D$66,$D41,""))</f>
        <v>0</v>
      </c>
      <c r="II41" s="21">
        <f t="shared" si="60"/>
        <v>0</v>
      </c>
      <c r="IJ41" s="162" cm="1">
        <f t="array" ref="IJ41">II41-IFERROR(_xlfn.LET(_xlpm.k,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$II$3:$II$215),IF(_xlpm.top="対象無し", 0, SUMPRODUCT(_xlpm.amount * _xlpm.hitCount))),0)</f>
        <v>0</v>
      </c>
      <c r="IK41" s="157">
        <f>IJ41</f>
        <v>0</v>
      </c>
      <c r="IL41" s="21">
        <f>LEN(配列情報!$D$67)-LEN(SUBSTITUTE(配列情報!$D$67,$D41,""))</f>
        <v>0</v>
      </c>
      <c r="IM41" s="21">
        <f t="shared" si="61"/>
        <v>0</v>
      </c>
      <c r="IN41" s="162" cm="1">
        <f t="array" ref="IN41">IM41-IFERROR(_xlfn.LET(_xlpm.k,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$IM$3:$IM$215),IF(_xlpm.top="対象無し", 0, SUMPRODUCT(_xlpm.amount * _xlpm.hitCount))),0)</f>
        <v>0</v>
      </c>
      <c r="IO41" s="157">
        <f>IN41</f>
        <v>0</v>
      </c>
      <c r="IP41" s="21">
        <f>LEN(配列情報!$D$68)-LEN(SUBSTITUTE(配列情報!$D$68,$D41,""))</f>
        <v>0</v>
      </c>
      <c r="IQ41" s="21">
        <f t="shared" si="62"/>
        <v>0</v>
      </c>
      <c r="IR41" s="162" cm="1">
        <f t="array" ref="IR41">IQ41-IFERROR(_xlfn.LET(_xlpm.k,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$IQ$3:$IQ$215),IF(_xlpm.top="対象無し", 0, SUMPRODUCT(_xlpm.amount * _xlpm.hitCount))),0)</f>
        <v>0</v>
      </c>
      <c r="IS41" s="157">
        <f>IR41</f>
        <v>0</v>
      </c>
      <c r="IT41" s="21">
        <f>LEN(配列情報!$D$69)-LEN(SUBSTITUTE(配列情報!$D$69,$D41,""))</f>
        <v>0</v>
      </c>
      <c r="IU41" s="21">
        <f t="shared" si="63"/>
        <v>0</v>
      </c>
      <c r="IV41" s="162" cm="1">
        <f t="array" ref="IV41">IU41-IFERROR(_xlfn.LET(_xlpm.k,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$IU$3:$IU$215),IF(_xlpm.top="対象無し", 0, SUMPRODUCT(_xlpm.amount * _xlpm.hitCount))),0)</f>
        <v>0</v>
      </c>
      <c r="IW41" s="157">
        <f>IV41</f>
        <v>0</v>
      </c>
      <c r="IX41" s="21">
        <f>LEN(配列情報!$D$70)-LEN(SUBSTITUTE(配列情報!$D$70,$D41,""))</f>
        <v>0</v>
      </c>
      <c r="IY41" s="21">
        <f t="shared" si="64"/>
        <v>0</v>
      </c>
      <c r="IZ41" s="162" cm="1">
        <f t="array" ref="IZ41">IY41-IFERROR(_xlfn.LET(_xlpm.k,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$IY$3:$IY$215),IF(_xlpm.top="対象無し", 0, SUMPRODUCT(_xlpm.amount * _xlpm.hitCount))),0)</f>
        <v>0</v>
      </c>
      <c r="JA41" s="157">
        <f>IZ41</f>
        <v>0</v>
      </c>
      <c r="JB41" s="21">
        <f>LEN(配列情報!$D$71)-LEN(SUBSTITUTE(配列情報!$D$71,$D41,""))</f>
        <v>0</v>
      </c>
      <c r="JC41" s="21">
        <f t="shared" si="65"/>
        <v>0</v>
      </c>
      <c r="JD41" s="162" cm="1">
        <f t="array" ref="JD41">JC41-IFERROR(_xlfn.LET(_xlpm.k,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$JC$3:$JC$215),IF(_xlpm.top="対象無し", 0, SUMPRODUCT(_xlpm.amount * _xlpm.hitCount))),0)</f>
        <v>0</v>
      </c>
      <c r="JE41" s="157">
        <f>JD41</f>
        <v>0</v>
      </c>
      <c r="JF41" s="21">
        <f>LEN(配列情報!$D$72)-LEN(SUBSTITUTE(配列情報!$D$72,$D41,""))</f>
        <v>0</v>
      </c>
      <c r="JG41" s="21">
        <f t="shared" si="66"/>
        <v>0</v>
      </c>
      <c r="JH41" s="162" cm="1">
        <f t="array" ref="JH41">JG41-IFERROR(_xlfn.LET(_xlpm.k,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$JG$3:$JG$215),IF(_xlpm.top="対象無し", 0, SUMPRODUCT(_xlpm.amount * _xlpm.hitCount))),0)</f>
        <v>0</v>
      </c>
      <c r="JI41" s="157">
        <f>JH41</f>
        <v>0</v>
      </c>
      <c r="JJ41" s="21">
        <f>LEN(配列情報!$D$73)-LEN(SUBSTITUTE(配列情報!$D$73,$D41,""))</f>
        <v>0</v>
      </c>
      <c r="JK41" s="21">
        <f t="shared" si="67"/>
        <v>0</v>
      </c>
      <c r="JL41" s="162" cm="1">
        <f t="array" ref="JL41">JK41-IFERROR(_xlfn.LET(_xlpm.k,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$JK$3:$JK$215),IF(_xlpm.top="対象無し", 0, SUMPRODUCT(_xlpm.amount * _xlpm.hitCount))),0)</f>
        <v>0</v>
      </c>
      <c r="JM41" s="157">
        <f>JL41</f>
        <v>0</v>
      </c>
      <c r="JN41" s="21">
        <f>LEN(配列情報!$D$74)-LEN(SUBSTITUTE(配列情報!$D$74,$D41,""))</f>
        <v>0</v>
      </c>
      <c r="JO41" s="21">
        <f t="shared" si="68"/>
        <v>0</v>
      </c>
      <c r="JP41" s="162" cm="1">
        <f t="array" ref="JP41">JO41-IFERROR(_xlfn.LET(_xlpm.k,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$JO$3:$JO$215),IF(_xlpm.top="対象無し", 0, SUMPRODUCT(_xlpm.amount * _xlpm.hitCount))),0)</f>
        <v>0</v>
      </c>
      <c r="JQ41" s="157">
        <f>JP41</f>
        <v>0</v>
      </c>
      <c r="JR41" s="21">
        <f>LEN(配列情報!$D$75)-LEN(SUBSTITUTE(配列情報!$D$75,$D41,""))</f>
        <v>0</v>
      </c>
      <c r="JS41" s="21">
        <f t="shared" si="69"/>
        <v>0</v>
      </c>
      <c r="JT41" s="162" cm="1">
        <f t="array" ref="JT41">JS41-IFERROR(_xlfn.LET(_xlpm.k,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$JS$3:$JS$215),IF(_xlpm.top="対象無し", 0, SUMPRODUCT(_xlpm.amount * _xlpm.hitCount))),0)</f>
        <v>0</v>
      </c>
      <c r="JU41" s="157">
        <f>JT41</f>
        <v>0</v>
      </c>
      <c r="JV41" s="21">
        <f>LEN(配列情報!$D$76)-LEN(SUBSTITUTE(配列情報!$D$76,$D41,""))</f>
        <v>0</v>
      </c>
      <c r="JW41" s="21">
        <f t="shared" si="70"/>
        <v>0</v>
      </c>
      <c r="JX41" s="162" cm="1">
        <f t="array" ref="JX41">JW41-IFERROR(_xlfn.LET(_xlpm.k,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$JW$3:$JW$215),IF(_xlpm.top="対象無し", 0, SUMPRODUCT(_xlpm.amount * _xlpm.hitCount))),0)</f>
        <v>0</v>
      </c>
      <c r="JY41" s="157">
        <f>JX41</f>
        <v>0</v>
      </c>
      <c r="JZ41" s="21">
        <f>LEN(配列情報!$D$77)-LEN(SUBSTITUTE(配列情報!$D$77,$D41,""))</f>
        <v>0</v>
      </c>
      <c r="KA41" s="21">
        <f t="shared" si="71"/>
        <v>0</v>
      </c>
      <c r="KB41" s="162" cm="1">
        <f t="array" ref="KB41">KA41-IFERROR(_xlfn.LET(_xlpm.k,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$KA$3:$KA$215),IF(_xlpm.top="対象無し", 0, SUMPRODUCT(_xlpm.amount * _xlpm.hitCount))),0)</f>
        <v>0</v>
      </c>
      <c r="KC41" s="157">
        <f>KB41</f>
        <v>0</v>
      </c>
      <c r="KD41" s="21">
        <f>LEN(配列情報!$D$78)-LEN(SUBSTITUTE(配列情報!$D$78,$D41,""))</f>
        <v>0</v>
      </c>
      <c r="KE41" s="21">
        <f t="shared" si="72"/>
        <v>0</v>
      </c>
      <c r="KF41" s="162" cm="1">
        <f t="array" ref="KF41">KE41-IFERROR(_xlfn.LET(_xlpm.k,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$KE$3:$KE$215),IF(_xlpm.top="対象無し", 0, SUMPRODUCT(_xlpm.amount * _xlpm.hitCount))),0)</f>
        <v>0</v>
      </c>
      <c r="KG41" s="157">
        <f>KF41</f>
        <v>0</v>
      </c>
      <c r="KH41" s="21">
        <f>LEN(配列情報!$D$79)-LEN(SUBSTITUTE(配列情報!$D$79,$D41,""))</f>
        <v>0</v>
      </c>
      <c r="KI41" s="21">
        <f t="shared" si="73"/>
        <v>0</v>
      </c>
      <c r="KJ41" s="162" cm="1">
        <f t="array" ref="KJ41">KI41-IFERROR(_xlfn.LET(_xlpm.k,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$KI$3:$KI$215),IF(_xlpm.top="対象無し", 0, SUMPRODUCT(_xlpm.amount * _xlpm.hitCount))),0)</f>
        <v>0</v>
      </c>
      <c r="KK41" s="157">
        <f>KJ41</f>
        <v>0</v>
      </c>
      <c r="KL41" s="21">
        <f>LEN(配列情報!$D$80)-LEN(SUBSTITUTE(配列情報!$D$80,$D41,""))</f>
        <v>0</v>
      </c>
      <c r="KM41" s="21">
        <f t="shared" si="74"/>
        <v>0</v>
      </c>
      <c r="KN41" s="162" cm="1">
        <f t="array" ref="KN41">KM41-IFERROR(_xlfn.LET(_xlpm.k,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$KM$3:$KM$215),IF(_xlpm.top="対象無し", 0, SUMPRODUCT(_xlpm.amount * _xlpm.hitCount))),0)</f>
        <v>0</v>
      </c>
      <c r="KO41" s="157">
        <f>KN41</f>
        <v>0</v>
      </c>
      <c r="KP41" s="21">
        <f>LEN(配列情報!$D$81)-LEN(SUBSTITUTE(配列情報!$D$81,$D41,""))</f>
        <v>0</v>
      </c>
      <c r="KQ41" s="21">
        <f t="shared" si="75"/>
        <v>0</v>
      </c>
      <c r="KR41" s="162" cm="1">
        <f t="array" ref="KR41">KQ41-IFERROR(_xlfn.LET(_xlpm.k,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$KQ$3:$KQ$215),IF(_xlpm.top="対象無し", 0, SUMPRODUCT(_xlpm.amount * _xlpm.hitCount))),0)</f>
        <v>0</v>
      </c>
      <c r="KS41" s="157">
        <f>KR41</f>
        <v>0</v>
      </c>
      <c r="KT41" s="21">
        <f>LEN(配列情報!$D$82)-LEN(SUBSTITUTE(配列情報!$D$82,$D41,""))</f>
        <v>0</v>
      </c>
      <c r="KU41" s="21">
        <f t="shared" si="76"/>
        <v>0</v>
      </c>
      <c r="KV41" s="162" cm="1">
        <f t="array" ref="KV41">KU41-IFERROR(_xlfn.LET(_xlpm.k,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$KU$3:$KU$215),IF(_xlpm.top="対象無し", 0, SUMPRODUCT(_xlpm.amount * _xlpm.hitCount))),0)</f>
        <v>0</v>
      </c>
      <c r="KW41" s="157">
        <f>KV41</f>
        <v>0</v>
      </c>
      <c r="KX41" s="21">
        <f>LEN(配列情報!$D$83)-LEN(SUBSTITUTE(配列情報!$D$83,$D41,""))</f>
        <v>0</v>
      </c>
      <c r="KY41" s="21">
        <f t="shared" si="77"/>
        <v>0</v>
      </c>
      <c r="KZ41" s="162" cm="1">
        <f t="array" ref="KZ41">KY41-IFERROR(_xlfn.LET(_xlpm.k,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$KY$3:$KY$215),IF(_xlpm.top="対象無し", 0, SUMPRODUCT(_xlpm.amount * _xlpm.hitCount))),0)</f>
        <v>0</v>
      </c>
      <c r="LA41" s="157">
        <f>KZ41</f>
        <v>0</v>
      </c>
      <c r="LB41" s="21">
        <f>LEN(配列情報!$D$84)-LEN(SUBSTITUTE(配列情報!$D$84,$D41,""))</f>
        <v>0</v>
      </c>
      <c r="LC41" s="21">
        <f t="shared" si="78"/>
        <v>0</v>
      </c>
      <c r="LD41" s="162" cm="1">
        <f t="array" ref="LD41">LC41-IFERROR(_xlfn.LET(_xlpm.k,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$LC$3:$LC$215),IF(_xlpm.top="対象無し", 0, SUMPRODUCT(_xlpm.amount * _xlpm.hitCount))),0)</f>
        <v>0</v>
      </c>
      <c r="LE41" s="157">
        <f>LD41</f>
        <v>0</v>
      </c>
      <c r="LF41" s="21">
        <f>LEN(配列情報!$D$85)-LEN(SUBSTITUTE(配列情報!$D$85,$D41,""))</f>
        <v>0</v>
      </c>
      <c r="LG41" s="21">
        <f t="shared" si="79"/>
        <v>0</v>
      </c>
      <c r="LH41" s="162" cm="1">
        <f t="array" ref="LH41">LG41-IFERROR(_xlfn.LET(_xlpm.k,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$LG$3:$LG$215),IF(_xlpm.top="対象無し", 0, SUMPRODUCT(_xlpm.amount * _xlpm.hitCount))),0)</f>
        <v>0</v>
      </c>
      <c r="LI41" s="157">
        <f>LH41</f>
        <v>0</v>
      </c>
      <c r="LJ41" s="21">
        <f>LEN(配列情報!$D$86)-LEN(SUBSTITUTE(配列情報!$D$86,$D41,""))</f>
        <v>0</v>
      </c>
      <c r="LK41" s="21">
        <f t="shared" si="80"/>
        <v>0</v>
      </c>
      <c r="LL41" s="162" cm="1">
        <f t="array" ref="LL41">LK41-IFERROR(_xlfn.LET(_xlpm.k,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$LK$3:$LK$215),IF(_xlpm.top="対象無し", 0, SUMPRODUCT(_xlpm.amount * _xlpm.hitCount))),0)</f>
        <v>0</v>
      </c>
      <c r="LM41" s="157">
        <f>LL41</f>
        <v>0</v>
      </c>
      <c r="LN41" s="21">
        <f>LEN(配列情報!$D$87)-LEN(SUBSTITUTE(配列情報!$D$87,$D41,""))</f>
        <v>0</v>
      </c>
      <c r="LO41" s="21">
        <f t="shared" si="81"/>
        <v>0</v>
      </c>
      <c r="LP41" s="162" cm="1">
        <f t="array" ref="LP41">LO41-IFERROR(_xlfn.LET(_xlpm.k,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$LO$3:$LO$215),IF(_xlpm.top="対象無し", 0, SUMPRODUCT(_xlpm.amount * _xlpm.hitCount))),0)</f>
        <v>0</v>
      </c>
      <c r="LQ41" s="157">
        <f>LP41</f>
        <v>0</v>
      </c>
      <c r="LR41" s="21">
        <f>LEN(配列情報!$D$88)-LEN(SUBSTITUTE(配列情報!$D$88,$D41,""))</f>
        <v>0</v>
      </c>
      <c r="LS41" s="21">
        <f t="shared" si="82"/>
        <v>0</v>
      </c>
      <c r="LT41" s="162" cm="1">
        <f t="array" ref="LT41">LS41-IFERROR(_xlfn.LET(_xlpm.k,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$LS$3:$LS$215),IF(_xlpm.top="対象無し", 0, SUMPRODUCT(_xlpm.amount * _xlpm.hitCount))),0)</f>
        <v>0</v>
      </c>
      <c r="LU41" s="157">
        <f>LT41</f>
        <v>0</v>
      </c>
      <c r="LV41" s="21">
        <f>LEN(配列情報!$D$89)-LEN(SUBSTITUTE(配列情報!$D$89,$D41,""))</f>
        <v>0</v>
      </c>
      <c r="LW41" s="21">
        <f t="shared" si="83"/>
        <v>0</v>
      </c>
      <c r="LX41" s="162" cm="1">
        <f t="array" ref="LX41">LW41-IFERROR(_xlfn.LET(_xlpm.k,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$LW$3:$LW$215),IF(_xlpm.top="対象無し", 0, SUMPRODUCT(_xlpm.amount * _xlpm.hitCount))),0)</f>
        <v>0</v>
      </c>
      <c r="LY41" s="157">
        <f>LX41</f>
        <v>0</v>
      </c>
      <c r="LZ41" s="21">
        <f>LEN(配列情報!$D$90)-LEN(SUBSTITUTE(配列情報!$D$90,$D41,""))</f>
        <v>0</v>
      </c>
      <c r="MA41" s="21">
        <f t="shared" si="84"/>
        <v>0</v>
      </c>
      <c r="MB41" s="162" cm="1">
        <f t="array" ref="MB41">MA41-IFERROR(_xlfn.LET(_xlpm.k,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$MA$3:$MA$215),IF(_xlpm.top="対象無し", 0, SUMPRODUCT(_xlpm.amount * _xlpm.hitCount))),0)</f>
        <v>0</v>
      </c>
      <c r="MC41" s="157">
        <f>MB41</f>
        <v>0</v>
      </c>
      <c r="MD41" s="21">
        <f>LEN(配列情報!$D$91)-LEN(SUBSTITUTE(配列情報!$D$91,$D41,""))</f>
        <v>0</v>
      </c>
      <c r="ME41" s="21">
        <f t="shared" si="85"/>
        <v>0</v>
      </c>
      <c r="MF41" s="162" cm="1">
        <f t="array" ref="MF41">ME41-IFERROR(_xlfn.LET(_xlpm.k,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$ME$3:$ME$215),IF(_xlpm.top="対象無し", 0, SUMPRODUCT(_xlpm.amount * _xlpm.hitCount))),0)</f>
        <v>0</v>
      </c>
      <c r="MG41" s="157">
        <f>MF41</f>
        <v>0</v>
      </c>
      <c r="MH41" s="21">
        <f>LEN(配列情報!$D$92)-LEN(SUBSTITUTE(配列情報!$D$92,$D41,""))</f>
        <v>0</v>
      </c>
      <c r="MI41" s="21">
        <f t="shared" si="86"/>
        <v>0</v>
      </c>
      <c r="MJ41" s="162" cm="1">
        <f t="array" ref="MJ41">MI41-IFERROR(_xlfn.LET(_xlpm.k,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$MI$3:$MI$215),IF(_xlpm.top="対象無し", 0, SUMPRODUCT(_xlpm.amount * _xlpm.hitCount))),0)</f>
        <v>0</v>
      </c>
      <c r="MK41" s="157">
        <f>MJ41</f>
        <v>0</v>
      </c>
      <c r="ML41" s="21">
        <f>LEN(配列情報!$D$93)-LEN(SUBSTITUTE(配列情報!$D$93,$D41,""))</f>
        <v>0</v>
      </c>
      <c r="MM41" s="21">
        <f t="shared" si="87"/>
        <v>0</v>
      </c>
      <c r="MN41" s="162" cm="1">
        <f t="array" ref="MN41">MM41-IFERROR(_xlfn.LET(_xlpm.k,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$MM$3:$MM$215),IF(_xlpm.top="対象無し", 0, SUMPRODUCT(_xlpm.amount * _xlpm.hitCount))),0)</f>
        <v>0</v>
      </c>
      <c r="MO41" s="157">
        <f>MN41</f>
        <v>0</v>
      </c>
      <c r="MP41" s="21">
        <f>LEN(配列情報!$D$94)-LEN(SUBSTITUTE(配列情報!$D$94,$D41,""))</f>
        <v>0</v>
      </c>
      <c r="MQ41" s="21">
        <f t="shared" si="88"/>
        <v>0</v>
      </c>
      <c r="MR41" s="162" cm="1">
        <f t="array" ref="MR41">MQ41-IFERROR(_xlfn.LET(_xlpm.k,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$MQ$3:$MQ$215),IF(_xlpm.top="対象無し", 0, SUMPRODUCT(_xlpm.amount * _xlpm.hitCount))),0)</f>
        <v>0</v>
      </c>
      <c r="MS41" s="157">
        <f>MR41</f>
        <v>0</v>
      </c>
      <c r="MT41" s="21">
        <f>LEN(配列情報!$D$95)-LEN(SUBSTITUTE(配列情報!$D$95,$D41,""))</f>
        <v>0</v>
      </c>
      <c r="MU41" s="21">
        <f t="shared" si="89"/>
        <v>0</v>
      </c>
      <c r="MV41" s="162" cm="1">
        <f t="array" ref="MV41">MU41-IFERROR(_xlfn.LET(_xlpm.k,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$MU$3:$MU$215),IF(_xlpm.top="対象無し", 0, SUMPRODUCT(_xlpm.amount * _xlpm.hitCount))),0)</f>
        <v>0</v>
      </c>
      <c r="MW41" s="157">
        <f>MV41</f>
        <v>0</v>
      </c>
      <c r="MX41" s="21">
        <f>LEN(配列情報!$D$96)-LEN(SUBSTITUTE(配列情報!$D$96,$D41,""))</f>
        <v>0</v>
      </c>
      <c r="MY41" s="21">
        <f t="shared" si="90"/>
        <v>0</v>
      </c>
      <c r="MZ41" s="162" cm="1">
        <f t="array" ref="MZ41">MY41-IFERROR(_xlfn.LET(_xlpm.k,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$MY$3:$MY$215),IF(_xlpm.top="対象無し", 0, SUMPRODUCT(_xlpm.amount * _xlpm.hitCount))),0)</f>
        <v>0</v>
      </c>
      <c r="NA41" s="157">
        <f>MZ41</f>
        <v>0</v>
      </c>
      <c r="NB41" s="21">
        <f>LEN(配列情報!$D$97)-LEN(SUBSTITUTE(配列情報!$D$97,$D41,""))</f>
        <v>0</v>
      </c>
      <c r="NC41" s="21">
        <f t="shared" si="91"/>
        <v>0</v>
      </c>
      <c r="ND41" s="162" cm="1">
        <f t="array" ref="ND41">NC41-IFERROR(_xlfn.LET(_xlpm.k,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$NC$3:$NC$215),IF(_xlpm.top="対象無し", 0, SUMPRODUCT(_xlpm.amount * _xlpm.hitCount))),0)</f>
        <v>0</v>
      </c>
      <c r="NE41" s="157">
        <f>ND41</f>
        <v>0</v>
      </c>
      <c r="NF41" s="21">
        <f>LEN(配列情報!$D$98)-LEN(SUBSTITUTE(配列情報!$D$98,$D41,""))</f>
        <v>0</v>
      </c>
      <c r="NG41" s="21">
        <f t="shared" si="92"/>
        <v>0</v>
      </c>
      <c r="NH41" s="162" cm="1">
        <f t="array" ref="NH41">NG41-IFERROR(_xlfn.LET(_xlpm.k,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$NG$3:$NG$215),IF(_xlpm.top="対象無し", 0, SUMPRODUCT(_xlpm.amount * _xlpm.hitCount))),0)</f>
        <v>0</v>
      </c>
      <c r="NI41" s="157">
        <f>NH41</f>
        <v>0</v>
      </c>
      <c r="NJ41" s="21">
        <f>LEN(配列情報!$D$99)-LEN(SUBSTITUTE(配列情報!$D$99,$D41,""))</f>
        <v>0</v>
      </c>
      <c r="NK41" s="21">
        <f t="shared" si="93"/>
        <v>0</v>
      </c>
      <c r="NL41" s="162" cm="1">
        <f t="array" ref="NL41">NK41-IFERROR(_xlfn.LET(_xlpm.k,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$NK$3:$NK$215),IF(_xlpm.top="対象無し", 0, SUMPRODUCT(_xlpm.amount * _xlpm.hitCount))),0)</f>
        <v>0</v>
      </c>
      <c r="NM41" s="157">
        <f>NL41</f>
        <v>0</v>
      </c>
      <c r="NN41" s="21">
        <f>LEN(配列情報!$D$100)-LEN(SUBSTITUTE(配列情報!$D$100,$D41,""))</f>
        <v>0</v>
      </c>
      <c r="NO41" s="21">
        <f t="shared" si="94"/>
        <v>0</v>
      </c>
      <c r="NP41" s="162" cm="1">
        <f t="array" ref="NP41">NO41-IFERROR(_xlfn.LET(_xlpm.k,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$NO$3:$NO$215),IF(_xlpm.top="対象無し", 0, SUMPRODUCT(_xlpm.amount * _xlpm.hitCount))),0)</f>
        <v>0</v>
      </c>
      <c r="NQ41" s="157">
        <f>NP41</f>
        <v>0</v>
      </c>
      <c r="NR41" s="21">
        <f>LEN(配列情報!$D$101)-LEN(SUBSTITUTE(配列情報!$D$101,$D41,""))</f>
        <v>0</v>
      </c>
      <c r="NS41" s="21">
        <f t="shared" si="95"/>
        <v>0</v>
      </c>
      <c r="NT41" s="162" cm="1">
        <f t="array" ref="NT41">NS41-IFERROR(_xlfn.LET(_xlpm.k,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$NS$3:$NS$215),IF(_xlpm.top="対象無し", 0, SUMPRODUCT(_xlpm.amount * _xlpm.hitCount))),0)</f>
        <v>0</v>
      </c>
      <c r="NU41" s="157">
        <f>NT41</f>
        <v>0</v>
      </c>
      <c r="NV41" s="21">
        <f>LEN(配列情報!$D$102)-LEN(SUBSTITUTE(配列情報!$D$102,$D41,""))</f>
        <v>0</v>
      </c>
      <c r="NW41" s="21">
        <f t="shared" si="96"/>
        <v>0</v>
      </c>
      <c r="NX41" s="162" cm="1">
        <f t="array" ref="NX41">NW41-IFERROR(_xlfn.LET(_xlpm.k, _xlfn.XMATCH(TRUE, EXACT($OB$2:$RL$2, D41),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D41, ""))) / LEN(D41),_xlpm.amount, SUMIF($C$3:$C$215, _xlpm.arrCode, $NW$3:$NW$215),IF(_xlpm.top="対象無し", 0, SUMPRODUCT(_xlpm.amount * _xlpm.hitCount))),0)</f>
        <v>0</v>
      </c>
      <c r="NY41" s="157">
        <f>NX41</f>
        <v>0</v>
      </c>
    </row>
    <row r="42" spans="1:389">
      <c r="A42" s="325" t="s">
        <v>573</v>
      </c>
      <c r="B42" s="334" t="s">
        <v>569</v>
      </c>
      <c r="C42" s="45">
        <v>40</v>
      </c>
      <c r="D42" s="22" t="str">
        <f>塩基・修飾表記の定義!I52</f>
        <v>a(L)</v>
      </c>
      <c r="E42" s="160">
        <f t="shared" si="3"/>
        <v>4</v>
      </c>
      <c r="F42" s="21">
        <f>LEN(配列情報!$D$7)-LEN(SUBSTITUTE(配列情報!$D$7,$D42,""))</f>
        <v>0</v>
      </c>
      <c r="G42" s="21">
        <f t="shared" si="100"/>
        <v>0</v>
      </c>
      <c r="H42" s="162" cm="1">
        <f t="array" ref="H42">G42-IFERROR(_xlfn.LET(_xlpm.k,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$G$3:$G$215),IF(_xlpm.top="対象無し", 0, SUMPRODUCT(_xlpm.amount * _xlpm.hitCount))),0)</f>
        <v>0</v>
      </c>
      <c r="I42" s="321">
        <f>SUM(H42:H44)</f>
        <v>0</v>
      </c>
      <c r="J42" s="21">
        <f>LEN(配列情報!$D$8)-LEN(SUBSTITUTE(配列情報!$D$8,$D42,""))</f>
        <v>0</v>
      </c>
      <c r="K42" s="21">
        <f t="shared" si="101"/>
        <v>0</v>
      </c>
      <c r="L42" s="162" cm="1">
        <f t="array" ref="L42">K42-IFERROR(_xlfn.LET(_xlpm.k,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$K$3:$K$215),IF(_xlpm.top="対象無し", 0, SUMPRODUCT(_xlpm.amount * _xlpm.hitCount))),0)</f>
        <v>0</v>
      </c>
      <c r="M42" s="321">
        <f>SUM(L42:L44)</f>
        <v>0</v>
      </c>
      <c r="N42" s="21">
        <f>LEN(配列情報!$D$9)-LEN(SUBSTITUTE(配列情報!$D$9,$D42,""))</f>
        <v>0</v>
      </c>
      <c r="O42" s="21">
        <f t="shared" si="4"/>
        <v>0</v>
      </c>
      <c r="P42" s="162" cm="1">
        <f t="array" ref="P42">O42-IFERROR(_xlfn.LET(_xlpm.k,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$O$3:$O$215),IF(_xlpm.top="対象無し", 0, SUMPRODUCT(_xlpm.amount * _xlpm.hitCount))),0)</f>
        <v>0</v>
      </c>
      <c r="Q42" s="321">
        <f>SUM(P42:P44)</f>
        <v>0</v>
      </c>
      <c r="R42" s="21">
        <f>LEN(配列情報!$D$10)-LEN(SUBSTITUTE(配列情報!$D$10,$D42,""))</f>
        <v>0</v>
      </c>
      <c r="S42" s="21">
        <f t="shared" si="5"/>
        <v>0</v>
      </c>
      <c r="T42" s="162" cm="1">
        <f t="array" ref="T42">S42-IFERROR(_xlfn.LET(_xlpm.k,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$S$3:$S$215),IF(_xlpm.top="対象無し", 0, SUMPRODUCT(_xlpm.amount * _xlpm.hitCount))),0)</f>
        <v>0</v>
      </c>
      <c r="U42" s="321">
        <f>SUM(T42:T44)</f>
        <v>0</v>
      </c>
      <c r="V42" s="21">
        <f>LEN(配列情報!$D$11)-LEN(SUBSTITUTE(配列情報!$D$11,$D42,""))</f>
        <v>0</v>
      </c>
      <c r="W42" s="21">
        <f t="shared" si="6"/>
        <v>0</v>
      </c>
      <c r="X42" s="162" cm="1">
        <f t="array" ref="X42">W42-IFERROR(_xlfn.LET(_xlpm.k,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$W$3:$W$215),IF(_xlpm.top="対象無し", 0, SUMPRODUCT(_xlpm.amount * _xlpm.hitCount))),0)</f>
        <v>0</v>
      </c>
      <c r="Y42" s="321">
        <f>SUM(X42:X44)</f>
        <v>0</v>
      </c>
      <c r="Z42" s="21">
        <f>LEN(配列情報!$D$12)-LEN(SUBSTITUTE(配列情報!$D$12,$D42,""))</f>
        <v>0</v>
      </c>
      <c r="AA42" s="21">
        <f t="shared" si="7"/>
        <v>0</v>
      </c>
      <c r="AB42" s="162" cm="1">
        <f t="array" ref="AB42">AA42-IFERROR(_xlfn.LET(_xlpm.k,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$AA$3:$AA$215),IF(_xlpm.top="対象無し", 0, SUMPRODUCT(_xlpm.amount * _xlpm.hitCount))),0)</f>
        <v>0</v>
      </c>
      <c r="AC42" s="321">
        <f>SUM(AB42:AB44)</f>
        <v>0</v>
      </c>
      <c r="AD42" s="21">
        <f>LEN(配列情報!$D$13)-LEN(SUBSTITUTE(配列情報!$D$13,$D42,""))</f>
        <v>0</v>
      </c>
      <c r="AE42" s="21">
        <f t="shared" si="8"/>
        <v>0</v>
      </c>
      <c r="AF42" s="162" cm="1">
        <f t="array" ref="AF42">AE42-IFERROR(_xlfn.LET(_xlpm.k,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$AE$3:$AE$215),IF(_xlpm.top="対象無し", 0, SUMPRODUCT(_xlpm.amount * _xlpm.hitCount))),0)</f>
        <v>0</v>
      </c>
      <c r="AG42" s="321">
        <f>SUM(AF42:AF44)</f>
        <v>0</v>
      </c>
      <c r="AH42" s="21">
        <f>LEN(配列情報!$D$14)-LEN(SUBSTITUTE(配列情報!$D$14,$D42,""))</f>
        <v>0</v>
      </c>
      <c r="AI42" s="21">
        <f t="shared" si="9"/>
        <v>0</v>
      </c>
      <c r="AJ42" s="162" cm="1">
        <f t="array" ref="AJ42">AI42-IFERROR(_xlfn.LET(_xlpm.k,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$AI$3:$AI$215),IF(_xlpm.top="対象無し", 0, SUMPRODUCT(_xlpm.amount * _xlpm.hitCount))),0)</f>
        <v>0</v>
      </c>
      <c r="AK42" s="321">
        <f>SUM(AJ42:AJ44)</f>
        <v>0</v>
      </c>
      <c r="AL42" s="21">
        <f>LEN(配列情報!$D$15)-LEN(SUBSTITUTE(配列情報!$D$15,$D42,""))</f>
        <v>0</v>
      </c>
      <c r="AM42" s="21">
        <f t="shared" si="10"/>
        <v>0</v>
      </c>
      <c r="AN42" s="162" cm="1">
        <f t="array" ref="AN42">AM42-IFERROR(_xlfn.LET(_xlpm.k,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$AM$3:$AM$215),IF(_xlpm.top="対象無し", 0, SUMPRODUCT(_xlpm.amount * _xlpm.hitCount))),0)</f>
        <v>0</v>
      </c>
      <c r="AO42" s="321">
        <f>SUM(AN42:AN44)</f>
        <v>0</v>
      </c>
      <c r="AP42" s="21">
        <f>LEN(配列情報!$D$16)-LEN(SUBSTITUTE(配列情報!$D$16,$D42,""))</f>
        <v>0</v>
      </c>
      <c r="AQ42" s="21">
        <f t="shared" si="11"/>
        <v>0</v>
      </c>
      <c r="AR42" s="162" cm="1">
        <f t="array" ref="AR42">AQ42-IFERROR(_xlfn.LET(_xlpm.k,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$AQ$3:$AQ$215),IF(_xlpm.top="対象無し", 0, SUMPRODUCT(_xlpm.amount * _xlpm.hitCount))),0)</f>
        <v>0</v>
      </c>
      <c r="AS42" s="321">
        <f>SUM(AR42:AR44)</f>
        <v>0</v>
      </c>
      <c r="AT42" s="21">
        <f>LEN(配列情報!$D$17)-LEN(SUBSTITUTE(配列情報!$D$17,$D42,""))</f>
        <v>0</v>
      </c>
      <c r="AU42" s="21">
        <f t="shared" si="12"/>
        <v>0</v>
      </c>
      <c r="AV42" s="162" cm="1">
        <f t="array" ref="AV42">AU42-IFERROR(_xlfn.LET(_xlpm.k,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$AU$3:$AU$215),IF(_xlpm.top="対象無し", 0, SUMPRODUCT(_xlpm.amount * _xlpm.hitCount))),0)</f>
        <v>0</v>
      </c>
      <c r="AW42" s="321">
        <f>SUM(AV42:AV44)</f>
        <v>0</v>
      </c>
      <c r="AX42" s="21">
        <f>LEN(配列情報!$D$18)-LEN(SUBSTITUTE(配列情報!$D$18,$D42,""))</f>
        <v>0</v>
      </c>
      <c r="AY42" s="21">
        <f t="shared" si="13"/>
        <v>0</v>
      </c>
      <c r="AZ42" s="162" cm="1">
        <f t="array" ref="AZ42">AY42-IFERROR(_xlfn.LET(_xlpm.k,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$AY$3:$AY$215),IF(_xlpm.top="対象無し", 0, SUMPRODUCT(_xlpm.amount * _xlpm.hitCount))),0)</f>
        <v>0</v>
      </c>
      <c r="BA42" s="321">
        <f>SUM(AZ42:AZ44)</f>
        <v>0</v>
      </c>
      <c r="BB42" s="21">
        <f>LEN(配列情報!$D$19)-LEN(SUBSTITUTE(配列情報!$D$19,$D42,""))</f>
        <v>0</v>
      </c>
      <c r="BC42" s="21">
        <f t="shared" si="14"/>
        <v>0</v>
      </c>
      <c r="BD42" s="162" cm="1">
        <f t="array" ref="BD42">BC42-IFERROR(_xlfn.LET(_xlpm.k,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$BC$3:$BC$215),IF(_xlpm.top="対象無し", 0, SUMPRODUCT(_xlpm.amount * _xlpm.hitCount))),0)</f>
        <v>0</v>
      </c>
      <c r="BE42" s="321">
        <f>SUM(BD42:BD44)</f>
        <v>0</v>
      </c>
      <c r="BF42" s="21">
        <f>LEN(配列情報!$D$20)-LEN(SUBSTITUTE(配列情報!$D$20,$D42,""))</f>
        <v>0</v>
      </c>
      <c r="BG42" s="21">
        <f t="shared" si="102"/>
        <v>0</v>
      </c>
      <c r="BH42" s="162" cm="1">
        <f t="array" ref="BH42">BG42-IFERROR(_xlfn.LET(_xlpm.k,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$BG$3:$BG$215),IF(_xlpm.top="対象無し", 0, SUMPRODUCT(_xlpm.amount * _xlpm.hitCount))),0)</f>
        <v>0</v>
      </c>
      <c r="BI42" s="321">
        <f>SUM(BH42:BH44)</f>
        <v>0</v>
      </c>
      <c r="BJ42" s="21">
        <f>LEN(配列情報!$D$21)-LEN(SUBSTITUTE(配列情報!$D$21,$D42,""))</f>
        <v>0</v>
      </c>
      <c r="BK42" s="21">
        <f t="shared" si="15"/>
        <v>0</v>
      </c>
      <c r="BL42" s="162" cm="1">
        <f t="array" ref="BL42">BK42-IFERROR(_xlfn.LET(_xlpm.k,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$BK$3:$BK$215),IF(_xlpm.top="対象無し", 0, SUMPRODUCT(_xlpm.amount * _xlpm.hitCount))),0)</f>
        <v>0</v>
      </c>
      <c r="BM42" s="321">
        <f>SUM(BL42:BL44)</f>
        <v>0</v>
      </c>
      <c r="BN42" s="21">
        <f>LEN(配列情報!$D$22)-LEN(SUBSTITUTE(配列情報!$D$22,$D42,""))</f>
        <v>0</v>
      </c>
      <c r="BO42" s="21">
        <f t="shared" si="16"/>
        <v>0</v>
      </c>
      <c r="BP42" s="162" cm="1">
        <f t="array" ref="BP42">BO42-IFERROR(_xlfn.LET(_xlpm.k,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$BO$3:$BO$215),IF(_xlpm.top="対象無し", 0, SUMPRODUCT(_xlpm.amount * _xlpm.hitCount))),0)</f>
        <v>0</v>
      </c>
      <c r="BQ42" s="321">
        <f>SUM(BP42:BP44)</f>
        <v>0</v>
      </c>
      <c r="BR42" s="21">
        <f>LEN(配列情報!$D$23)-LEN(SUBSTITUTE(配列情報!$D$23,$D42,""))</f>
        <v>0</v>
      </c>
      <c r="BS42" s="21">
        <f t="shared" si="17"/>
        <v>0</v>
      </c>
      <c r="BT42" s="162" cm="1">
        <f t="array" ref="BT42">BS42-IFERROR(_xlfn.LET(_xlpm.k,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$BS$3:$BS$215),IF(_xlpm.top="対象無し", 0, SUMPRODUCT(_xlpm.amount * _xlpm.hitCount))),0)</f>
        <v>0</v>
      </c>
      <c r="BU42" s="321">
        <f>SUM(BT42:BT44)</f>
        <v>0</v>
      </c>
      <c r="BV42" s="21">
        <f>LEN(配列情報!$D$24)-LEN(SUBSTITUTE(配列情報!$D$24,$D42,""))</f>
        <v>0</v>
      </c>
      <c r="BW42" s="21">
        <f t="shared" si="18"/>
        <v>0</v>
      </c>
      <c r="BX42" s="162" cm="1">
        <f t="array" ref="BX42">BW42-IFERROR(_xlfn.LET(_xlpm.k,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$BW$3:$BW$215),IF(_xlpm.top="対象無し", 0, SUMPRODUCT(_xlpm.amount * _xlpm.hitCount))),0)</f>
        <v>0</v>
      </c>
      <c r="BY42" s="321">
        <f>SUM(BX42:BX44)</f>
        <v>0</v>
      </c>
      <c r="BZ42" s="21">
        <f>LEN(配列情報!$D$25)-LEN(SUBSTITUTE(配列情報!$D$25,$D42,""))</f>
        <v>0</v>
      </c>
      <c r="CA42" s="21">
        <f t="shared" si="19"/>
        <v>0</v>
      </c>
      <c r="CB42" s="162" cm="1">
        <f t="array" ref="CB42">CA42-IFERROR(_xlfn.LET(_xlpm.k,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$CA$3:$CA$215),IF(_xlpm.top="対象無し", 0, SUMPRODUCT(_xlpm.amount * _xlpm.hitCount))),0)</f>
        <v>0</v>
      </c>
      <c r="CC42" s="321">
        <f>SUM(CB42:CB44)</f>
        <v>0</v>
      </c>
      <c r="CD42" s="21">
        <f>LEN(配列情報!$D$26)-LEN(SUBSTITUTE(配列情報!$D$26,$D42,""))</f>
        <v>0</v>
      </c>
      <c r="CE42" s="21">
        <f t="shared" si="20"/>
        <v>0</v>
      </c>
      <c r="CF42" s="162" cm="1">
        <f t="array" ref="CF42">CE42-IFERROR(_xlfn.LET(_xlpm.k,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$CE$3:$CE$215),IF(_xlpm.top="対象無し", 0, SUMPRODUCT(_xlpm.amount * _xlpm.hitCount))),0)</f>
        <v>0</v>
      </c>
      <c r="CG42" s="321">
        <f>SUM(CF42:CF44)</f>
        <v>0</v>
      </c>
      <c r="CH42" s="21">
        <f>LEN(配列情報!$D$27)-LEN(SUBSTITUTE(配列情報!$D$27,$D42,""))</f>
        <v>0</v>
      </c>
      <c r="CI42" s="21">
        <f t="shared" si="21"/>
        <v>0</v>
      </c>
      <c r="CJ42" s="162" cm="1">
        <f t="array" ref="CJ42">CI42-IFERROR(_xlfn.LET(_xlpm.k,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$CI$3:$CI$215),IF(_xlpm.top="対象無し", 0, SUMPRODUCT(_xlpm.amount * _xlpm.hitCount))),0)</f>
        <v>0</v>
      </c>
      <c r="CK42" s="321">
        <f>SUM(CJ42:CJ44)</f>
        <v>0</v>
      </c>
      <c r="CL42" s="21">
        <f>LEN(配列情報!$D$28)-LEN(SUBSTITUTE(配列情報!$D$28,$D42,""))</f>
        <v>0</v>
      </c>
      <c r="CM42" s="21">
        <f t="shared" si="22"/>
        <v>0</v>
      </c>
      <c r="CN42" s="162" cm="1">
        <f t="array" ref="CN42">CM42-IFERROR(_xlfn.LET(_xlpm.k,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$CM$3:$CM$215),IF(_xlpm.top="対象無し", 0, SUMPRODUCT(_xlpm.amount * _xlpm.hitCount))),0)</f>
        <v>0</v>
      </c>
      <c r="CO42" s="321">
        <f>SUM(CN42:CN44)</f>
        <v>0</v>
      </c>
      <c r="CP42" s="21">
        <f>LEN(配列情報!$D$29)-LEN(SUBSTITUTE(配列情報!$D$29,$D42,""))</f>
        <v>0</v>
      </c>
      <c r="CQ42" s="21">
        <f t="shared" si="23"/>
        <v>0</v>
      </c>
      <c r="CR42" s="162" cm="1">
        <f t="array" ref="CR42">CQ42-IFERROR(_xlfn.LET(_xlpm.k,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$CQ$3:$CQ$215),IF(_xlpm.top="対象無し", 0, SUMPRODUCT(_xlpm.amount * _xlpm.hitCount))),0)</f>
        <v>0</v>
      </c>
      <c r="CS42" s="321">
        <f>SUM(CR42:CR44)</f>
        <v>0</v>
      </c>
      <c r="CT42" s="21">
        <f>LEN(配列情報!$D$30)-LEN(SUBSTITUTE(配列情報!$D$30,$D42,""))</f>
        <v>0</v>
      </c>
      <c r="CU42" s="21">
        <f t="shared" si="24"/>
        <v>0</v>
      </c>
      <c r="CV42" s="162" cm="1">
        <f t="array" ref="CV42">CU42-IFERROR(_xlfn.LET(_xlpm.k,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$CU$3:$CU$215),IF(_xlpm.top="対象無し", 0, SUMPRODUCT(_xlpm.amount * _xlpm.hitCount))),0)</f>
        <v>0</v>
      </c>
      <c r="CW42" s="321">
        <f>SUM(CV42:CV44)</f>
        <v>0</v>
      </c>
      <c r="CX42" s="21">
        <f>LEN(配列情報!$D$31)-LEN(SUBSTITUTE(配列情報!$D$31,$D42,""))</f>
        <v>0</v>
      </c>
      <c r="CY42" s="21">
        <f t="shared" si="25"/>
        <v>0</v>
      </c>
      <c r="CZ42" s="162" cm="1">
        <f t="array" ref="CZ42">CY42-IFERROR(_xlfn.LET(_xlpm.k,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$CY$3:$CY$215),IF(_xlpm.top="対象無し", 0, SUMPRODUCT(_xlpm.amount * _xlpm.hitCount))),0)</f>
        <v>0</v>
      </c>
      <c r="DA42" s="321">
        <f>SUM(CZ42:CZ44)</f>
        <v>0</v>
      </c>
      <c r="DB42" s="21">
        <f>LEN(配列情報!$D$32)-LEN(SUBSTITUTE(配列情報!$D$32,$D42,""))</f>
        <v>0</v>
      </c>
      <c r="DC42" s="21">
        <f t="shared" si="26"/>
        <v>0</v>
      </c>
      <c r="DD42" s="162" cm="1">
        <f t="array" ref="DD42">DC42-IFERROR(_xlfn.LET(_xlpm.k,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$DC$3:$DC$215),IF(_xlpm.top="対象無し", 0, SUMPRODUCT(_xlpm.amount * _xlpm.hitCount))),0)</f>
        <v>0</v>
      </c>
      <c r="DE42" s="321">
        <f>SUM(DD42:DD44)</f>
        <v>0</v>
      </c>
      <c r="DF42" s="21">
        <f>LEN(配列情報!$D$33)-LEN(SUBSTITUTE(配列情報!$D$33,$D42,""))</f>
        <v>0</v>
      </c>
      <c r="DG42" s="21">
        <f t="shared" si="27"/>
        <v>0</v>
      </c>
      <c r="DH42" s="162" cm="1">
        <f t="array" ref="DH42">DG42-IFERROR(_xlfn.LET(_xlpm.k,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$DG$3:$DG$215),IF(_xlpm.top="対象無し", 0, SUMPRODUCT(_xlpm.amount * _xlpm.hitCount))),0)</f>
        <v>0</v>
      </c>
      <c r="DI42" s="321">
        <f>SUM(DH42:DH44)</f>
        <v>0</v>
      </c>
      <c r="DJ42" s="21">
        <f>LEN(配列情報!$D$34)-LEN(SUBSTITUTE(配列情報!$D$34,$D42,""))</f>
        <v>0</v>
      </c>
      <c r="DK42" s="21">
        <f t="shared" si="28"/>
        <v>0</v>
      </c>
      <c r="DL42" s="162" cm="1">
        <f t="array" ref="DL42">DK42-IFERROR(_xlfn.LET(_xlpm.k,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$DK$3:$DK$215),IF(_xlpm.top="対象無し", 0, SUMPRODUCT(_xlpm.amount * _xlpm.hitCount))),0)</f>
        <v>0</v>
      </c>
      <c r="DM42" s="321">
        <f>SUM(DL42:DL44)</f>
        <v>0</v>
      </c>
      <c r="DN42" s="21">
        <f>LEN(配列情報!$D$35)-LEN(SUBSTITUTE(配列情報!$D$35,$D42,""))</f>
        <v>0</v>
      </c>
      <c r="DO42" s="21">
        <f t="shared" si="29"/>
        <v>0</v>
      </c>
      <c r="DP42" s="162" cm="1">
        <f t="array" ref="DP42">DO42-IFERROR(_xlfn.LET(_xlpm.k,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$DO$3:$DO$215),IF(_xlpm.top="対象無し", 0, SUMPRODUCT(_xlpm.amount * _xlpm.hitCount))),0)</f>
        <v>0</v>
      </c>
      <c r="DQ42" s="321">
        <f>SUM(DP42:DP44)</f>
        <v>0</v>
      </c>
      <c r="DR42" s="21">
        <f>LEN(配列情報!$D$36)-LEN(SUBSTITUTE(配列情報!$D$36,$D42,""))</f>
        <v>0</v>
      </c>
      <c r="DS42" s="21">
        <f t="shared" si="30"/>
        <v>0</v>
      </c>
      <c r="DT42" s="162" cm="1">
        <f t="array" ref="DT42">DS42-IFERROR(_xlfn.LET(_xlpm.k,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$DS$3:$DS$215),IF(_xlpm.top="対象無し", 0, SUMPRODUCT(_xlpm.amount * _xlpm.hitCount))),0)</f>
        <v>0</v>
      </c>
      <c r="DU42" s="321">
        <f>SUM(DT42:DT44)</f>
        <v>0</v>
      </c>
      <c r="DV42" s="21">
        <f>LEN(配列情報!$D$37)-LEN(SUBSTITUTE(配列情報!$D$37,$D42,""))</f>
        <v>0</v>
      </c>
      <c r="DW42" s="21">
        <f t="shared" si="31"/>
        <v>0</v>
      </c>
      <c r="DX42" s="162" cm="1">
        <f t="array" ref="DX42">DW42-IFERROR(_xlfn.LET(_xlpm.k,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$DW$3:$DW$215),IF(_xlpm.top="対象無し", 0, SUMPRODUCT(_xlpm.amount * _xlpm.hitCount))),0)</f>
        <v>0</v>
      </c>
      <c r="DY42" s="321">
        <f>SUM(DX42:DX44)</f>
        <v>0</v>
      </c>
      <c r="DZ42" s="21">
        <f>LEN(配列情報!$D$38)-LEN(SUBSTITUTE(配列情報!$D$38,$D42,""))</f>
        <v>0</v>
      </c>
      <c r="EA42" s="21">
        <f t="shared" si="32"/>
        <v>0</v>
      </c>
      <c r="EB42" s="162" cm="1">
        <f t="array" ref="EB42">EA42-IFERROR(_xlfn.LET(_xlpm.k,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$EA$3:$EA$215),IF(_xlpm.top="対象無し", 0, SUMPRODUCT(_xlpm.amount * _xlpm.hitCount))),0)</f>
        <v>0</v>
      </c>
      <c r="EC42" s="321">
        <f>SUM(EB42:EB44)</f>
        <v>0</v>
      </c>
      <c r="ED42" s="21">
        <f>LEN(配列情報!$D$39)-LEN(SUBSTITUTE(配列情報!$D$39,$D42,""))</f>
        <v>0</v>
      </c>
      <c r="EE42" s="21">
        <f t="shared" si="33"/>
        <v>0</v>
      </c>
      <c r="EF42" s="162" cm="1">
        <f t="array" ref="EF42">EE42-IFERROR(_xlfn.LET(_xlpm.k,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$EE$3:$EE$215),IF(_xlpm.top="対象無し", 0, SUMPRODUCT(_xlpm.amount * _xlpm.hitCount))),0)</f>
        <v>0</v>
      </c>
      <c r="EG42" s="321">
        <f>SUM(EF42:EF44)</f>
        <v>0</v>
      </c>
      <c r="EH42" s="21">
        <f>LEN(配列情報!$D$40)-LEN(SUBSTITUTE(配列情報!$D$40,$D42,""))</f>
        <v>0</v>
      </c>
      <c r="EI42" s="21">
        <f t="shared" si="34"/>
        <v>0</v>
      </c>
      <c r="EJ42" s="162" cm="1">
        <f t="array" ref="EJ42">EI42-IFERROR(_xlfn.LET(_xlpm.k,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$EI$3:$EI$215),IF(_xlpm.top="対象無し", 0, SUMPRODUCT(_xlpm.amount * _xlpm.hitCount))),0)</f>
        <v>0</v>
      </c>
      <c r="EK42" s="321">
        <f>SUM(EJ42:EJ44)</f>
        <v>0</v>
      </c>
      <c r="EL42" s="21">
        <f>LEN(配列情報!$D$41)-LEN(SUBSTITUTE(配列情報!$D$41,$D42,""))</f>
        <v>0</v>
      </c>
      <c r="EM42" s="21">
        <f t="shared" si="35"/>
        <v>0</v>
      </c>
      <c r="EN42" s="162" cm="1">
        <f t="array" ref="EN42">EM42-IFERROR(_xlfn.LET(_xlpm.k,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$EM$3:$EM$215),IF(_xlpm.top="対象無し", 0, SUMPRODUCT(_xlpm.amount * _xlpm.hitCount))),0)</f>
        <v>0</v>
      </c>
      <c r="EO42" s="321">
        <f>SUM(EN42:EN44)</f>
        <v>0</v>
      </c>
      <c r="EP42" s="21">
        <f>LEN(配列情報!$D$42)-LEN(SUBSTITUTE(配列情報!$D$42,$D42,""))</f>
        <v>0</v>
      </c>
      <c r="EQ42" s="21">
        <f t="shared" si="36"/>
        <v>0</v>
      </c>
      <c r="ER42" s="162" cm="1">
        <f t="array" ref="ER42">EQ42-IFERROR(_xlfn.LET(_xlpm.k,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$EQ$3:$EQ$215),IF(_xlpm.top="対象無し", 0, SUMPRODUCT(_xlpm.amount * _xlpm.hitCount))),0)</f>
        <v>0</v>
      </c>
      <c r="ES42" s="321">
        <f>SUM(ER42:ER44)</f>
        <v>0</v>
      </c>
      <c r="ET42" s="21">
        <f>LEN(配列情報!$D$43)-LEN(SUBSTITUTE(配列情報!$D$43,$D42,""))</f>
        <v>0</v>
      </c>
      <c r="EU42" s="21">
        <f t="shared" si="37"/>
        <v>0</v>
      </c>
      <c r="EV42" s="162" cm="1">
        <f t="array" ref="EV42">EU42-IFERROR(_xlfn.LET(_xlpm.k,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$EU$3:$EU$215),IF(_xlpm.top="対象無し", 0, SUMPRODUCT(_xlpm.amount * _xlpm.hitCount))),0)</f>
        <v>0</v>
      </c>
      <c r="EW42" s="321">
        <f>SUM(EV42:EV44)</f>
        <v>0</v>
      </c>
      <c r="EX42" s="21">
        <f>LEN(配列情報!$D$44)-LEN(SUBSTITUTE(配列情報!$D$44,$D42,""))</f>
        <v>0</v>
      </c>
      <c r="EY42" s="21">
        <f t="shared" si="38"/>
        <v>0</v>
      </c>
      <c r="EZ42" s="162" cm="1">
        <f t="array" ref="EZ42">EY42-IFERROR(_xlfn.LET(_xlpm.k,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$EY$3:$EY$215),IF(_xlpm.top="対象無し", 0, SUMPRODUCT(_xlpm.amount * _xlpm.hitCount))),0)</f>
        <v>0</v>
      </c>
      <c r="FA42" s="321">
        <f>SUM(EZ42:EZ44)</f>
        <v>0</v>
      </c>
      <c r="FB42" s="21">
        <f>LEN(配列情報!$D$45)-LEN(SUBSTITUTE(配列情報!$D$45,$D42,""))</f>
        <v>0</v>
      </c>
      <c r="FC42" s="21">
        <f t="shared" si="39"/>
        <v>0</v>
      </c>
      <c r="FD42" s="162" cm="1">
        <f t="array" ref="FD42">FC42-IFERROR(_xlfn.LET(_xlpm.k,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$FC$3:$FC$215),IF(_xlpm.top="対象無し", 0, SUMPRODUCT(_xlpm.amount * _xlpm.hitCount))),0)</f>
        <v>0</v>
      </c>
      <c r="FE42" s="321">
        <f>SUM(FD42:FD44)</f>
        <v>0</v>
      </c>
      <c r="FF42" s="21">
        <f>LEN(配列情報!$D$46)-LEN(SUBSTITUTE(配列情報!$D$46,$D42,""))</f>
        <v>0</v>
      </c>
      <c r="FG42" s="21">
        <f t="shared" si="40"/>
        <v>0</v>
      </c>
      <c r="FH42" s="162" cm="1">
        <f t="array" ref="FH42">FG42-IFERROR(_xlfn.LET(_xlpm.k,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$FG$3:$FG$215),IF(_xlpm.top="対象無し", 0, SUMPRODUCT(_xlpm.amount * _xlpm.hitCount))),0)</f>
        <v>0</v>
      </c>
      <c r="FI42" s="321">
        <f>SUM(FH42:FH44)</f>
        <v>0</v>
      </c>
      <c r="FJ42" s="21">
        <f>LEN(配列情報!$D$47)-LEN(SUBSTITUTE(配列情報!$D$47,$D42,""))</f>
        <v>0</v>
      </c>
      <c r="FK42" s="21">
        <f t="shared" si="41"/>
        <v>0</v>
      </c>
      <c r="FL42" s="162" cm="1">
        <f t="array" ref="FL42">FK42-IFERROR(_xlfn.LET(_xlpm.k,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$FK$3:$FK$215),IF(_xlpm.top="対象無し", 0, SUMPRODUCT(_xlpm.amount * _xlpm.hitCount))),0)</f>
        <v>0</v>
      </c>
      <c r="FM42" s="321">
        <f>SUM(FL42:FL44)</f>
        <v>0</v>
      </c>
      <c r="FN42" s="21">
        <f>LEN(配列情報!$D$48)-LEN(SUBSTITUTE(配列情報!$D$48,$D42,""))</f>
        <v>0</v>
      </c>
      <c r="FO42" s="21">
        <f t="shared" si="42"/>
        <v>0</v>
      </c>
      <c r="FP42" s="162" cm="1">
        <f t="array" ref="FP42">FO42-IFERROR(_xlfn.LET(_xlpm.k,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$FO$3:$FO$215),IF(_xlpm.top="対象無し", 0, SUMPRODUCT(_xlpm.amount * _xlpm.hitCount))),0)</f>
        <v>0</v>
      </c>
      <c r="FQ42" s="321">
        <f>SUM(FP42:FP44)</f>
        <v>0</v>
      </c>
      <c r="FR42" s="21">
        <f>LEN(配列情報!$D$49)-LEN(SUBSTITUTE(配列情報!$D$49,$D42,""))</f>
        <v>0</v>
      </c>
      <c r="FS42" s="21">
        <f t="shared" si="43"/>
        <v>0</v>
      </c>
      <c r="FT42" s="162" cm="1">
        <f t="array" ref="FT42">FS42-IFERROR(_xlfn.LET(_xlpm.k,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$FS$3:$FS$215),IF(_xlpm.top="対象無し", 0, SUMPRODUCT(_xlpm.amount * _xlpm.hitCount))),0)</f>
        <v>0</v>
      </c>
      <c r="FU42" s="321">
        <f>SUM(FT42:FT44)</f>
        <v>0</v>
      </c>
      <c r="FV42" s="21">
        <f>LEN(配列情報!$D$50)-LEN(SUBSTITUTE(配列情報!$D$50,$D42,""))</f>
        <v>0</v>
      </c>
      <c r="FW42" s="21">
        <f t="shared" si="44"/>
        <v>0</v>
      </c>
      <c r="FX42" s="162" cm="1">
        <f t="array" ref="FX42">FW42-IFERROR(_xlfn.LET(_xlpm.k,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$FW$3:$FW$215),IF(_xlpm.top="対象無し", 0, SUMPRODUCT(_xlpm.amount * _xlpm.hitCount))),0)</f>
        <v>0</v>
      </c>
      <c r="FY42" s="321">
        <f>SUM(FX42:FX44)</f>
        <v>0</v>
      </c>
      <c r="FZ42" s="21">
        <f>LEN(配列情報!$D$51)-LEN(SUBSTITUTE(配列情報!$D$51,$D42,""))</f>
        <v>0</v>
      </c>
      <c r="GA42" s="21">
        <f t="shared" si="45"/>
        <v>0</v>
      </c>
      <c r="GB42" s="162" cm="1">
        <f t="array" ref="GB42">GA42-IFERROR(_xlfn.LET(_xlpm.k,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$GA$3:$GA$215),IF(_xlpm.top="対象無し", 0, SUMPRODUCT(_xlpm.amount * _xlpm.hitCount))),0)</f>
        <v>0</v>
      </c>
      <c r="GC42" s="321">
        <f>SUM(GB42:GB44)</f>
        <v>0</v>
      </c>
      <c r="GD42" s="21">
        <f>LEN(配列情報!$D$52)-LEN(SUBSTITUTE(配列情報!$D$52,$D42,""))</f>
        <v>0</v>
      </c>
      <c r="GE42" s="21">
        <f t="shared" si="46"/>
        <v>0</v>
      </c>
      <c r="GF42" s="162" cm="1">
        <f t="array" ref="GF42">GE42-IFERROR(_xlfn.LET(_xlpm.k,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$GE$3:$GE$215),IF(_xlpm.top="対象無し", 0, SUMPRODUCT(_xlpm.amount * _xlpm.hitCount))),0)</f>
        <v>0</v>
      </c>
      <c r="GG42" s="321">
        <f>SUM(GF42:GF44)</f>
        <v>0</v>
      </c>
      <c r="GH42" s="21">
        <f>LEN(配列情報!$D$53)-LEN(SUBSTITUTE(配列情報!$D$53,$D42,""))</f>
        <v>0</v>
      </c>
      <c r="GI42" s="21">
        <f t="shared" si="47"/>
        <v>0</v>
      </c>
      <c r="GJ42" s="162" cm="1">
        <f t="array" ref="GJ42">GI42-IFERROR(_xlfn.LET(_xlpm.k,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$GI$3:$GI$215),IF(_xlpm.top="対象無し", 0, SUMPRODUCT(_xlpm.amount * _xlpm.hitCount))),0)</f>
        <v>0</v>
      </c>
      <c r="GK42" s="321">
        <f>SUM(GJ42:GJ44)</f>
        <v>0</v>
      </c>
      <c r="GL42" s="21">
        <f>LEN(配列情報!$D$54)-LEN(SUBSTITUTE(配列情報!$D$54,$D42,""))</f>
        <v>0</v>
      </c>
      <c r="GM42" s="21">
        <f t="shared" si="48"/>
        <v>0</v>
      </c>
      <c r="GN42" s="162" cm="1">
        <f t="array" ref="GN42">GM42-IFERROR(_xlfn.LET(_xlpm.k,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$GM$3:$GM$215),IF(_xlpm.top="対象無し", 0, SUMPRODUCT(_xlpm.amount * _xlpm.hitCount))),0)</f>
        <v>0</v>
      </c>
      <c r="GO42" s="321">
        <f>SUM(GN42:GN44)</f>
        <v>0</v>
      </c>
      <c r="GP42" s="21">
        <f>LEN(配列情報!$D$55)-LEN(SUBSTITUTE(配列情報!$D$55,$D42,""))</f>
        <v>0</v>
      </c>
      <c r="GQ42" s="21">
        <f t="shared" si="49"/>
        <v>0</v>
      </c>
      <c r="GR42" s="162" cm="1">
        <f t="array" ref="GR42">GQ42-IFERROR(_xlfn.LET(_xlpm.k,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$GQ$3:$GQ$215),IF(_xlpm.top="対象無し", 0, SUMPRODUCT(_xlpm.amount * _xlpm.hitCount))),0)</f>
        <v>0</v>
      </c>
      <c r="GS42" s="321">
        <f>SUM(GR42:GR44)</f>
        <v>0</v>
      </c>
      <c r="GT42" s="21">
        <f>LEN(配列情報!$D$56)-LEN(SUBSTITUTE(配列情報!$D$56,$D42,""))</f>
        <v>0</v>
      </c>
      <c r="GU42" s="21">
        <f t="shared" si="50"/>
        <v>0</v>
      </c>
      <c r="GV42" s="162" cm="1">
        <f t="array" ref="GV42">GU42-IFERROR(_xlfn.LET(_xlpm.k,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$GU$3:$GU$215),IF(_xlpm.top="対象無し", 0, SUMPRODUCT(_xlpm.amount * _xlpm.hitCount))),0)</f>
        <v>0</v>
      </c>
      <c r="GW42" s="321">
        <f>SUM(GV42:GV44)</f>
        <v>0</v>
      </c>
      <c r="GX42" s="21">
        <f>LEN(配列情報!$D$57)-LEN(SUBSTITUTE(配列情報!$D$57,$D42,""))</f>
        <v>0</v>
      </c>
      <c r="GY42" s="21">
        <f t="shared" si="51"/>
        <v>0</v>
      </c>
      <c r="GZ42" s="162" cm="1">
        <f t="array" ref="GZ42">GY42-IFERROR(_xlfn.LET(_xlpm.k,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$GY$3:$GY$215),IF(_xlpm.top="対象無し", 0, SUMPRODUCT(_xlpm.amount * _xlpm.hitCount))),0)</f>
        <v>0</v>
      </c>
      <c r="HA42" s="321">
        <f>SUM(GZ42:GZ44)</f>
        <v>0</v>
      </c>
      <c r="HB42" s="21">
        <f>LEN(配列情報!$D$58)-LEN(SUBSTITUTE(配列情報!$D$58,$D42,""))</f>
        <v>0</v>
      </c>
      <c r="HC42" s="21">
        <f t="shared" si="52"/>
        <v>0</v>
      </c>
      <c r="HD42" s="162" cm="1">
        <f t="array" ref="HD42">HC42-IFERROR(_xlfn.LET(_xlpm.k,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$HC$3:$HC$215),IF(_xlpm.top="対象無し", 0, SUMPRODUCT(_xlpm.amount * _xlpm.hitCount))),0)</f>
        <v>0</v>
      </c>
      <c r="HE42" s="321">
        <f>SUM(HD42:HD44)</f>
        <v>0</v>
      </c>
      <c r="HF42" s="21">
        <f>LEN(配列情報!$D$59)-LEN(SUBSTITUTE(配列情報!$D$59,$D42,""))</f>
        <v>0</v>
      </c>
      <c r="HG42" s="21">
        <f t="shared" si="53"/>
        <v>0</v>
      </c>
      <c r="HH42" s="162" cm="1">
        <f t="array" ref="HH42">HG42-IFERROR(_xlfn.LET(_xlpm.k,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$HG$3:$HG$215),IF(_xlpm.top="対象無し", 0, SUMPRODUCT(_xlpm.amount * _xlpm.hitCount))),0)</f>
        <v>0</v>
      </c>
      <c r="HI42" s="321">
        <f>SUM(HH42:HH44)</f>
        <v>0</v>
      </c>
      <c r="HJ42" s="21">
        <f>LEN(配列情報!$D$60)-LEN(SUBSTITUTE(配列情報!$D$60,$D42,""))</f>
        <v>0</v>
      </c>
      <c r="HK42" s="21">
        <f t="shared" si="54"/>
        <v>0</v>
      </c>
      <c r="HL42" s="162" cm="1">
        <f t="array" ref="HL42">HK42-IFERROR(_xlfn.LET(_xlpm.k,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$HK$3:$HK$215),IF(_xlpm.top="対象無し", 0, SUMPRODUCT(_xlpm.amount * _xlpm.hitCount))),0)</f>
        <v>0</v>
      </c>
      <c r="HM42" s="321">
        <f>SUM(HL42:HL44)</f>
        <v>0</v>
      </c>
      <c r="HN42" s="21">
        <f>LEN(配列情報!$D$61)-LEN(SUBSTITUTE(配列情報!$D$61,$D42,""))</f>
        <v>0</v>
      </c>
      <c r="HO42" s="21">
        <f t="shared" si="55"/>
        <v>0</v>
      </c>
      <c r="HP42" s="162" cm="1">
        <f t="array" ref="HP42">HO42-IFERROR(_xlfn.LET(_xlpm.k,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$HO$3:$HO$215),IF(_xlpm.top="対象無し", 0, SUMPRODUCT(_xlpm.amount * _xlpm.hitCount))),0)</f>
        <v>0</v>
      </c>
      <c r="HQ42" s="321">
        <f>SUM(HP42:HP44)</f>
        <v>0</v>
      </c>
      <c r="HR42" s="21">
        <f>LEN(配列情報!$D$62)-LEN(SUBSTITUTE(配列情報!$D$62,$D42,""))</f>
        <v>0</v>
      </c>
      <c r="HS42" s="21">
        <f t="shared" si="56"/>
        <v>0</v>
      </c>
      <c r="HT42" s="162" cm="1">
        <f t="array" ref="HT42">HS42-IFERROR(_xlfn.LET(_xlpm.k,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$HS$3:$HS$215),IF(_xlpm.top="対象無し", 0, SUMPRODUCT(_xlpm.amount * _xlpm.hitCount))),0)</f>
        <v>0</v>
      </c>
      <c r="HU42" s="321">
        <f>SUM(HT42:HT44)</f>
        <v>0</v>
      </c>
      <c r="HV42" s="21">
        <f>LEN(配列情報!$D$63)-LEN(SUBSTITUTE(配列情報!$D$63,$D42,""))</f>
        <v>0</v>
      </c>
      <c r="HW42" s="21">
        <f t="shared" si="57"/>
        <v>0</v>
      </c>
      <c r="HX42" s="162" cm="1">
        <f t="array" ref="HX42">HW42-IFERROR(_xlfn.LET(_xlpm.k,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$HW$3:$HW$215),IF(_xlpm.top="対象無し", 0, SUMPRODUCT(_xlpm.amount * _xlpm.hitCount))),0)</f>
        <v>0</v>
      </c>
      <c r="HY42" s="321">
        <f>SUM(HX42:HX44)</f>
        <v>0</v>
      </c>
      <c r="HZ42" s="21">
        <f>LEN(配列情報!$D$64)-LEN(SUBSTITUTE(配列情報!$D$64,$D42,""))</f>
        <v>0</v>
      </c>
      <c r="IA42" s="21">
        <f t="shared" si="58"/>
        <v>0</v>
      </c>
      <c r="IB42" s="162" cm="1">
        <f t="array" ref="IB42">IA42-IFERROR(_xlfn.LET(_xlpm.k,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$IA$3:$IA$215),IF(_xlpm.top="対象無し", 0, SUMPRODUCT(_xlpm.amount * _xlpm.hitCount))),0)</f>
        <v>0</v>
      </c>
      <c r="IC42" s="321">
        <f>SUM(IB42:IB44)</f>
        <v>0</v>
      </c>
      <c r="ID42" s="21">
        <f>LEN(配列情報!$D$65)-LEN(SUBSTITUTE(配列情報!$D$65,$D42,""))</f>
        <v>0</v>
      </c>
      <c r="IE42" s="21">
        <f t="shared" si="59"/>
        <v>0</v>
      </c>
      <c r="IF42" s="162" cm="1">
        <f t="array" ref="IF42">IE42-IFERROR(_xlfn.LET(_xlpm.k,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$IE$3:$IE$215),IF(_xlpm.top="対象無し", 0, SUMPRODUCT(_xlpm.amount * _xlpm.hitCount))),0)</f>
        <v>0</v>
      </c>
      <c r="IG42" s="321">
        <f>SUM(IF42:IF44)</f>
        <v>0</v>
      </c>
      <c r="IH42" s="21">
        <f>LEN(配列情報!$D$66)-LEN(SUBSTITUTE(配列情報!$D$66,$D42,""))</f>
        <v>0</v>
      </c>
      <c r="II42" s="21">
        <f t="shared" si="60"/>
        <v>0</v>
      </c>
      <c r="IJ42" s="162" cm="1">
        <f t="array" ref="IJ42">II42-IFERROR(_xlfn.LET(_xlpm.k,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$II$3:$II$215),IF(_xlpm.top="対象無し", 0, SUMPRODUCT(_xlpm.amount * _xlpm.hitCount))),0)</f>
        <v>0</v>
      </c>
      <c r="IK42" s="321">
        <f>SUM(IJ42:IJ44)</f>
        <v>0</v>
      </c>
      <c r="IL42" s="21">
        <f>LEN(配列情報!$D$67)-LEN(SUBSTITUTE(配列情報!$D$67,$D42,""))</f>
        <v>0</v>
      </c>
      <c r="IM42" s="21">
        <f t="shared" si="61"/>
        <v>0</v>
      </c>
      <c r="IN42" s="162" cm="1">
        <f t="array" ref="IN42">IM42-IFERROR(_xlfn.LET(_xlpm.k,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$IM$3:$IM$215),IF(_xlpm.top="対象無し", 0, SUMPRODUCT(_xlpm.amount * _xlpm.hitCount))),0)</f>
        <v>0</v>
      </c>
      <c r="IO42" s="321">
        <f>SUM(IN42:IN44)</f>
        <v>0</v>
      </c>
      <c r="IP42" s="21">
        <f>LEN(配列情報!$D$68)-LEN(SUBSTITUTE(配列情報!$D$68,$D42,""))</f>
        <v>0</v>
      </c>
      <c r="IQ42" s="21">
        <f t="shared" si="62"/>
        <v>0</v>
      </c>
      <c r="IR42" s="162" cm="1">
        <f t="array" ref="IR42">IQ42-IFERROR(_xlfn.LET(_xlpm.k,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$IQ$3:$IQ$215),IF(_xlpm.top="対象無し", 0, SUMPRODUCT(_xlpm.amount * _xlpm.hitCount))),0)</f>
        <v>0</v>
      </c>
      <c r="IS42" s="321">
        <f>SUM(IR42:IR44)</f>
        <v>0</v>
      </c>
      <c r="IT42" s="21">
        <f>LEN(配列情報!$D$69)-LEN(SUBSTITUTE(配列情報!$D$69,$D42,""))</f>
        <v>0</v>
      </c>
      <c r="IU42" s="21">
        <f t="shared" si="63"/>
        <v>0</v>
      </c>
      <c r="IV42" s="162" cm="1">
        <f t="array" ref="IV42">IU42-IFERROR(_xlfn.LET(_xlpm.k,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$IU$3:$IU$215),IF(_xlpm.top="対象無し", 0, SUMPRODUCT(_xlpm.amount * _xlpm.hitCount))),0)</f>
        <v>0</v>
      </c>
      <c r="IW42" s="321">
        <f>SUM(IV42:IV44)</f>
        <v>0</v>
      </c>
      <c r="IX42" s="21">
        <f>LEN(配列情報!$D$70)-LEN(SUBSTITUTE(配列情報!$D$70,$D42,""))</f>
        <v>0</v>
      </c>
      <c r="IY42" s="21">
        <f t="shared" si="64"/>
        <v>0</v>
      </c>
      <c r="IZ42" s="162" cm="1">
        <f t="array" ref="IZ42">IY42-IFERROR(_xlfn.LET(_xlpm.k,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$IY$3:$IY$215),IF(_xlpm.top="対象無し", 0, SUMPRODUCT(_xlpm.amount * _xlpm.hitCount))),0)</f>
        <v>0</v>
      </c>
      <c r="JA42" s="321">
        <f>SUM(IZ42:IZ44)</f>
        <v>0</v>
      </c>
      <c r="JB42" s="21">
        <f>LEN(配列情報!$D$71)-LEN(SUBSTITUTE(配列情報!$D$71,$D42,""))</f>
        <v>0</v>
      </c>
      <c r="JC42" s="21">
        <f t="shared" si="65"/>
        <v>0</v>
      </c>
      <c r="JD42" s="162" cm="1">
        <f t="array" ref="JD42">JC42-IFERROR(_xlfn.LET(_xlpm.k,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$JC$3:$JC$215),IF(_xlpm.top="対象無し", 0, SUMPRODUCT(_xlpm.amount * _xlpm.hitCount))),0)</f>
        <v>0</v>
      </c>
      <c r="JE42" s="321">
        <f>SUM(JD42:JD44)</f>
        <v>0</v>
      </c>
      <c r="JF42" s="21">
        <f>LEN(配列情報!$D$72)-LEN(SUBSTITUTE(配列情報!$D$72,$D42,""))</f>
        <v>0</v>
      </c>
      <c r="JG42" s="21">
        <f t="shared" si="66"/>
        <v>0</v>
      </c>
      <c r="JH42" s="162" cm="1">
        <f t="array" ref="JH42">JG42-IFERROR(_xlfn.LET(_xlpm.k,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$JG$3:$JG$215),IF(_xlpm.top="対象無し", 0, SUMPRODUCT(_xlpm.amount * _xlpm.hitCount))),0)</f>
        <v>0</v>
      </c>
      <c r="JI42" s="321">
        <f>SUM(JH42:JH44)</f>
        <v>0</v>
      </c>
      <c r="JJ42" s="21">
        <f>LEN(配列情報!$D$73)-LEN(SUBSTITUTE(配列情報!$D$73,$D42,""))</f>
        <v>0</v>
      </c>
      <c r="JK42" s="21">
        <f t="shared" si="67"/>
        <v>0</v>
      </c>
      <c r="JL42" s="162" cm="1">
        <f t="array" ref="JL42">JK42-IFERROR(_xlfn.LET(_xlpm.k,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$JK$3:$JK$215),IF(_xlpm.top="対象無し", 0, SUMPRODUCT(_xlpm.amount * _xlpm.hitCount))),0)</f>
        <v>0</v>
      </c>
      <c r="JM42" s="321">
        <f>SUM(JL42:JL44)</f>
        <v>0</v>
      </c>
      <c r="JN42" s="21">
        <f>LEN(配列情報!$D$74)-LEN(SUBSTITUTE(配列情報!$D$74,$D42,""))</f>
        <v>0</v>
      </c>
      <c r="JO42" s="21">
        <f t="shared" si="68"/>
        <v>0</v>
      </c>
      <c r="JP42" s="162" cm="1">
        <f t="array" ref="JP42">JO42-IFERROR(_xlfn.LET(_xlpm.k,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$JO$3:$JO$215),IF(_xlpm.top="対象無し", 0, SUMPRODUCT(_xlpm.amount * _xlpm.hitCount))),0)</f>
        <v>0</v>
      </c>
      <c r="JQ42" s="321">
        <f>SUM(JP42:JP44)</f>
        <v>0</v>
      </c>
      <c r="JR42" s="21">
        <f>LEN(配列情報!$D$75)-LEN(SUBSTITUTE(配列情報!$D$75,$D42,""))</f>
        <v>0</v>
      </c>
      <c r="JS42" s="21">
        <f t="shared" si="69"/>
        <v>0</v>
      </c>
      <c r="JT42" s="162" cm="1">
        <f t="array" ref="JT42">JS42-IFERROR(_xlfn.LET(_xlpm.k,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$JS$3:$JS$215),IF(_xlpm.top="対象無し", 0, SUMPRODUCT(_xlpm.amount * _xlpm.hitCount))),0)</f>
        <v>0</v>
      </c>
      <c r="JU42" s="321">
        <f>SUM(JT42:JT44)</f>
        <v>0</v>
      </c>
      <c r="JV42" s="21">
        <f>LEN(配列情報!$D$76)-LEN(SUBSTITUTE(配列情報!$D$76,$D42,""))</f>
        <v>0</v>
      </c>
      <c r="JW42" s="21">
        <f t="shared" si="70"/>
        <v>0</v>
      </c>
      <c r="JX42" s="162" cm="1">
        <f t="array" ref="JX42">JW42-IFERROR(_xlfn.LET(_xlpm.k,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$JW$3:$JW$215),IF(_xlpm.top="対象無し", 0, SUMPRODUCT(_xlpm.amount * _xlpm.hitCount))),0)</f>
        <v>0</v>
      </c>
      <c r="JY42" s="321">
        <f>SUM(JX42:JX44)</f>
        <v>0</v>
      </c>
      <c r="JZ42" s="21">
        <f>LEN(配列情報!$D$77)-LEN(SUBSTITUTE(配列情報!$D$77,$D42,""))</f>
        <v>0</v>
      </c>
      <c r="KA42" s="21">
        <f t="shared" si="71"/>
        <v>0</v>
      </c>
      <c r="KB42" s="162" cm="1">
        <f t="array" ref="KB42">KA42-IFERROR(_xlfn.LET(_xlpm.k,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$KA$3:$KA$215),IF(_xlpm.top="対象無し", 0, SUMPRODUCT(_xlpm.amount * _xlpm.hitCount))),0)</f>
        <v>0</v>
      </c>
      <c r="KC42" s="321">
        <f>SUM(KB42:KB44)</f>
        <v>0</v>
      </c>
      <c r="KD42" s="21">
        <f>LEN(配列情報!$D$78)-LEN(SUBSTITUTE(配列情報!$D$78,$D42,""))</f>
        <v>0</v>
      </c>
      <c r="KE42" s="21">
        <f t="shared" si="72"/>
        <v>0</v>
      </c>
      <c r="KF42" s="162" cm="1">
        <f t="array" ref="KF42">KE42-IFERROR(_xlfn.LET(_xlpm.k,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$KE$3:$KE$215),IF(_xlpm.top="対象無し", 0, SUMPRODUCT(_xlpm.amount * _xlpm.hitCount))),0)</f>
        <v>0</v>
      </c>
      <c r="KG42" s="321">
        <f>SUM(KF42:KF44)</f>
        <v>0</v>
      </c>
      <c r="KH42" s="21">
        <f>LEN(配列情報!$D$79)-LEN(SUBSTITUTE(配列情報!$D$79,$D42,""))</f>
        <v>0</v>
      </c>
      <c r="KI42" s="21">
        <f t="shared" si="73"/>
        <v>0</v>
      </c>
      <c r="KJ42" s="162" cm="1">
        <f t="array" ref="KJ42">KI42-IFERROR(_xlfn.LET(_xlpm.k,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$KI$3:$KI$215),IF(_xlpm.top="対象無し", 0, SUMPRODUCT(_xlpm.amount * _xlpm.hitCount))),0)</f>
        <v>0</v>
      </c>
      <c r="KK42" s="321">
        <f>SUM(KJ42:KJ44)</f>
        <v>0</v>
      </c>
      <c r="KL42" s="21">
        <f>LEN(配列情報!$D$80)-LEN(SUBSTITUTE(配列情報!$D$80,$D42,""))</f>
        <v>0</v>
      </c>
      <c r="KM42" s="21">
        <f t="shared" si="74"/>
        <v>0</v>
      </c>
      <c r="KN42" s="162" cm="1">
        <f t="array" ref="KN42">KM42-IFERROR(_xlfn.LET(_xlpm.k,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$KM$3:$KM$215),IF(_xlpm.top="対象無し", 0, SUMPRODUCT(_xlpm.amount * _xlpm.hitCount))),0)</f>
        <v>0</v>
      </c>
      <c r="KO42" s="321">
        <f>SUM(KN42:KN44)</f>
        <v>0</v>
      </c>
      <c r="KP42" s="21">
        <f>LEN(配列情報!$D$81)-LEN(SUBSTITUTE(配列情報!$D$81,$D42,""))</f>
        <v>0</v>
      </c>
      <c r="KQ42" s="21">
        <f t="shared" si="75"/>
        <v>0</v>
      </c>
      <c r="KR42" s="162" cm="1">
        <f t="array" ref="KR42">KQ42-IFERROR(_xlfn.LET(_xlpm.k,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$KQ$3:$KQ$215),IF(_xlpm.top="対象無し", 0, SUMPRODUCT(_xlpm.amount * _xlpm.hitCount))),0)</f>
        <v>0</v>
      </c>
      <c r="KS42" s="321">
        <f>SUM(KR42:KR44)</f>
        <v>0</v>
      </c>
      <c r="KT42" s="21">
        <f>LEN(配列情報!$D$82)-LEN(SUBSTITUTE(配列情報!$D$82,$D42,""))</f>
        <v>0</v>
      </c>
      <c r="KU42" s="21">
        <f t="shared" si="76"/>
        <v>0</v>
      </c>
      <c r="KV42" s="162" cm="1">
        <f t="array" ref="KV42">KU42-IFERROR(_xlfn.LET(_xlpm.k,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$KU$3:$KU$215),IF(_xlpm.top="対象無し", 0, SUMPRODUCT(_xlpm.amount * _xlpm.hitCount))),0)</f>
        <v>0</v>
      </c>
      <c r="KW42" s="321">
        <f>SUM(KV42:KV44)</f>
        <v>0</v>
      </c>
      <c r="KX42" s="21">
        <f>LEN(配列情報!$D$83)-LEN(SUBSTITUTE(配列情報!$D$83,$D42,""))</f>
        <v>0</v>
      </c>
      <c r="KY42" s="21">
        <f t="shared" si="77"/>
        <v>0</v>
      </c>
      <c r="KZ42" s="162" cm="1">
        <f t="array" ref="KZ42">KY42-IFERROR(_xlfn.LET(_xlpm.k,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$KY$3:$KY$215),IF(_xlpm.top="対象無し", 0, SUMPRODUCT(_xlpm.amount * _xlpm.hitCount))),0)</f>
        <v>0</v>
      </c>
      <c r="LA42" s="321">
        <f>SUM(KZ42:KZ44)</f>
        <v>0</v>
      </c>
      <c r="LB42" s="21">
        <f>LEN(配列情報!$D$84)-LEN(SUBSTITUTE(配列情報!$D$84,$D42,""))</f>
        <v>0</v>
      </c>
      <c r="LC42" s="21">
        <f t="shared" si="78"/>
        <v>0</v>
      </c>
      <c r="LD42" s="162" cm="1">
        <f t="array" ref="LD42">LC42-IFERROR(_xlfn.LET(_xlpm.k,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$LC$3:$LC$215),IF(_xlpm.top="対象無し", 0, SUMPRODUCT(_xlpm.amount * _xlpm.hitCount))),0)</f>
        <v>0</v>
      </c>
      <c r="LE42" s="321">
        <f>SUM(LD42:LD44)</f>
        <v>0</v>
      </c>
      <c r="LF42" s="21">
        <f>LEN(配列情報!$D$85)-LEN(SUBSTITUTE(配列情報!$D$85,$D42,""))</f>
        <v>0</v>
      </c>
      <c r="LG42" s="21">
        <f t="shared" si="79"/>
        <v>0</v>
      </c>
      <c r="LH42" s="162" cm="1">
        <f t="array" ref="LH42">LG42-IFERROR(_xlfn.LET(_xlpm.k,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$LG$3:$LG$215),IF(_xlpm.top="対象無し", 0, SUMPRODUCT(_xlpm.amount * _xlpm.hitCount))),0)</f>
        <v>0</v>
      </c>
      <c r="LI42" s="321">
        <f>SUM(LH42:LH44)</f>
        <v>0</v>
      </c>
      <c r="LJ42" s="21">
        <f>LEN(配列情報!$D$86)-LEN(SUBSTITUTE(配列情報!$D$86,$D42,""))</f>
        <v>0</v>
      </c>
      <c r="LK42" s="21">
        <f t="shared" si="80"/>
        <v>0</v>
      </c>
      <c r="LL42" s="162" cm="1">
        <f t="array" ref="LL42">LK42-IFERROR(_xlfn.LET(_xlpm.k,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$LK$3:$LK$215),IF(_xlpm.top="対象無し", 0, SUMPRODUCT(_xlpm.amount * _xlpm.hitCount))),0)</f>
        <v>0</v>
      </c>
      <c r="LM42" s="321">
        <f>SUM(LL42:LL44)</f>
        <v>0</v>
      </c>
      <c r="LN42" s="21">
        <f>LEN(配列情報!$D$87)-LEN(SUBSTITUTE(配列情報!$D$87,$D42,""))</f>
        <v>0</v>
      </c>
      <c r="LO42" s="21">
        <f t="shared" si="81"/>
        <v>0</v>
      </c>
      <c r="LP42" s="162" cm="1">
        <f t="array" ref="LP42">LO42-IFERROR(_xlfn.LET(_xlpm.k,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$LO$3:$LO$215),IF(_xlpm.top="対象無し", 0, SUMPRODUCT(_xlpm.amount * _xlpm.hitCount))),0)</f>
        <v>0</v>
      </c>
      <c r="LQ42" s="321">
        <f>SUM(LP42:LP44)</f>
        <v>0</v>
      </c>
      <c r="LR42" s="21">
        <f>LEN(配列情報!$D$88)-LEN(SUBSTITUTE(配列情報!$D$88,$D42,""))</f>
        <v>0</v>
      </c>
      <c r="LS42" s="21">
        <f t="shared" si="82"/>
        <v>0</v>
      </c>
      <c r="LT42" s="162" cm="1">
        <f t="array" ref="LT42">LS42-IFERROR(_xlfn.LET(_xlpm.k,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$LS$3:$LS$215),IF(_xlpm.top="対象無し", 0, SUMPRODUCT(_xlpm.amount * _xlpm.hitCount))),0)</f>
        <v>0</v>
      </c>
      <c r="LU42" s="321">
        <f>SUM(LT42:LT44)</f>
        <v>0</v>
      </c>
      <c r="LV42" s="21">
        <f>LEN(配列情報!$D$89)-LEN(SUBSTITUTE(配列情報!$D$89,$D42,""))</f>
        <v>0</v>
      </c>
      <c r="LW42" s="21">
        <f t="shared" si="83"/>
        <v>0</v>
      </c>
      <c r="LX42" s="162" cm="1">
        <f t="array" ref="LX42">LW42-IFERROR(_xlfn.LET(_xlpm.k,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$LW$3:$LW$215),IF(_xlpm.top="対象無し", 0, SUMPRODUCT(_xlpm.amount * _xlpm.hitCount))),0)</f>
        <v>0</v>
      </c>
      <c r="LY42" s="321">
        <f>SUM(LX42:LX44)</f>
        <v>0</v>
      </c>
      <c r="LZ42" s="21">
        <f>LEN(配列情報!$D$90)-LEN(SUBSTITUTE(配列情報!$D$90,$D42,""))</f>
        <v>0</v>
      </c>
      <c r="MA42" s="21">
        <f t="shared" si="84"/>
        <v>0</v>
      </c>
      <c r="MB42" s="162" cm="1">
        <f t="array" ref="MB42">MA42-IFERROR(_xlfn.LET(_xlpm.k,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$MA$3:$MA$215),IF(_xlpm.top="対象無し", 0, SUMPRODUCT(_xlpm.amount * _xlpm.hitCount))),0)</f>
        <v>0</v>
      </c>
      <c r="MC42" s="321">
        <f>SUM(MB42:MB44)</f>
        <v>0</v>
      </c>
      <c r="MD42" s="21">
        <f>LEN(配列情報!$D$91)-LEN(SUBSTITUTE(配列情報!$D$91,$D42,""))</f>
        <v>0</v>
      </c>
      <c r="ME42" s="21">
        <f t="shared" si="85"/>
        <v>0</v>
      </c>
      <c r="MF42" s="162" cm="1">
        <f t="array" ref="MF42">ME42-IFERROR(_xlfn.LET(_xlpm.k,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$ME$3:$ME$215),IF(_xlpm.top="対象無し", 0, SUMPRODUCT(_xlpm.amount * _xlpm.hitCount))),0)</f>
        <v>0</v>
      </c>
      <c r="MG42" s="321">
        <f>SUM(MF42:MF44)</f>
        <v>0</v>
      </c>
      <c r="MH42" s="21">
        <f>LEN(配列情報!$D$92)-LEN(SUBSTITUTE(配列情報!$D$92,$D42,""))</f>
        <v>0</v>
      </c>
      <c r="MI42" s="21">
        <f t="shared" si="86"/>
        <v>0</v>
      </c>
      <c r="MJ42" s="162" cm="1">
        <f t="array" ref="MJ42">MI42-IFERROR(_xlfn.LET(_xlpm.k,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$MI$3:$MI$215),IF(_xlpm.top="対象無し", 0, SUMPRODUCT(_xlpm.amount * _xlpm.hitCount))),0)</f>
        <v>0</v>
      </c>
      <c r="MK42" s="321">
        <f>SUM(MJ42:MJ44)</f>
        <v>0</v>
      </c>
      <c r="ML42" s="21">
        <f>LEN(配列情報!$D$93)-LEN(SUBSTITUTE(配列情報!$D$93,$D42,""))</f>
        <v>0</v>
      </c>
      <c r="MM42" s="21">
        <f t="shared" si="87"/>
        <v>0</v>
      </c>
      <c r="MN42" s="162" cm="1">
        <f t="array" ref="MN42">MM42-IFERROR(_xlfn.LET(_xlpm.k,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$MM$3:$MM$215),IF(_xlpm.top="対象無し", 0, SUMPRODUCT(_xlpm.amount * _xlpm.hitCount))),0)</f>
        <v>0</v>
      </c>
      <c r="MO42" s="321">
        <f>SUM(MN42:MN44)</f>
        <v>0</v>
      </c>
      <c r="MP42" s="21">
        <f>LEN(配列情報!$D$94)-LEN(SUBSTITUTE(配列情報!$D$94,$D42,""))</f>
        <v>0</v>
      </c>
      <c r="MQ42" s="21">
        <f t="shared" si="88"/>
        <v>0</v>
      </c>
      <c r="MR42" s="162" cm="1">
        <f t="array" ref="MR42">MQ42-IFERROR(_xlfn.LET(_xlpm.k,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$MQ$3:$MQ$215),IF(_xlpm.top="対象無し", 0, SUMPRODUCT(_xlpm.amount * _xlpm.hitCount))),0)</f>
        <v>0</v>
      </c>
      <c r="MS42" s="321">
        <f>SUM(MR42:MR44)</f>
        <v>0</v>
      </c>
      <c r="MT42" s="21">
        <f>LEN(配列情報!$D$95)-LEN(SUBSTITUTE(配列情報!$D$95,$D42,""))</f>
        <v>0</v>
      </c>
      <c r="MU42" s="21">
        <f t="shared" si="89"/>
        <v>0</v>
      </c>
      <c r="MV42" s="162" cm="1">
        <f t="array" ref="MV42">MU42-IFERROR(_xlfn.LET(_xlpm.k,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$MU$3:$MU$215),IF(_xlpm.top="対象無し", 0, SUMPRODUCT(_xlpm.amount * _xlpm.hitCount))),0)</f>
        <v>0</v>
      </c>
      <c r="MW42" s="321">
        <f>SUM(MV42:MV44)</f>
        <v>0</v>
      </c>
      <c r="MX42" s="21">
        <f>LEN(配列情報!$D$96)-LEN(SUBSTITUTE(配列情報!$D$96,$D42,""))</f>
        <v>0</v>
      </c>
      <c r="MY42" s="21">
        <f t="shared" si="90"/>
        <v>0</v>
      </c>
      <c r="MZ42" s="162" cm="1">
        <f t="array" ref="MZ42">MY42-IFERROR(_xlfn.LET(_xlpm.k,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$MY$3:$MY$215),IF(_xlpm.top="対象無し", 0, SUMPRODUCT(_xlpm.amount * _xlpm.hitCount))),0)</f>
        <v>0</v>
      </c>
      <c r="NA42" s="321">
        <f>SUM(MZ42:MZ44)</f>
        <v>0</v>
      </c>
      <c r="NB42" s="21">
        <f>LEN(配列情報!$D$97)-LEN(SUBSTITUTE(配列情報!$D$97,$D42,""))</f>
        <v>0</v>
      </c>
      <c r="NC42" s="21">
        <f t="shared" si="91"/>
        <v>0</v>
      </c>
      <c r="ND42" s="162" cm="1">
        <f t="array" ref="ND42">NC42-IFERROR(_xlfn.LET(_xlpm.k,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$NC$3:$NC$215),IF(_xlpm.top="対象無し", 0, SUMPRODUCT(_xlpm.amount * _xlpm.hitCount))),0)</f>
        <v>0</v>
      </c>
      <c r="NE42" s="321">
        <f>SUM(ND42:ND44)</f>
        <v>0</v>
      </c>
      <c r="NF42" s="21">
        <f>LEN(配列情報!$D$98)-LEN(SUBSTITUTE(配列情報!$D$98,$D42,""))</f>
        <v>0</v>
      </c>
      <c r="NG42" s="21">
        <f t="shared" si="92"/>
        <v>0</v>
      </c>
      <c r="NH42" s="162" cm="1">
        <f t="array" ref="NH42">NG42-IFERROR(_xlfn.LET(_xlpm.k,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$NG$3:$NG$215),IF(_xlpm.top="対象無し", 0, SUMPRODUCT(_xlpm.amount * _xlpm.hitCount))),0)</f>
        <v>0</v>
      </c>
      <c r="NI42" s="321">
        <f>SUM(NH42:NH44)</f>
        <v>0</v>
      </c>
      <c r="NJ42" s="21">
        <f>LEN(配列情報!$D$99)-LEN(SUBSTITUTE(配列情報!$D$99,$D42,""))</f>
        <v>0</v>
      </c>
      <c r="NK42" s="21">
        <f t="shared" si="93"/>
        <v>0</v>
      </c>
      <c r="NL42" s="162" cm="1">
        <f t="array" ref="NL42">NK42-IFERROR(_xlfn.LET(_xlpm.k,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$NK$3:$NK$215),IF(_xlpm.top="対象無し", 0, SUMPRODUCT(_xlpm.amount * _xlpm.hitCount))),0)</f>
        <v>0</v>
      </c>
      <c r="NM42" s="321">
        <f>SUM(NL42:NL44)</f>
        <v>0</v>
      </c>
      <c r="NN42" s="21">
        <f>LEN(配列情報!$D$100)-LEN(SUBSTITUTE(配列情報!$D$100,$D42,""))</f>
        <v>0</v>
      </c>
      <c r="NO42" s="21">
        <f t="shared" si="94"/>
        <v>0</v>
      </c>
      <c r="NP42" s="162" cm="1">
        <f t="array" ref="NP42">NO42-IFERROR(_xlfn.LET(_xlpm.k,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$NO$3:$NO$215),IF(_xlpm.top="対象無し", 0, SUMPRODUCT(_xlpm.amount * _xlpm.hitCount))),0)</f>
        <v>0</v>
      </c>
      <c r="NQ42" s="321">
        <f>SUM(NP42:NP44)</f>
        <v>0</v>
      </c>
      <c r="NR42" s="21">
        <f>LEN(配列情報!$D$101)-LEN(SUBSTITUTE(配列情報!$D$101,$D42,""))</f>
        <v>0</v>
      </c>
      <c r="NS42" s="21">
        <f t="shared" si="95"/>
        <v>0</v>
      </c>
      <c r="NT42" s="162" cm="1">
        <f t="array" ref="NT42">NS42-IFERROR(_xlfn.LET(_xlpm.k,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$NS$3:$NS$215),IF(_xlpm.top="対象無し", 0, SUMPRODUCT(_xlpm.amount * _xlpm.hitCount))),0)</f>
        <v>0</v>
      </c>
      <c r="NU42" s="321">
        <f>SUM(NT42:NT44)</f>
        <v>0</v>
      </c>
      <c r="NV42" s="21">
        <f>LEN(配列情報!$D$102)-LEN(SUBSTITUTE(配列情報!$D$102,$D42,""))</f>
        <v>0</v>
      </c>
      <c r="NW42" s="21">
        <f t="shared" si="96"/>
        <v>0</v>
      </c>
      <c r="NX42" s="162" cm="1">
        <f t="array" ref="NX42">NW42-IFERROR(_xlfn.LET(_xlpm.k, _xlfn.XMATCH(TRUE, EXACT($OB$2:$RL$2, D42),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D42, ""))) / LEN(D42),_xlpm.amount, SUMIF($C$3:$C$215, _xlpm.arrCode, $NW$3:$NW$215),IF(_xlpm.top="対象無し", 0, SUMPRODUCT(_xlpm.amount * _xlpm.hitCount))),0)</f>
        <v>0</v>
      </c>
      <c r="NY42" s="321">
        <f>SUM(NX42:NX44)</f>
        <v>0</v>
      </c>
    </row>
    <row r="43" spans="1:389">
      <c r="A43" s="326"/>
      <c r="B43" s="334"/>
      <c r="C43" s="45">
        <v>41</v>
      </c>
      <c r="D43" s="22" t="str">
        <f>塩基・修飾表記の定義!I55</f>
        <v>t(L)</v>
      </c>
      <c r="E43" s="160">
        <f t="shared" si="3"/>
        <v>4</v>
      </c>
      <c r="F43" s="21">
        <f>LEN(配列情報!$D$7)-LEN(SUBSTITUTE(配列情報!$D$7,$D43,""))</f>
        <v>0</v>
      </c>
      <c r="G43" s="21">
        <f t="shared" si="100"/>
        <v>0</v>
      </c>
      <c r="H43" s="162" cm="1">
        <f t="array" ref="H43">G43-IFERROR(_xlfn.LET(_xlpm.k,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$G$3:$G$215),IF(_xlpm.top="対象無し", 0, SUMPRODUCT(_xlpm.amount * _xlpm.hitCount))),0)</f>
        <v>0</v>
      </c>
      <c r="I43" s="322"/>
      <c r="J43" s="21">
        <f>LEN(配列情報!$D$8)-LEN(SUBSTITUTE(配列情報!$D$8,$D43,""))</f>
        <v>0</v>
      </c>
      <c r="K43" s="21">
        <f t="shared" si="101"/>
        <v>0</v>
      </c>
      <c r="L43" s="162" cm="1">
        <f t="array" ref="L43">K43-IFERROR(_xlfn.LET(_xlpm.k,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$K$3:$K$215),IF(_xlpm.top="対象無し", 0, SUMPRODUCT(_xlpm.amount * _xlpm.hitCount))),0)</f>
        <v>0</v>
      </c>
      <c r="M43" s="322"/>
      <c r="N43" s="21">
        <f>LEN(配列情報!$D$9)-LEN(SUBSTITUTE(配列情報!$D$9,$D43,""))</f>
        <v>0</v>
      </c>
      <c r="O43" s="21">
        <f t="shared" si="4"/>
        <v>0</v>
      </c>
      <c r="P43" s="162" cm="1">
        <f t="array" ref="P43">O43-IFERROR(_xlfn.LET(_xlpm.k,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$O$3:$O$215),IF(_xlpm.top="対象無し", 0, SUMPRODUCT(_xlpm.amount * _xlpm.hitCount))),0)</f>
        <v>0</v>
      </c>
      <c r="Q43" s="322"/>
      <c r="R43" s="21">
        <f>LEN(配列情報!$D$10)-LEN(SUBSTITUTE(配列情報!$D$10,$D43,""))</f>
        <v>0</v>
      </c>
      <c r="S43" s="21">
        <f t="shared" si="5"/>
        <v>0</v>
      </c>
      <c r="T43" s="162" cm="1">
        <f t="array" ref="T43">S43-IFERROR(_xlfn.LET(_xlpm.k,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$S$3:$S$215),IF(_xlpm.top="対象無し", 0, SUMPRODUCT(_xlpm.amount * _xlpm.hitCount))),0)</f>
        <v>0</v>
      </c>
      <c r="U43" s="322"/>
      <c r="V43" s="21">
        <f>LEN(配列情報!$D$11)-LEN(SUBSTITUTE(配列情報!$D$11,$D43,""))</f>
        <v>0</v>
      </c>
      <c r="W43" s="21">
        <f t="shared" si="6"/>
        <v>0</v>
      </c>
      <c r="X43" s="162" cm="1">
        <f t="array" ref="X43">W43-IFERROR(_xlfn.LET(_xlpm.k,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$W$3:$W$215),IF(_xlpm.top="対象無し", 0, SUMPRODUCT(_xlpm.amount * _xlpm.hitCount))),0)</f>
        <v>0</v>
      </c>
      <c r="Y43" s="322"/>
      <c r="Z43" s="21">
        <f>LEN(配列情報!$D$12)-LEN(SUBSTITUTE(配列情報!$D$12,$D43,""))</f>
        <v>0</v>
      </c>
      <c r="AA43" s="21">
        <f t="shared" si="7"/>
        <v>0</v>
      </c>
      <c r="AB43" s="162" cm="1">
        <f t="array" ref="AB43">AA43-IFERROR(_xlfn.LET(_xlpm.k,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$AA$3:$AA$215),IF(_xlpm.top="対象無し", 0, SUMPRODUCT(_xlpm.amount * _xlpm.hitCount))),0)</f>
        <v>0</v>
      </c>
      <c r="AC43" s="322"/>
      <c r="AD43" s="21">
        <f>LEN(配列情報!$D$13)-LEN(SUBSTITUTE(配列情報!$D$13,$D43,""))</f>
        <v>0</v>
      </c>
      <c r="AE43" s="21">
        <f t="shared" si="8"/>
        <v>0</v>
      </c>
      <c r="AF43" s="162" cm="1">
        <f t="array" ref="AF43">AE43-IFERROR(_xlfn.LET(_xlpm.k,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$AE$3:$AE$215),IF(_xlpm.top="対象無し", 0, SUMPRODUCT(_xlpm.amount * _xlpm.hitCount))),0)</f>
        <v>0</v>
      </c>
      <c r="AG43" s="322"/>
      <c r="AH43" s="21">
        <f>LEN(配列情報!$D$14)-LEN(SUBSTITUTE(配列情報!$D$14,$D43,""))</f>
        <v>0</v>
      </c>
      <c r="AI43" s="21">
        <f t="shared" si="9"/>
        <v>0</v>
      </c>
      <c r="AJ43" s="162" cm="1">
        <f t="array" ref="AJ43">AI43-IFERROR(_xlfn.LET(_xlpm.k,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$AI$3:$AI$215),IF(_xlpm.top="対象無し", 0, SUMPRODUCT(_xlpm.amount * _xlpm.hitCount))),0)</f>
        <v>0</v>
      </c>
      <c r="AK43" s="322"/>
      <c r="AL43" s="21">
        <f>LEN(配列情報!$D$15)-LEN(SUBSTITUTE(配列情報!$D$15,$D43,""))</f>
        <v>0</v>
      </c>
      <c r="AM43" s="21">
        <f t="shared" si="10"/>
        <v>0</v>
      </c>
      <c r="AN43" s="162" cm="1">
        <f t="array" ref="AN43">AM43-IFERROR(_xlfn.LET(_xlpm.k,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$AM$3:$AM$215),IF(_xlpm.top="対象無し", 0, SUMPRODUCT(_xlpm.amount * _xlpm.hitCount))),0)</f>
        <v>0</v>
      </c>
      <c r="AO43" s="322"/>
      <c r="AP43" s="21">
        <f>LEN(配列情報!$D$16)-LEN(SUBSTITUTE(配列情報!$D$16,$D43,""))</f>
        <v>0</v>
      </c>
      <c r="AQ43" s="21">
        <f t="shared" si="11"/>
        <v>0</v>
      </c>
      <c r="AR43" s="162" cm="1">
        <f t="array" ref="AR43">AQ43-IFERROR(_xlfn.LET(_xlpm.k,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$AQ$3:$AQ$215),IF(_xlpm.top="対象無し", 0, SUMPRODUCT(_xlpm.amount * _xlpm.hitCount))),0)</f>
        <v>0</v>
      </c>
      <c r="AS43" s="322"/>
      <c r="AT43" s="21">
        <f>LEN(配列情報!$D$17)-LEN(SUBSTITUTE(配列情報!$D$17,$D43,""))</f>
        <v>0</v>
      </c>
      <c r="AU43" s="21">
        <f t="shared" si="12"/>
        <v>0</v>
      </c>
      <c r="AV43" s="162" cm="1">
        <f t="array" ref="AV43">AU43-IFERROR(_xlfn.LET(_xlpm.k,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$AU$3:$AU$215),IF(_xlpm.top="対象無し", 0, SUMPRODUCT(_xlpm.amount * _xlpm.hitCount))),0)</f>
        <v>0</v>
      </c>
      <c r="AW43" s="322"/>
      <c r="AX43" s="21">
        <f>LEN(配列情報!$D$18)-LEN(SUBSTITUTE(配列情報!$D$18,$D43,""))</f>
        <v>0</v>
      </c>
      <c r="AY43" s="21">
        <f t="shared" si="13"/>
        <v>0</v>
      </c>
      <c r="AZ43" s="162" cm="1">
        <f t="array" ref="AZ43">AY43-IFERROR(_xlfn.LET(_xlpm.k,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$AY$3:$AY$215),IF(_xlpm.top="対象無し", 0, SUMPRODUCT(_xlpm.amount * _xlpm.hitCount))),0)</f>
        <v>0</v>
      </c>
      <c r="BA43" s="322"/>
      <c r="BB43" s="21">
        <f>LEN(配列情報!$D$19)-LEN(SUBSTITUTE(配列情報!$D$19,$D43,""))</f>
        <v>0</v>
      </c>
      <c r="BC43" s="21">
        <f t="shared" si="14"/>
        <v>0</v>
      </c>
      <c r="BD43" s="162" cm="1">
        <f t="array" ref="BD43">BC43-IFERROR(_xlfn.LET(_xlpm.k,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$BC$3:$BC$215),IF(_xlpm.top="対象無し", 0, SUMPRODUCT(_xlpm.amount * _xlpm.hitCount))),0)</f>
        <v>0</v>
      </c>
      <c r="BE43" s="322"/>
      <c r="BF43" s="21">
        <f>LEN(配列情報!$D$20)-LEN(SUBSTITUTE(配列情報!$D$20,$D43,""))</f>
        <v>0</v>
      </c>
      <c r="BG43" s="21">
        <f t="shared" si="102"/>
        <v>0</v>
      </c>
      <c r="BH43" s="162" cm="1">
        <f t="array" ref="BH43">BG43-IFERROR(_xlfn.LET(_xlpm.k,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$BG$3:$BG$215),IF(_xlpm.top="対象無し", 0, SUMPRODUCT(_xlpm.amount * _xlpm.hitCount))),0)</f>
        <v>0</v>
      </c>
      <c r="BI43" s="322"/>
      <c r="BJ43" s="21">
        <f>LEN(配列情報!$D$21)-LEN(SUBSTITUTE(配列情報!$D$21,$D43,""))</f>
        <v>0</v>
      </c>
      <c r="BK43" s="21">
        <f t="shared" si="15"/>
        <v>0</v>
      </c>
      <c r="BL43" s="162" cm="1">
        <f t="array" ref="BL43">BK43-IFERROR(_xlfn.LET(_xlpm.k,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$BK$3:$BK$215),IF(_xlpm.top="対象無し", 0, SUMPRODUCT(_xlpm.amount * _xlpm.hitCount))),0)</f>
        <v>0</v>
      </c>
      <c r="BM43" s="322"/>
      <c r="BN43" s="21">
        <f>LEN(配列情報!$D$22)-LEN(SUBSTITUTE(配列情報!$D$22,$D43,""))</f>
        <v>0</v>
      </c>
      <c r="BO43" s="21">
        <f t="shared" si="16"/>
        <v>0</v>
      </c>
      <c r="BP43" s="162" cm="1">
        <f t="array" ref="BP43">BO43-IFERROR(_xlfn.LET(_xlpm.k,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$BO$3:$BO$215),IF(_xlpm.top="対象無し", 0, SUMPRODUCT(_xlpm.amount * _xlpm.hitCount))),0)</f>
        <v>0</v>
      </c>
      <c r="BQ43" s="322"/>
      <c r="BR43" s="21">
        <f>LEN(配列情報!$D$23)-LEN(SUBSTITUTE(配列情報!$D$23,$D43,""))</f>
        <v>0</v>
      </c>
      <c r="BS43" s="21">
        <f t="shared" si="17"/>
        <v>0</v>
      </c>
      <c r="BT43" s="162" cm="1">
        <f t="array" ref="BT43">BS43-IFERROR(_xlfn.LET(_xlpm.k,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$BS$3:$BS$215),IF(_xlpm.top="対象無し", 0, SUMPRODUCT(_xlpm.amount * _xlpm.hitCount))),0)</f>
        <v>0</v>
      </c>
      <c r="BU43" s="322"/>
      <c r="BV43" s="21">
        <f>LEN(配列情報!$D$24)-LEN(SUBSTITUTE(配列情報!$D$24,$D43,""))</f>
        <v>0</v>
      </c>
      <c r="BW43" s="21">
        <f t="shared" si="18"/>
        <v>0</v>
      </c>
      <c r="BX43" s="162" cm="1">
        <f t="array" ref="BX43">BW43-IFERROR(_xlfn.LET(_xlpm.k,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$BW$3:$BW$215),IF(_xlpm.top="対象無し", 0, SUMPRODUCT(_xlpm.amount * _xlpm.hitCount))),0)</f>
        <v>0</v>
      </c>
      <c r="BY43" s="322"/>
      <c r="BZ43" s="21">
        <f>LEN(配列情報!$D$25)-LEN(SUBSTITUTE(配列情報!$D$25,$D43,""))</f>
        <v>0</v>
      </c>
      <c r="CA43" s="21">
        <f t="shared" si="19"/>
        <v>0</v>
      </c>
      <c r="CB43" s="162" cm="1">
        <f t="array" ref="CB43">CA43-IFERROR(_xlfn.LET(_xlpm.k,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$CA$3:$CA$215),IF(_xlpm.top="対象無し", 0, SUMPRODUCT(_xlpm.amount * _xlpm.hitCount))),0)</f>
        <v>0</v>
      </c>
      <c r="CC43" s="322"/>
      <c r="CD43" s="21">
        <f>LEN(配列情報!$D$26)-LEN(SUBSTITUTE(配列情報!$D$26,$D43,""))</f>
        <v>0</v>
      </c>
      <c r="CE43" s="21">
        <f t="shared" si="20"/>
        <v>0</v>
      </c>
      <c r="CF43" s="162" cm="1">
        <f t="array" ref="CF43">CE43-IFERROR(_xlfn.LET(_xlpm.k,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$CE$3:$CE$215),IF(_xlpm.top="対象無し", 0, SUMPRODUCT(_xlpm.amount * _xlpm.hitCount))),0)</f>
        <v>0</v>
      </c>
      <c r="CG43" s="322"/>
      <c r="CH43" s="21">
        <f>LEN(配列情報!$D$27)-LEN(SUBSTITUTE(配列情報!$D$27,$D43,""))</f>
        <v>0</v>
      </c>
      <c r="CI43" s="21">
        <f t="shared" si="21"/>
        <v>0</v>
      </c>
      <c r="CJ43" s="162" cm="1">
        <f t="array" ref="CJ43">CI43-IFERROR(_xlfn.LET(_xlpm.k,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$CI$3:$CI$215),IF(_xlpm.top="対象無し", 0, SUMPRODUCT(_xlpm.amount * _xlpm.hitCount))),0)</f>
        <v>0</v>
      </c>
      <c r="CK43" s="322"/>
      <c r="CL43" s="21">
        <f>LEN(配列情報!$D$28)-LEN(SUBSTITUTE(配列情報!$D$28,$D43,""))</f>
        <v>0</v>
      </c>
      <c r="CM43" s="21">
        <f t="shared" si="22"/>
        <v>0</v>
      </c>
      <c r="CN43" s="162" cm="1">
        <f t="array" ref="CN43">CM43-IFERROR(_xlfn.LET(_xlpm.k,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$CM$3:$CM$215),IF(_xlpm.top="対象無し", 0, SUMPRODUCT(_xlpm.amount * _xlpm.hitCount))),0)</f>
        <v>0</v>
      </c>
      <c r="CO43" s="322"/>
      <c r="CP43" s="21">
        <f>LEN(配列情報!$D$29)-LEN(SUBSTITUTE(配列情報!$D$29,$D43,""))</f>
        <v>0</v>
      </c>
      <c r="CQ43" s="21">
        <f t="shared" si="23"/>
        <v>0</v>
      </c>
      <c r="CR43" s="162" cm="1">
        <f t="array" ref="CR43">CQ43-IFERROR(_xlfn.LET(_xlpm.k,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$CQ$3:$CQ$215),IF(_xlpm.top="対象無し", 0, SUMPRODUCT(_xlpm.amount * _xlpm.hitCount))),0)</f>
        <v>0</v>
      </c>
      <c r="CS43" s="322"/>
      <c r="CT43" s="21">
        <f>LEN(配列情報!$D$30)-LEN(SUBSTITUTE(配列情報!$D$30,$D43,""))</f>
        <v>0</v>
      </c>
      <c r="CU43" s="21">
        <f t="shared" si="24"/>
        <v>0</v>
      </c>
      <c r="CV43" s="162" cm="1">
        <f t="array" ref="CV43">CU43-IFERROR(_xlfn.LET(_xlpm.k,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$CU$3:$CU$215),IF(_xlpm.top="対象無し", 0, SUMPRODUCT(_xlpm.amount * _xlpm.hitCount))),0)</f>
        <v>0</v>
      </c>
      <c r="CW43" s="322"/>
      <c r="CX43" s="21">
        <f>LEN(配列情報!$D$31)-LEN(SUBSTITUTE(配列情報!$D$31,$D43,""))</f>
        <v>0</v>
      </c>
      <c r="CY43" s="21">
        <f t="shared" si="25"/>
        <v>0</v>
      </c>
      <c r="CZ43" s="162" cm="1">
        <f t="array" ref="CZ43">CY43-IFERROR(_xlfn.LET(_xlpm.k,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$CY$3:$CY$215),IF(_xlpm.top="対象無し", 0, SUMPRODUCT(_xlpm.amount * _xlpm.hitCount))),0)</f>
        <v>0</v>
      </c>
      <c r="DA43" s="322"/>
      <c r="DB43" s="21">
        <f>LEN(配列情報!$D$32)-LEN(SUBSTITUTE(配列情報!$D$32,$D43,""))</f>
        <v>0</v>
      </c>
      <c r="DC43" s="21">
        <f t="shared" si="26"/>
        <v>0</v>
      </c>
      <c r="DD43" s="162" cm="1">
        <f t="array" ref="DD43">DC43-IFERROR(_xlfn.LET(_xlpm.k,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$DC$3:$DC$215),IF(_xlpm.top="対象無し", 0, SUMPRODUCT(_xlpm.amount * _xlpm.hitCount))),0)</f>
        <v>0</v>
      </c>
      <c r="DE43" s="322"/>
      <c r="DF43" s="21">
        <f>LEN(配列情報!$D$33)-LEN(SUBSTITUTE(配列情報!$D$33,$D43,""))</f>
        <v>0</v>
      </c>
      <c r="DG43" s="21">
        <f t="shared" si="27"/>
        <v>0</v>
      </c>
      <c r="DH43" s="162" cm="1">
        <f t="array" ref="DH43">DG43-IFERROR(_xlfn.LET(_xlpm.k,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$DG$3:$DG$215),IF(_xlpm.top="対象無し", 0, SUMPRODUCT(_xlpm.amount * _xlpm.hitCount))),0)</f>
        <v>0</v>
      </c>
      <c r="DI43" s="322"/>
      <c r="DJ43" s="21">
        <f>LEN(配列情報!$D$34)-LEN(SUBSTITUTE(配列情報!$D$34,$D43,""))</f>
        <v>0</v>
      </c>
      <c r="DK43" s="21">
        <f t="shared" si="28"/>
        <v>0</v>
      </c>
      <c r="DL43" s="162" cm="1">
        <f t="array" ref="DL43">DK43-IFERROR(_xlfn.LET(_xlpm.k,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$DK$3:$DK$215),IF(_xlpm.top="対象無し", 0, SUMPRODUCT(_xlpm.amount * _xlpm.hitCount))),0)</f>
        <v>0</v>
      </c>
      <c r="DM43" s="322"/>
      <c r="DN43" s="21">
        <f>LEN(配列情報!$D$35)-LEN(SUBSTITUTE(配列情報!$D$35,$D43,""))</f>
        <v>0</v>
      </c>
      <c r="DO43" s="21">
        <f t="shared" si="29"/>
        <v>0</v>
      </c>
      <c r="DP43" s="162" cm="1">
        <f t="array" ref="DP43">DO43-IFERROR(_xlfn.LET(_xlpm.k,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$DO$3:$DO$215),IF(_xlpm.top="対象無し", 0, SUMPRODUCT(_xlpm.amount * _xlpm.hitCount))),0)</f>
        <v>0</v>
      </c>
      <c r="DQ43" s="322"/>
      <c r="DR43" s="21">
        <f>LEN(配列情報!$D$36)-LEN(SUBSTITUTE(配列情報!$D$36,$D43,""))</f>
        <v>0</v>
      </c>
      <c r="DS43" s="21">
        <f t="shared" si="30"/>
        <v>0</v>
      </c>
      <c r="DT43" s="162" cm="1">
        <f t="array" ref="DT43">DS43-IFERROR(_xlfn.LET(_xlpm.k,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$DS$3:$DS$215),IF(_xlpm.top="対象無し", 0, SUMPRODUCT(_xlpm.amount * _xlpm.hitCount))),0)</f>
        <v>0</v>
      </c>
      <c r="DU43" s="322"/>
      <c r="DV43" s="21">
        <f>LEN(配列情報!$D$37)-LEN(SUBSTITUTE(配列情報!$D$37,$D43,""))</f>
        <v>0</v>
      </c>
      <c r="DW43" s="21">
        <f t="shared" si="31"/>
        <v>0</v>
      </c>
      <c r="DX43" s="162" cm="1">
        <f t="array" ref="DX43">DW43-IFERROR(_xlfn.LET(_xlpm.k,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$DW$3:$DW$215),IF(_xlpm.top="対象無し", 0, SUMPRODUCT(_xlpm.amount * _xlpm.hitCount))),0)</f>
        <v>0</v>
      </c>
      <c r="DY43" s="322"/>
      <c r="DZ43" s="21">
        <f>LEN(配列情報!$D$38)-LEN(SUBSTITUTE(配列情報!$D$38,$D43,""))</f>
        <v>0</v>
      </c>
      <c r="EA43" s="21">
        <f t="shared" si="32"/>
        <v>0</v>
      </c>
      <c r="EB43" s="162" cm="1">
        <f t="array" ref="EB43">EA43-IFERROR(_xlfn.LET(_xlpm.k,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$EA$3:$EA$215),IF(_xlpm.top="対象無し", 0, SUMPRODUCT(_xlpm.amount * _xlpm.hitCount))),0)</f>
        <v>0</v>
      </c>
      <c r="EC43" s="322"/>
      <c r="ED43" s="21">
        <f>LEN(配列情報!$D$39)-LEN(SUBSTITUTE(配列情報!$D$39,$D43,""))</f>
        <v>0</v>
      </c>
      <c r="EE43" s="21">
        <f t="shared" si="33"/>
        <v>0</v>
      </c>
      <c r="EF43" s="162" cm="1">
        <f t="array" ref="EF43">EE43-IFERROR(_xlfn.LET(_xlpm.k,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$EE$3:$EE$215),IF(_xlpm.top="対象無し", 0, SUMPRODUCT(_xlpm.amount * _xlpm.hitCount))),0)</f>
        <v>0</v>
      </c>
      <c r="EG43" s="322"/>
      <c r="EH43" s="21">
        <f>LEN(配列情報!$D$40)-LEN(SUBSTITUTE(配列情報!$D$40,$D43,""))</f>
        <v>0</v>
      </c>
      <c r="EI43" s="21">
        <f t="shared" si="34"/>
        <v>0</v>
      </c>
      <c r="EJ43" s="162" cm="1">
        <f t="array" ref="EJ43">EI43-IFERROR(_xlfn.LET(_xlpm.k,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$EI$3:$EI$215),IF(_xlpm.top="対象無し", 0, SUMPRODUCT(_xlpm.amount * _xlpm.hitCount))),0)</f>
        <v>0</v>
      </c>
      <c r="EK43" s="322"/>
      <c r="EL43" s="21">
        <f>LEN(配列情報!$D$41)-LEN(SUBSTITUTE(配列情報!$D$41,$D43,""))</f>
        <v>0</v>
      </c>
      <c r="EM43" s="21">
        <f t="shared" si="35"/>
        <v>0</v>
      </c>
      <c r="EN43" s="162" cm="1">
        <f t="array" ref="EN43">EM43-IFERROR(_xlfn.LET(_xlpm.k,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$EM$3:$EM$215),IF(_xlpm.top="対象無し", 0, SUMPRODUCT(_xlpm.amount * _xlpm.hitCount))),0)</f>
        <v>0</v>
      </c>
      <c r="EO43" s="322"/>
      <c r="EP43" s="21">
        <f>LEN(配列情報!$D$42)-LEN(SUBSTITUTE(配列情報!$D$42,$D43,""))</f>
        <v>0</v>
      </c>
      <c r="EQ43" s="21">
        <f t="shared" si="36"/>
        <v>0</v>
      </c>
      <c r="ER43" s="162" cm="1">
        <f t="array" ref="ER43">EQ43-IFERROR(_xlfn.LET(_xlpm.k,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$EQ$3:$EQ$215),IF(_xlpm.top="対象無し", 0, SUMPRODUCT(_xlpm.amount * _xlpm.hitCount))),0)</f>
        <v>0</v>
      </c>
      <c r="ES43" s="322"/>
      <c r="ET43" s="21">
        <f>LEN(配列情報!$D$43)-LEN(SUBSTITUTE(配列情報!$D$43,$D43,""))</f>
        <v>0</v>
      </c>
      <c r="EU43" s="21">
        <f t="shared" si="37"/>
        <v>0</v>
      </c>
      <c r="EV43" s="162" cm="1">
        <f t="array" ref="EV43">EU43-IFERROR(_xlfn.LET(_xlpm.k,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$EU$3:$EU$215),IF(_xlpm.top="対象無し", 0, SUMPRODUCT(_xlpm.amount * _xlpm.hitCount))),0)</f>
        <v>0</v>
      </c>
      <c r="EW43" s="322"/>
      <c r="EX43" s="21">
        <f>LEN(配列情報!$D$44)-LEN(SUBSTITUTE(配列情報!$D$44,$D43,""))</f>
        <v>0</v>
      </c>
      <c r="EY43" s="21">
        <f t="shared" si="38"/>
        <v>0</v>
      </c>
      <c r="EZ43" s="162" cm="1">
        <f t="array" ref="EZ43">EY43-IFERROR(_xlfn.LET(_xlpm.k,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$EY$3:$EY$215),IF(_xlpm.top="対象無し", 0, SUMPRODUCT(_xlpm.amount * _xlpm.hitCount))),0)</f>
        <v>0</v>
      </c>
      <c r="FA43" s="322"/>
      <c r="FB43" s="21">
        <f>LEN(配列情報!$D$45)-LEN(SUBSTITUTE(配列情報!$D$45,$D43,""))</f>
        <v>0</v>
      </c>
      <c r="FC43" s="21">
        <f t="shared" si="39"/>
        <v>0</v>
      </c>
      <c r="FD43" s="162" cm="1">
        <f t="array" ref="FD43">FC43-IFERROR(_xlfn.LET(_xlpm.k,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$FC$3:$FC$215),IF(_xlpm.top="対象無し", 0, SUMPRODUCT(_xlpm.amount * _xlpm.hitCount))),0)</f>
        <v>0</v>
      </c>
      <c r="FE43" s="322"/>
      <c r="FF43" s="21">
        <f>LEN(配列情報!$D$46)-LEN(SUBSTITUTE(配列情報!$D$46,$D43,""))</f>
        <v>0</v>
      </c>
      <c r="FG43" s="21">
        <f t="shared" si="40"/>
        <v>0</v>
      </c>
      <c r="FH43" s="162" cm="1">
        <f t="array" ref="FH43">FG43-IFERROR(_xlfn.LET(_xlpm.k,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$FG$3:$FG$215),IF(_xlpm.top="対象無し", 0, SUMPRODUCT(_xlpm.amount * _xlpm.hitCount))),0)</f>
        <v>0</v>
      </c>
      <c r="FI43" s="322"/>
      <c r="FJ43" s="21">
        <f>LEN(配列情報!$D$47)-LEN(SUBSTITUTE(配列情報!$D$47,$D43,""))</f>
        <v>0</v>
      </c>
      <c r="FK43" s="21">
        <f t="shared" si="41"/>
        <v>0</v>
      </c>
      <c r="FL43" s="162" cm="1">
        <f t="array" ref="FL43">FK43-IFERROR(_xlfn.LET(_xlpm.k,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$FK$3:$FK$215),IF(_xlpm.top="対象無し", 0, SUMPRODUCT(_xlpm.amount * _xlpm.hitCount))),0)</f>
        <v>0</v>
      </c>
      <c r="FM43" s="322"/>
      <c r="FN43" s="21">
        <f>LEN(配列情報!$D$48)-LEN(SUBSTITUTE(配列情報!$D$48,$D43,""))</f>
        <v>0</v>
      </c>
      <c r="FO43" s="21">
        <f t="shared" si="42"/>
        <v>0</v>
      </c>
      <c r="FP43" s="162" cm="1">
        <f t="array" ref="FP43">FO43-IFERROR(_xlfn.LET(_xlpm.k,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$FO$3:$FO$215),IF(_xlpm.top="対象無し", 0, SUMPRODUCT(_xlpm.amount * _xlpm.hitCount))),0)</f>
        <v>0</v>
      </c>
      <c r="FQ43" s="322"/>
      <c r="FR43" s="21">
        <f>LEN(配列情報!$D$49)-LEN(SUBSTITUTE(配列情報!$D$49,$D43,""))</f>
        <v>0</v>
      </c>
      <c r="FS43" s="21">
        <f t="shared" si="43"/>
        <v>0</v>
      </c>
      <c r="FT43" s="162" cm="1">
        <f t="array" ref="FT43">FS43-IFERROR(_xlfn.LET(_xlpm.k,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$FS$3:$FS$215),IF(_xlpm.top="対象無し", 0, SUMPRODUCT(_xlpm.amount * _xlpm.hitCount))),0)</f>
        <v>0</v>
      </c>
      <c r="FU43" s="322"/>
      <c r="FV43" s="21">
        <f>LEN(配列情報!$D$50)-LEN(SUBSTITUTE(配列情報!$D$50,$D43,""))</f>
        <v>0</v>
      </c>
      <c r="FW43" s="21">
        <f t="shared" si="44"/>
        <v>0</v>
      </c>
      <c r="FX43" s="162" cm="1">
        <f t="array" ref="FX43">FW43-IFERROR(_xlfn.LET(_xlpm.k,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$FW$3:$FW$215),IF(_xlpm.top="対象無し", 0, SUMPRODUCT(_xlpm.amount * _xlpm.hitCount))),0)</f>
        <v>0</v>
      </c>
      <c r="FY43" s="322"/>
      <c r="FZ43" s="21">
        <f>LEN(配列情報!$D$51)-LEN(SUBSTITUTE(配列情報!$D$51,$D43,""))</f>
        <v>0</v>
      </c>
      <c r="GA43" s="21">
        <f t="shared" si="45"/>
        <v>0</v>
      </c>
      <c r="GB43" s="162" cm="1">
        <f t="array" ref="GB43">GA43-IFERROR(_xlfn.LET(_xlpm.k,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$GA$3:$GA$215),IF(_xlpm.top="対象無し", 0, SUMPRODUCT(_xlpm.amount * _xlpm.hitCount))),0)</f>
        <v>0</v>
      </c>
      <c r="GC43" s="322"/>
      <c r="GD43" s="21">
        <f>LEN(配列情報!$D$52)-LEN(SUBSTITUTE(配列情報!$D$52,$D43,""))</f>
        <v>0</v>
      </c>
      <c r="GE43" s="21">
        <f t="shared" si="46"/>
        <v>0</v>
      </c>
      <c r="GF43" s="162" cm="1">
        <f t="array" ref="GF43">GE43-IFERROR(_xlfn.LET(_xlpm.k,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$GE$3:$GE$215),IF(_xlpm.top="対象無し", 0, SUMPRODUCT(_xlpm.amount * _xlpm.hitCount))),0)</f>
        <v>0</v>
      </c>
      <c r="GG43" s="322"/>
      <c r="GH43" s="21">
        <f>LEN(配列情報!$D$53)-LEN(SUBSTITUTE(配列情報!$D$53,$D43,""))</f>
        <v>0</v>
      </c>
      <c r="GI43" s="21">
        <f t="shared" si="47"/>
        <v>0</v>
      </c>
      <c r="GJ43" s="162" cm="1">
        <f t="array" ref="GJ43">GI43-IFERROR(_xlfn.LET(_xlpm.k,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$GI$3:$GI$215),IF(_xlpm.top="対象無し", 0, SUMPRODUCT(_xlpm.amount * _xlpm.hitCount))),0)</f>
        <v>0</v>
      </c>
      <c r="GK43" s="322"/>
      <c r="GL43" s="21">
        <f>LEN(配列情報!$D$54)-LEN(SUBSTITUTE(配列情報!$D$54,$D43,""))</f>
        <v>0</v>
      </c>
      <c r="GM43" s="21">
        <f t="shared" si="48"/>
        <v>0</v>
      </c>
      <c r="GN43" s="162" cm="1">
        <f t="array" ref="GN43">GM43-IFERROR(_xlfn.LET(_xlpm.k,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$GM$3:$GM$215),IF(_xlpm.top="対象無し", 0, SUMPRODUCT(_xlpm.amount * _xlpm.hitCount))),0)</f>
        <v>0</v>
      </c>
      <c r="GO43" s="322"/>
      <c r="GP43" s="21">
        <f>LEN(配列情報!$D$55)-LEN(SUBSTITUTE(配列情報!$D$55,$D43,""))</f>
        <v>0</v>
      </c>
      <c r="GQ43" s="21">
        <f t="shared" si="49"/>
        <v>0</v>
      </c>
      <c r="GR43" s="162" cm="1">
        <f t="array" ref="GR43">GQ43-IFERROR(_xlfn.LET(_xlpm.k,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$GQ$3:$GQ$215),IF(_xlpm.top="対象無し", 0, SUMPRODUCT(_xlpm.amount * _xlpm.hitCount))),0)</f>
        <v>0</v>
      </c>
      <c r="GS43" s="322"/>
      <c r="GT43" s="21">
        <f>LEN(配列情報!$D$56)-LEN(SUBSTITUTE(配列情報!$D$56,$D43,""))</f>
        <v>0</v>
      </c>
      <c r="GU43" s="21">
        <f t="shared" si="50"/>
        <v>0</v>
      </c>
      <c r="GV43" s="162" cm="1">
        <f t="array" ref="GV43">GU43-IFERROR(_xlfn.LET(_xlpm.k,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$GU$3:$GU$215),IF(_xlpm.top="対象無し", 0, SUMPRODUCT(_xlpm.amount * _xlpm.hitCount))),0)</f>
        <v>0</v>
      </c>
      <c r="GW43" s="322"/>
      <c r="GX43" s="21">
        <f>LEN(配列情報!$D$57)-LEN(SUBSTITUTE(配列情報!$D$57,$D43,""))</f>
        <v>0</v>
      </c>
      <c r="GY43" s="21">
        <f t="shared" si="51"/>
        <v>0</v>
      </c>
      <c r="GZ43" s="162" cm="1">
        <f t="array" ref="GZ43">GY43-IFERROR(_xlfn.LET(_xlpm.k,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$GY$3:$GY$215),IF(_xlpm.top="対象無し", 0, SUMPRODUCT(_xlpm.amount * _xlpm.hitCount))),0)</f>
        <v>0</v>
      </c>
      <c r="HA43" s="322"/>
      <c r="HB43" s="21">
        <f>LEN(配列情報!$D$58)-LEN(SUBSTITUTE(配列情報!$D$58,$D43,""))</f>
        <v>0</v>
      </c>
      <c r="HC43" s="21">
        <f t="shared" si="52"/>
        <v>0</v>
      </c>
      <c r="HD43" s="162" cm="1">
        <f t="array" ref="HD43">HC43-IFERROR(_xlfn.LET(_xlpm.k,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$HC$3:$HC$215),IF(_xlpm.top="対象無し", 0, SUMPRODUCT(_xlpm.amount * _xlpm.hitCount))),0)</f>
        <v>0</v>
      </c>
      <c r="HE43" s="322"/>
      <c r="HF43" s="21">
        <f>LEN(配列情報!$D$59)-LEN(SUBSTITUTE(配列情報!$D$59,$D43,""))</f>
        <v>0</v>
      </c>
      <c r="HG43" s="21">
        <f t="shared" si="53"/>
        <v>0</v>
      </c>
      <c r="HH43" s="162" cm="1">
        <f t="array" ref="HH43">HG43-IFERROR(_xlfn.LET(_xlpm.k,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$HG$3:$HG$215),IF(_xlpm.top="対象無し", 0, SUMPRODUCT(_xlpm.amount * _xlpm.hitCount))),0)</f>
        <v>0</v>
      </c>
      <c r="HI43" s="322"/>
      <c r="HJ43" s="21">
        <f>LEN(配列情報!$D$60)-LEN(SUBSTITUTE(配列情報!$D$60,$D43,""))</f>
        <v>0</v>
      </c>
      <c r="HK43" s="21">
        <f t="shared" si="54"/>
        <v>0</v>
      </c>
      <c r="HL43" s="162" cm="1">
        <f t="array" ref="HL43">HK43-IFERROR(_xlfn.LET(_xlpm.k,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$HK$3:$HK$215),IF(_xlpm.top="対象無し", 0, SUMPRODUCT(_xlpm.amount * _xlpm.hitCount))),0)</f>
        <v>0</v>
      </c>
      <c r="HM43" s="322"/>
      <c r="HN43" s="21">
        <f>LEN(配列情報!$D$61)-LEN(SUBSTITUTE(配列情報!$D$61,$D43,""))</f>
        <v>0</v>
      </c>
      <c r="HO43" s="21">
        <f t="shared" si="55"/>
        <v>0</v>
      </c>
      <c r="HP43" s="162" cm="1">
        <f t="array" ref="HP43">HO43-IFERROR(_xlfn.LET(_xlpm.k,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$HO$3:$HO$215),IF(_xlpm.top="対象無し", 0, SUMPRODUCT(_xlpm.amount * _xlpm.hitCount))),0)</f>
        <v>0</v>
      </c>
      <c r="HQ43" s="322"/>
      <c r="HR43" s="21">
        <f>LEN(配列情報!$D$62)-LEN(SUBSTITUTE(配列情報!$D$62,$D43,""))</f>
        <v>0</v>
      </c>
      <c r="HS43" s="21">
        <f t="shared" si="56"/>
        <v>0</v>
      </c>
      <c r="HT43" s="162" cm="1">
        <f t="array" ref="HT43">HS43-IFERROR(_xlfn.LET(_xlpm.k,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$HS$3:$HS$215),IF(_xlpm.top="対象無し", 0, SUMPRODUCT(_xlpm.amount * _xlpm.hitCount))),0)</f>
        <v>0</v>
      </c>
      <c r="HU43" s="322"/>
      <c r="HV43" s="21">
        <f>LEN(配列情報!$D$63)-LEN(SUBSTITUTE(配列情報!$D$63,$D43,""))</f>
        <v>0</v>
      </c>
      <c r="HW43" s="21">
        <f t="shared" si="57"/>
        <v>0</v>
      </c>
      <c r="HX43" s="162" cm="1">
        <f t="array" ref="HX43">HW43-IFERROR(_xlfn.LET(_xlpm.k,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$HW$3:$HW$215),IF(_xlpm.top="対象無し", 0, SUMPRODUCT(_xlpm.amount * _xlpm.hitCount))),0)</f>
        <v>0</v>
      </c>
      <c r="HY43" s="322"/>
      <c r="HZ43" s="21">
        <f>LEN(配列情報!$D$64)-LEN(SUBSTITUTE(配列情報!$D$64,$D43,""))</f>
        <v>0</v>
      </c>
      <c r="IA43" s="21">
        <f t="shared" si="58"/>
        <v>0</v>
      </c>
      <c r="IB43" s="162" cm="1">
        <f t="array" ref="IB43">IA43-IFERROR(_xlfn.LET(_xlpm.k,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$IA$3:$IA$215),IF(_xlpm.top="対象無し", 0, SUMPRODUCT(_xlpm.amount * _xlpm.hitCount))),0)</f>
        <v>0</v>
      </c>
      <c r="IC43" s="322"/>
      <c r="ID43" s="21">
        <f>LEN(配列情報!$D$65)-LEN(SUBSTITUTE(配列情報!$D$65,$D43,""))</f>
        <v>0</v>
      </c>
      <c r="IE43" s="21">
        <f t="shared" si="59"/>
        <v>0</v>
      </c>
      <c r="IF43" s="162" cm="1">
        <f t="array" ref="IF43">IE43-IFERROR(_xlfn.LET(_xlpm.k,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$IE$3:$IE$215),IF(_xlpm.top="対象無し", 0, SUMPRODUCT(_xlpm.amount * _xlpm.hitCount))),0)</f>
        <v>0</v>
      </c>
      <c r="IG43" s="322"/>
      <c r="IH43" s="21">
        <f>LEN(配列情報!$D$66)-LEN(SUBSTITUTE(配列情報!$D$66,$D43,""))</f>
        <v>0</v>
      </c>
      <c r="II43" s="21">
        <f t="shared" si="60"/>
        <v>0</v>
      </c>
      <c r="IJ43" s="162" cm="1">
        <f t="array" ref="IJ43">II43-IFERROR(_xlfn.LET(_xlpm.k,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$II$3:$II$215),IF(_xlpm.top="対象無し", 0, SUMPRODUCT(_xlpm.amount * _xlpm.hitCount))),0)</f>
        <v>0</v>
      </c>
      <c r="IK43" s="322"/>
      <c r="IL43" s="21">
        <f>LEN(配列情報!$D$67)-LEN(SUBSTITUTE(配列情報!$D$67,$D43,""))</f>
        <v>0</v>
      </c>
      <c r="IM43" s="21">
        <f t="shared" si="61"/>
        <v>0</v>
      </c>
      <c r="IN43" s="162" cm="1">
        <f t="array" ref="IN43">IM43-IFERROR(_xlfn.LET(_xlpm.k,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$IM$3:$IM$215),IF(_xlpm.top="対象無し", 0, SUMPRODUCT(_xlpm.amount * _xlpm.hitCount))),0)</f>
        <v>0</v>
      </c>
      <c r="IO43" s="322"/>
      <c r="IP43" s="21">
        <f>LEN(配列情報!$D$68)-LEN(SUBSTITUTE(配列情報!$D$68,$D43,""))</f>
        <v>0</v>
      </c>
      <c r="IQ43" s="21">
        <f t="shared" si="62"/>
        <v>0</v>
      </c>
      <c r="IR43" s="162" cm="1">
        <f t="array" ref="IR43">IQ43-IFERROR(_xlfn.LET(_xlpm.k,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$IQ$3:$IQ$215),IF(_xlpm.top="対象無し", 0, SUMPRODUCT(_xlpm.amount * _xlpm.hitCount))),0)</f>
        <v>0</v>
      </c>
      <c r="IS43" s="322"/>
      <c r="IT43" s="21">
        <f>LEN(配列情報!$D$69)-LEN(SUBSTITUTE(配列情報!$D$69,$D43,""))</f>
        <v>0</v>
      </c>
      <c r="IU43" s="21">
        <f t="shared" si="63"/>
        <v>0</v>
      </c>
      <c r="IV43" s="162" cm="1">
        <f t="array" ref="IV43">IU43-IFERROR(_xlfn.LET(_xlpm.k,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$IU$3:$IU$215),IF(_xlpm.top="対象無し", 0, SUMPRODUCT(_xlpm.amount * _xlpm.hitCount))),0)</f>
        <v>0</v>
      </c>
      <c r="IW43" s="322"/>
      <c r="IX43" s="21">
        <f>LEN(配列情報!$D$70)-LEN(SUBSTITUTE(配列情報!$D$70,$D43,""))</f>
        <v>0</v>
      </c>
      <c r="IY43" s="21">
        <f t="shared" si="64"/>
        <v>0</v>
      </c>
      <c r="IZ43" s="162" cm="1">
        <f t="array" ref="IZ43">IY43-IFERROR(_xlfn.LET(_xlpm.k,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$IY$3:$IY$215),IF(_xlpm.top="対象無し", 0, SUMPRODUCT(_xlpm.amount * _xlpm.hitCount))),0)</f>
        <v>0</v>
      </c>
      <c r="JA43" s="322"/>
      <c r="JB43" s="21">
        <f>LEN(配列情報!$D$71)-LEN(SUBSTITUTE(配列情報!$D$71,$D43,""))</f>
        <v>0</v>
      </c>
      <c r="JC43" s="21">
        <f t="shared" si="65"/>
        <v>0</v>
      </c>
      <c r="JD43" s="162" cm="1">
        <f t="array" ref="JD43">JC43-IFERROR(_xlfn.LET(_xlpm.k,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$JC$3:$JC$215),IF(_xlpm.top="対象無し", 0, SUMPRODUCT(_xlpm.amount * _xlpm.hitCount))),0)</f>
        <v>0</v>
      </c>
      <c r="JE43" s="322"/>
      <c r="JF43" s="21">
        <f>LEN(配列情報!$D$72)-LEN(SUBSTITUTE(配列情報!$D$72,$D43,""))</f>
        <v>0</v>
      </c>
      <c r="JG43" s="21">
        <f t="shared" si="66"/>
        <v>0</v>
      </c>
      <c r="JH43" s="162" cm="1">
        <f t="array" ref="JH43">JG43-IFERROR(_xlfn.LET(_xlpm.k,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$JG$3:$JG$215),IF(_xlpm.top="対象無し", 0, SUMPRODUCT(_xlpm.amount * _xlpm.hitCount))),0)</f>
        <v>0</v>
      </c>
      <c r="JI43" s="322"/>
      <c r="JJ43" s="21">
        <f>LEN(配列情報!$D$73)-LEN(SUBSTITUTE(配列情報!$D$73,$D43,""))</f>
        <v>0</v>
      </c>
      <c r="JK43" s="21">
        <f t="shared" si="67"/>
        <v>0</v>
      </c>
      <c r="JL43" s="162" cm="1">
        <f t="array" ref="JL43">JK43-IFERROR(_xlfn.LET(_xlpm.k,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$JK$3:$JK$215),IF(_xlpm.top="対象無し", 0, SUMPRODUCT(_xlpm.amount * _xlpm.hitCount))),0)</f>
        <v>0</v>
      </c>
      <c r="JM43" s="322"/>
      <c r="JN43" s="21">
        <f>LEN(配列情報!$D$74)-LEN(SUBSTITUTE(配列情報!$D$74,$D43,""))</f>
        <v>0</v>
      </c>
      <c r="JO43" s="21">
        <f t="shared" si="68"/>
        <v>0</v>
      </c>
      <c r="JP43" s="162" cm="1">
        <f t="array" ref="JP43">JO43-IFERROR(_xlfn.LET(_xlpm.k,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$JO$3:$JO$215),IF(_xlpm.top="対象無し", 0, SUMPRODUCT(_xlpm.amount * _xlpm.hitCount))),0)</f>
        <v>0</v>
      </c>
      <c r="JQ43" s="322"/>
      <c r="JR43" s="21">
        <f>LEN(配列情報!$D$75)-LEN(SUBSTITUTE(配列情報!$D$75,$D43,""))</f>
        <v>0</v>
      </c>
      <c r="JS43" s="21">
        <f t="shared" si="69"/>
        <v>0</v>
      </c>
      <c r="JT43" s="162" cm="1">
        <f t="array" ref="JT43">JS43-IFERROR(_xlfn.LET(_xlpm.k,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$JS$3:$JS$215),IF(_xlpm.top="対象無し", 0, SUMPRODUCT(_xlpm.amount * _xlpm.hitCount))),0)</f>
        <v>0</v>
      </c>
      <c r="JU43" s="322"/>
      <c r="JV43" s="21">
        <f>LEN(配列情報!$D$76)-LEN(SUBSTITUTE(配列情報!$D$76,$D43,""))</f>
        <v>0</v>
      </c>
      <c r="JW43" s="21">
        <f t="shared" si="70"/>
        <v>0</v>
      </c>
      <c r="JX43" s="162" cm="1">
        <f t="array" ref="JX43">JW43-IFERROR(_xlfn.LET(_xlpm.k,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$JW$3:$JW$215),IF(_xlpm.top="対象無し", 0, SUMPRODUCT(_xlpm.amount * _xlpm.hitCount))),0)</f>
        <v>0</v>
      </c>
      <c r="JY43" s="322"/>
      <c r="JZ43" s="21">
        <f>LEN(配列情報!$D$77)-LEN(SUBSTITUTE(配列情報!$D$77,$D43,""))</f>
        <v>0</v>
      </c>
      <c r="KA43" s="21">
        <f t="shared" si="71"/>
        <v>0</v>
      </c>
      <c r="KB43" s="162" cm="1">
        <f t="array" ref="KB43">KA43-IFERROR(_xlfn.LET(_xlpm.k,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$KA$3:$KA$215),IF(_xlpm.top="対象無し", 0, SUMPRODUCT(_xlpm.amount * _xlpm.hitCount))),0)</f>
        <v>0</v>
      </c>
      <c r="KC43" s="322"/>
      <c r="KD43" s="21">
        <f>LEN(配列情報!$D$78)-LEN(SUBSTITUTE(配列情報!$D$78,$D43,""))</f>
        <v>0</v>
      </c>
      <c r="KE43" s="21">
        <f t="shared" si="72"/>
        <v>0</v>
      </c>
      <c r="KF43" s="162" cm="1">
        <f t="array" ref="KF43">KE43-IFERROR(_xlfn.LET(_xlpm.k,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$KE$3:$KE$215),IF(_xlpm.top="対象無し", 0, SUMPRODUCT(_xlpm.amount * _xlpm.hitCount))),0)</f>
        <v>0</v>
      </c>
      <c r="KG43" s="322"/>
      <c r="KH43" s="21">
        <f>LEN(配列情報!$D$79)-LEN(SUBSTITUTE(配列情報!$D$79,$D43,""))</f>
        <v>0</v>
      </c>
      <c r="KI43" s="21">
        <f t="shared" si="73"/>
        <v>0</v>
      </c>
      <c r="KJ43" s="162" cm="1">
        <f t="array" ref="KJ43">KI43-IFERROR(_xlfn.LET(_xlpm.k,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$KI$3:$KI$215),IF(_xlpm.top="対象無し", 0, SUMPRODUCT(_xlpm.amount * _xlpm.hitCount))),0)</f>
        <v>0</v>
      </c>
      <c r="KK43" s="322"/>
      <c r="KL43" s="21">
        <f>LEN(配列情報!$D$80)-LEN(SUBSTITUTE(配列情報!$D$80,$D43,""))</f>
        <v>0</v>
      </c>
      <c r="KM43" s="21">
        <f t="shared" si="74"/>
        <v>0</v>
      </c>
      <c r="KN43" s="162" cm="1">
        <f t="array" ref="KN43">KM43-IFERROR(_xlfn.LET(_xlpm.k,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$KM$3:$KM$215),IF(_xlpm.top="対象無し", 0, SUMPRODUCT(_xlpm.amount * _xlpm.hitCount))),0)</f>
        <v>0</v>
      </c>
      <c r="KO43" s="322"/>
      <c r="KP43" s="21">
        <f>LEN(配列情報!$D$81)-LEN(SUBSTITUTE(配列情報!$D$81,$D43,""))</f>
        <v>0</v>
      </c>
      <c r="KQ43" s="21">
        <f t="shared" si="75"/>
        <v>0</v>
      </c>
      <c r="KR43" s="162" cm="1">
        <f t="array" ref="KR43">KQ43-IFERROR(_xlfn.LET(_xlpm.k,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$KQ$3:$KQ$215),IF(_xlpm.top="対象無し", 0, SUMPRODUCT(_xlpm.amount * _xlpm.hitCount))),0)</f>
        <v>0</v>
      </c>
      <c r="KS43" s="322"/>
      <c r="KT43" s="21">
        <f>LEN(配列情報!$D$82)-LEN(SUBSTITUTE(配列情報!$D$82,$D43,""))</f>
        <v>0</v>
      </c>
      <c r="KU43" s="21">
        <f t="shared" si="76"/>
        <v>0</v>
      </c>
      <c r="KV43" s="162" cm="1">
        <f t="array" ref="KV43">KU43-IFERROR(_xlfn.LET(_xlpm.k,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$KU$3:$KU$215),IF(_xlpm.top="対象無し", 0, SUMPRODUCT(_xlpm.amount * _xlpm.hitCount))),0)</f>
        <v>0</v>
      </c>
      <c r="KW43" s="322"/>
      <c r="KX43" s="21">
        <f>LEN(配列情報!$D$83)-LEN(SUBSTITUTE(配列情報!$D$83,$D43,""))</f>
        <v>0</v>
      </c>
      <c r="KY43" s="21">
        <f t="shared" si="77"/>
        <v>0</v>
      </c>
      <c r="KZ43" s="162" cm="1">
        <f t="array" ref="KZ43">KY43-IFERROR(_xlfn.LET(_xlpm.k,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$KY$3:$KY$215),IF(_xlpm.top="対象無し", 0, SUMPRODUCT(_xlpm.amount * _xlpm.hitCount))),0)</f>
        <v>0</v>
      </c>
      <c r="LA43" s="322"/>
      <c r="LB43" s="21">
        <f>LEN(配列情報!$D$84)-LEN(SUBSTITUTE(配列情報!$D$84,$D43,""))</f>
        <v>0</v>
      </c>
      <c r="LC43" s="21">
        <f t="shared" si="78"/>
        <v>0</v>
      </c>
      <c r="LD43" s="162" cm="1">
        <f t="array" ref="LD43">LC43-IFERROR(_xlfn.LET(_xlpm.k,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$LC$3:$LC$215),IF(_xlpm.top="対象無し", 0, SUMPRODUCT(_xlpm.amount * _xlpm.hitCount))),0)</f>
        <v>0</v>
      </c>
      <c r="LE43" s="322"/>
      <c r="LF43" s="21">
        <f>LEN(配列情報!$D$85)-LEN(SUBSTITUTE(配列情報!$D$85,$D43,""))</f>
        <v>0</v>
      </c>
      <c r="LG43" s="21">
        <f t="shared" si="79"/>
        <v>0</v>
      </c>
      <c r="LH43" s="162" cm="1">
        <f t="array" ref="LH43">LG43-IFERROR(_xlfn.LET(_xlpm.k,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$LG$3:$LG$215),IF(_xlpm.top="対象無し", 0, SUMPRODUCT(_xlpm.amount * _xlpm.hitCount))),0)</f>
        <v>0</v>
      </c>
      <c r="LI43" s="322"/>
      <c r="LJ43" s="21">
        <f>LEN(配列情報!$D$86)-LEN(SUBSTITUTE(配列情報!$D$86,$D43,""))</f>
        <v>0</v>
      </c>
      <c r="LK43" s="21">
        <f t="shared" si="80"/>
        <v>0</v>
      </c>
      <c r="LL43" s="162" cm="1">
        <f t="array" ref="LL43">LK43-IFERROR(_xlfn.LET(_xlpm.k,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$LK$3:$LK$215),IF(_xlpm.top="対象無し", 0, SUMPRODUCT(_xlpm.amount * _xlpm.hitCount))),0)</f>
        <v>0</v>
      </c>
      <c r="LM43" s="322"/>
      <c r="LN43" s="21">
        <f>LEN(配列情報!$D$87)-LEN(SUBSTITUTE(配列情報!$D$87,$D43,""))</f>
        <v>0</v>
      </c>
      <c r="LO43" s="21">
        <f t="shared" si="81"/>
        <v>0</v>
      </c>
      <c r="LP43" s="162" cm="1">
        <f t="array" ref="LP43">LO43-IFERROR(_xlfn.LET(_xlpm.k,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$LO$3:$LO$215),IF(_xlpm.top="対象無し", 0, SUMPRODUCT(_xlpm.amount * _xlpm.hitCount))),0)</f>
        <v>0</v>
      </c>
      <c r="LQ43" s="322"/>
      <c r="LR43" s="21">
        <f>LEN(配列情報!$D$88)-LEN(SUBSTITUTE(配列情報!$D$88,$D43,""))</f>
        <v>0</v>
      </c>
      <c r="LS43" s="21">
        <f t="shared" si="82"/>
        <v>0</v>
      </c>
      <c r="LT43" s="162" cm="1">
        <f t="array" ref="LT43">LS43-IFERROR(_xlfn.LET(_xlpm.k,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$LS$3:$LS$215),IF(_xlpm.top="対象無し", 0, SUMPRODUCT(_xlpm.amount * _xlpm.hitCount))),0)</f>
        <v>0</v>
      </c>
      <c r="LU43" s="322"/>
      <c r="LV43" s="21">
        <f>LEN(配列情報!$D$89)-LEN(SUBSTITUTE(配列情報!$D$89,$D43,""))</f>
        <v>0</v>
      </c>
      <c r="LW43" s="21">
        <f t="shared" si="83"/>
        <v>0</v>
      </c>
      <c r="LX43" s="162" cm="1">
        <f t="array" ref="LX43">LW43-IFERROR(_xlfn.LET(_xlpm.k,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$LW$3:$LW$215),IF(_xlpm.top="対象無し", 0, SUMPRODUCT(_xlpm.amount * _xlpm.hitCount))),0)</f>
        <v>0</v>
      </c>
      <c r="LY43" s="322"/>
      <c r="LZ43" s="21">
        <f>LEN(配列情報!$D$90)-LEN(SUBSTITUTE(配列情報!$D$90,$D43,""))</f>
        <v>0</v>
      </c>
      <c r="MA43" s="21">
        <f t="shared" si="84"/>
        <v>0</v>
      </c>
      <c r="MB43" s="162" cm="1">
        <f t="array" ref="MB43">MA43-IFERROR(_xlfn.LET(_xlpm.k,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$MA$3:$MA$215),IF(_xlpm.top="対象無し", 0, SUMPRODUCT(_xlpm.amount * _xlpm.hitCount))),0)</f>
        <v>0</v>
      </c>
      <c r="MC43" s="322"/>
      <c r="MD43" s="21">
        <f>LEN(配列情報!$D$91)-LEN(SUBSTITUTE(配列情報!$D$91,$D43,""))</f>
        <v>0</v>
      </c>
      <c r="ME43" s="21">
        <f t="shared" si="85"/>
        <v>0</v>
      </c>
      <c r="MF43" s="162" cm="1">
        <f t="array" ref="MF43">ME43-IFERROR(_xlfn.LET(_xlpm.k,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$ME$3:$ME$215),IF(_xlpm.top="対象無し", 0, SUMPRODUCT(_xlpm.amount * _xlpm.hitCount))),0)</f>
        <v>0</v>
      </c>
      <c r="MG43" s="322"/>
      <c r="MH43" s="21">
        <f>LEN(配列情報!$D$92)-LEN(SUBSTITUTE(配列情報!$D$92,$D43,""))</f>
        <v>0</v>
      </c>
      <c r="MI43" s="21">
        <f t="shared" si="86"/>
        <v>0</v>
      </c>
      <c r="MJ43" s="162" cm="1">
        <f t="array" ref="MJ43">MI43-IFERROR(_xlfn.LET(_xlpm.k,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$MI$3:$MI$215),IF(_xlpm.top="対象無し", 0, SUMPRODUCT(_xlpm.amount * _xlpm.hitCount))),0)</f>
        <v>0</v>
      </c>
      <c r="MK43" s="322"/>
      <c r="ML43" s="21">
        <f>LEN(配列情報!$D$93)-LEN(SUBSTITUTE(配列情報!$D$93,$D43,""))</f>
        <v>0</v>
      </c>
      <c r="MM43" s="21">
        <f t="shared" si="87"/>
        <v>0</v>
      </c>
      <c r="MN43" s="162" cm="1">
        <f t="array" ref="MN43">MM43-IFERROR(_xlfn.LET(_xlpm.k,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$MM$3:$MM$215),IF(_xlpm.top="対象無し", 0, SUMPRODUCT(_xlpm.amount * _xlpm.hitCount))),0)</f>
        <v>0</v>
      </c>
      <c r="MO43" s="322"/>
      <c r="MP43" s="21">
        <f>LEN(配列情報!$D$94)-LEN(SUBSTITUTE(配列情報!$D$94,$D43,""))</f>
        <v>0</v>
      </c>
      <c r="MQ43" s="21">
        <f t="shared" si="88"/>
        <v>0</v>
      </c>
      <c r="MR43" s="162" cm="1">
        <f t="array" ref="MR43">MQ43-IFERROR(_xlfn.LET(_xlpm.k,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$MQ$3:$MQ$215),IF(_xlpm.top="対象無し", 0, SUMPRODUCT(_xlpm.amount * _xlpm.hitCount))),0)</f>
        <v>0</v>
      </c>
      <c r="MS43" s="322"/>
      <c r="MT43" s="21">
        <f>LEN(配列情報!$D$95)-LEN(SUBSTITUTE(配列情報!$D$95,$D43,""))</f>
        <v>0</v>
      </c>
      <c r="MU43" s="21">
        <f t="shared" si="89"/>
        <v>0</v>
      </c>
      <c r="MV43" s="162" cm="1">
        <f t="array" ref="MV43">MU43-IFERROR(_xlfn.LET(_xlpm.k,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$MU$3:$MU$215),IF(_xlpm.top="対象無し", 0, SUMPRODUCT(_xlpm.amount * _xlpm.hitCount))),0)</f>
        <v>0</v>
      </c>
      <c r="MW43" s="322"/>
      <c r="MX43" s="21">
        <f>LEN(配列情報!$D$96)-LEN(SUBSTITUTE(配列情報!$D$96,$D43,""))</f>
        <v>0</v>
      </c>
      <c r="MY43" s="21">
        <f t="shared" si="90"/>
        <v>0</v>
      </c>
      <c r="MZ43" s="162" cm="1">
        <f t="array" ref="MZ43">MY43-IFERROR(_xlfn.LET(_xlpm.k,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$MY$3:$MY$215),IF(_xlpm.top="対象無し", 0, SUMPRODUCT(_xlpm.amount * _xlpm.hitCount))),0)</f>
        <v>0</v>
      </c>
      <c r="NA43" s="322"/>
      <c r="NB43" s="21">
        <f>LEN(配列情報!$D$97)-LEN(SUBSTITUTE(配列情報!$D$97,$D43,""))</f>
        <v>0</v>
      </c>
      <c r="NC43" s="21">
        <f t="shared" si="91"/>
        <v>0</v>
      </c>
      <c r="ND43" s="162" cm="1">
        <f t="array" ref="ND43">NC43-IFERROR(_xlfn.LET(_xlpm.k,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$NC$3:$NC$215),IF(_xlpm.top="対象無し", 0, SUMPRODUCT(_xlpm.amount * _xlpm.hitCount))),0)</f>
        <v>0</v>
      </c>
      <c r="NE43" s="322"/>
      <c r="NF43" s="21">
        <f>LEN(配列情報!$D$98)-LEN(SUBSTITUTE(配列情報!$D$98,$D43,""))</f>
        <v>0</v>
      </c>
      <c r="NG43" s="21">
        <f t="shared" si="92"/>
        <v>0</v>
      </c>
      <c r="NH43" s="162" cm="1">
        <f t="array" ref="NH43">NG43-IFERROR(_xlfn.LET(_xlpm.k,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$NG$3:$NG$215),IF(_xlpm.top="対象無し", 0, SUMPRODUCT(_xlpm.amount * _xlpm.hitCount))),0)</f>
        <v>0</v>
      </c>
      <c r="NI43" s="322"/>
      <c r="NJ43" s="21">
        <f>LEN(配列情報!$D$99)-LEN(SUBSTITUTE(配列情報!$D$99,$D43,""))</f>
        <v>0</v>
      </c>
      <c r="NK43" s="21">
        <f t="shared" si="93"/>
        <v>0</v>
      </c>
      <c r="NL43" s="162" cm="1">
        <f t="array" ref="NL43">NK43-IFERROR(_xlfn.LET(_xlpm.k,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$NK$3:$NK$215),IF(_xlpm.top="対象無し", 0, SUMPRODUCT(_xlpm.amount * _xlpm.hitCount))),0)</f>
        <v>0</v>
      </c>
      <c r="NM43" s="322"/>
      <c r="NN43" s="21">
        <f>LEN(配列情報!$D$100)-LEN(SUBSTITUTE(配列情報!$D$100,$D43,""))</f>
        <v>0</v>
      </c>
      <c r="NO43" s="21">
        <f t="shared" si="94"/>
        <v>0</v>
      </c>
      <c r="NP43" s="162" cm="1">
        <f t="array" ref="NP43">NO43-IFERROR(_xlfn.LET(_xlpm.k,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$NO$3:$NO$215),IF(_xlpm.top="対象無し", 0, SUMPRODUCT(_xlpm.amount * _xlpm.hitCount))),0)</f>
        <v>0</v>
      </c>
      <c r="NQ43" s="322"/>
      <c r="NR43" s="21">
        <f>LEN(配列情報!$D$101)-LEN(SUBSTITUTE(配列情報!$D$101,$D43,""))</f>
        <v>0</v>
      </c>
      <c r="NS43" s="21">
        <f t="shared" si="95"/>
        <v>0</v>
      </c>
      <c r="NT43" s="162" cm="1">
        <f t="array" ref="NT43">NS43-IFERROR(_xlfn.LET(_xlpm.k,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$NS$3:$NS$215),IF(_xlpm.top="対象無し", 0, SUMPRODUCT(_xlpm.amount * _xlpm.hitCount))),0)</f>
        <v>0</v>
      </c>
      <c r="NU43" s="322"/>
      <c r="NV43" s="21">
        <f>LEN(配列情報!$D$102)-LEN(SUBSTITUTE(配列情報!$D$102,$D43,""))</f>
        <v>0</v>
      </c>
      <c r="NW43" s="21">
        <f t="shared" si="96"/>
        <v>0</v>
      </c>
      <c r="NX43" s="162" cm="1">
        <f t="array" ref="NX43">NW43-IFERROR(_xlfn.LET(_xlpm.k, _xlfn.XMATCH(TRUE, EXACT($OB$2:$RL$2, D43),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D43, ""))) / LEN(D43),_xlpm.amount, SUMIF($C$3:$C$215, _xlpm.arrCode, $NW$3:$NW$215),IF(_xlpm.top="対象無し", 0, SUMPRODUCT(_xlpm.amount * _xlpm.hitCount))),0)</f>
        <v>0</v>
      </c>
      <c r="NY43" s="322"/>
    </row>
    <row r="44" spans="1:389">
      <c r="A44" s="327"/>
      <c r="B44" s="334"/>
      <c r="C44" s="45">
        <v>42</v>
      </c>
      <c r="D44" s="22" t="str">
        <f>塩基・修飾表記の定義!I54</f>
        <v>g(L)</v>
      </c>
      <c r="E44" s="160">
        <f t="shared" si="3"/>
        <v>4</v>
      </c>
      <c r="F44" s="21">
        <f>LEN(配列情報!$D$7)-LEN(SUBSTITUTE(配列情報!$D$7,$D44,""))</f>
        <v>0</v>
      </c>
      <c r="G44" s="21">
        <f t="shared" si="100"/>
        <v>0</v>
      </c>
      <c r="H44" s="162" cm="1">
        <f t="array" ref="H44">G44-IFERROR(_xlfn.LET(_xlpm.k,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$G$3:$G$215),IF(_xlpm.top="対象無し", 0, SUMPRODUCT(_xlpm.amount * _xlpm.hitCount))),0)</f>
        <v>0</v>
      </c>
      <c r="I44" s="323"/>
      <c r="J44" s="21">
        <f>LEN(配列情報!$D$8)-LEN(SUBSTITUTE(配列情報!$D$8,$D44,""))</f>
        <v>0</v>
      </c>
      <c r="K44" s="21">
        <f t="shared" si="101"/>
        <v>0</v>
      </c>
      <c r="L44" s="162" cm="1">
        <f t="array" ref="L44">K44-IFERROR(_xlfn.LET(_xlpm.k,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$K$3:$K$215),IF(_xlpm.top="対象無し", 0, SUMPRODUCT(_xlpm.amount * _xlpm.hitCount))),0)</f>
        <v>0</v>
      </c>
      <c r="M44" s="323"/>
      <c r="N44" s="21">
        <f>LEN(配列情報!$D$9)-LEN(SUBSTITUTE(配列情報!$D$9,$D44,""))</f>
        <v>0</v>
      </c>
      <c r="O44" s="21">
        <f t="shared" si="4"/>
        <v>0</v>
      </c>
      <c r="P44" s="162" cm="1">
        <f t="array" ref="P44">O44-IFERROR(_xlfn.LET(_xlpm.k,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$O$3:$O$215),IF(_xlpm.top="対象無し", 0, SUMPRODUCT(_xlpm.amount * _xlpm.hitCount))),0)</f>
        <v>0</v>
      </c>
      <c r="Q44" s="323"/>
      <c r="R44" s="21">
        <f>LEN(配列情報!$D$10)-LEN(SUBSTITUTE(配列情報!$D$10,$D44,""))</f>
        <v>0</v>
      </c>
      <c r="S44" s="21">
        <f t="shared" si="5"/>
        <v>0</v>
      </c>
      <c r="T44" s="162" cm="1">
        <f t="array" ref="T44">S44-IFERROR(_xlfn.LET(_xlpm.k,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$S$3:$S$215),IF(_xlpm.top="対象無し", 0, SUMPRODUCT(_xlpm.amount * _xlpm.hitCount))),0)</f>
        <v>0</v>
      </c>
      <c r="U44" s="323"/>
      <c r="V44" s="21">
        <f>LEN(配列情報!$D$11)-LEN(SUBSTITUTE(配列情報!$D$11,$D44,""))</f>
        <v>0</v>
      </c>
      <c r="W44" s="21">
        <f t="shared" si="6"/>
        <v>0</v>
      </c>
      <c r="X44" s="162" cm="1">
        <f t="array" ref="X44">W44-IFERROR(_xlfn.LET(_xlpm.k,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$W$3:$W$215),IF(_xlpm.top="対象無し", 0, SUMPRODUCT(_xlpm.amount * _xlpm.hitCount))),0)</f>
        <v>0</v>
      </c>
      <c r="Y44" s="323"/>
      <c r="Z44" s="21">
        <f>LEN(配列情報!$D$12)-LEN(SUBSTITUTE(配列情報!$D$12,$D44,""))</f>
        <v>0</v>
      </c>
      <c r="AA44" s="21">
        <f t="shared" si="7"/>
        <v>0</v>
      </c>
      <c r="AB44" s="162" cm="1">
        <f t="array" ref="AB44">AA44-IFERROR(_xlfn.LET(_xlpm.k,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$AA$3:$AA$215),IF(_xlpm.top="対象無し", 0, SUMPRODUCT(_xlpm.amount * _xlpm.hitCount))),0)</f>
        <v>0</v>
      </c>
      <c r="AC44" s="323"/>
      <c r="AD44" s="21">
        <f>LEN(配列情報!$D$13)-LEN(SUBSTITUTE(配列情報!$D$13,$D44,""))</f>
        <v>0</v>
      </c>
      <c r="AE44" s="21">
        <f t="shared" si="8"/>
        <v>0</v>
      </c>
      <c r="AF44" s="162" cm="1">
        <f t="array" ref="AF44">AE44-IFERROR(_xlfn.LET(_xlpm.k,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$AE$3:$AE$215),IF(_xlpm.top="対象無し", 0, SUMPRODUCT(_xlpm.amount * _xlpm.hitCount))),0)</f>
        <v>0</v>
      </c>
      <c r="AG44" s="323"/>
      <c r="AH44" s="21">
        <f>LEN(配列情報!$D$14)-LEN(SUBSTITUTE(配列情報!$D$14,$D44,""))</f>
        <v>0</v>
      </c>
      <c r="AI44" s="21">
        <f t="shared" si="9"/>
        <v>0</v>
      </c>
      <c r="AJ44" s="162" cm="1">
        <f t="array" ref="AJ44">AI44-IFERROR(_xlfn.LET(_xlpm.k,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$AI$3:$AI$215),IF(_xlpm.top="対象無し", 0, SUMPRODUCT(_xlpm.amount * _xlpm.hitCount))),0)</f>
        <v>0</v>
      </c>
      <c r="AK44" s="323"/>
      <c r="AL44" s="21">
        <f>LEN(配列情報!$D$15)-LEN(SUBSTITUTE(配列情報!$D$15,$D44,""))</f>
        <v>0</v>
      </c>
      <c r="AM44" s="21">
        <f t="shared" si="10"/>
        <v>0</v>
      </c>
      <c r="AN44" s="162" cm="1">
        <f t="array" ref="AN44">AM44-IFERROR(_xlfn.LET(_xlpm.k,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$AM$3:$AM$215),IF(_xlpm.top="対象無し", 0, SUMPRODUCT(_xlpm.amount * _xlpm.hitCount))),0)</f>
        <v>0</v>
      </c>
      <c r="AO44" s="323"/>
      <c r="AP44" s="21">
        <f>LEN(配列情報!$D$16)-LEN(SUBSTITUTE(配列情報!$D$16,$D44,""))</f>
        <v>0</v>
      </c>
      <c r="AQ44" s="21">
        <f t="shared" si="11"/>
        <v>0</v>
      </c>
      <c r="AR44" s="162" cm="1">
        <f t="array" ref="AR44">AQ44-IFERROR(_xlfn.LET(_xlpm.k,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$AQ$3:$AQ$215),IF(_xlpm.top="対象無し", 0, SUMPRODUCT(_xlpm.amount * _xlpm.hitCount))),0)</f>
        <v>0</v>
      </c>
      <c r="AS44" s="323"/>
      <c r="AT44" s="21">
        <f>LEN(配列情報!$D$17)-LEN(SUBSTITUTE(配列情報!$D$17,$D44,""))</f>
        <v>0</v>
      </c>
      <c r="AU44" s="21">
        <f t="shared" si="12"/>
        <v>0</v>
      </c>
      <c r="AV44" s="162" cm="1">
        <f t="array" ref="AV44">AU44-IFERROR(_xlfn.LET(_xlpm.k,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$AU$3:$AU$215),IF(_xlpm.top="対象無し", 0, SUMPRODUCT(_xlpm.amount * _xlpm.hitCount))),0)</f>
        <v>0</v>
      </c>
      <c r="AW44" s="323"/>
      <c r="AX44" s="21">
        <f>LEN(配列情報!$D$18)-LEN(SUBSTITUTE(配列情報!$D$18,$D44,""))</f>
        <v>0</v>
      </c>
      <c r="AY44" s="21">
        <f t="shared" si="13"/>
        <v>0</v>
      </c>
      <c r="AZ44" s="162" cm="1">
        <f t="array" ref="AZ44">AY44-IFERROR(_xlfn.LET(_xlpm.k,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$AY$3:$AY$215),IF(_xlpm.top="対象無し", 0, SUMPRODUCT(_xlpm.amount * _xlpm.hitCount))),0)</f>
        <v>0</v>
      </c>
      <c r="BA44" s="323"/>
      <c r="BB44" s="21">
        <f>LEN(配列情報!$D$19)-LEN(SUBSTITUTE(配列情報!$D$19,$D44,""))</f>
        <v>0</v>
      </c>
      <c r="BC44" s="21">
        <f t="shared" si="14"/>
        <v>0</v>
      </c>
      <c r="BD44" s="162" cm="1">
        <f t="array" ref="BD44">BC44-IFERROR(_xlfn.LET(_xlpm.k,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$BC$3:$BC$215),IF(_xlpm.top="対象無し", 0, SUMPRODUCT(_xlpm.amount * _xlpm.hitCount))),0)</f>
        <v>0</v>
      </c>
      <c r="BE44" s="323"/>
      <c r="BF44" s="21">
        <f>LEN(配列情報!$D$20)-LEN(SUBSTITUTE(配列情報!$D$20,$D44,""))</f>
        <v>0</v>
      </c>
      <c r="BG44" s="21">
        <f t="shared" si="102"/>
        <v>0</v>
      </c>
      <c r="BH44" s="162" cm="1">
        <f t="array" ref="BH44">BG44-IFERROR(_xlfn.LET(_xlpm.k,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$BG$3:$BG$215),IF(_xlpm.top="対象無し", 0, SUMPRODUCT(_xlpm.amount * _xlpm.hitCount))),0)</f>
        <v>0</v>
      </c>
      <c r="BI44" s="323"/>
      <c r="BJ44" s="21">
        <f>LEN(配列情報!$D$21)-LEN(SUBSTITUTE(配列情報!$D$21,$D44,""))</f>
        <v>0</v>
      </c>
      <c r="BK44" s="21">
        <f t="shared" si="15"/>
        <v>0</v>
      </c>
      <c r="BL44" s="162" cm="1">
        <f t="array" ref="BL44">BK44-IFERROR(_xlfn.LET(_xlpm.k,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$BK$3:$BK$215),IF(_xlpm.top="対象無し", 0, SUMPRODUCT(_xlpm.amount * _xlpm.hitCount))),0)</f>
        <v>0</v>
      </c>
      <c r="BM44" s="323"/>
      <c r="BN44" s="21">
        <f>LEN(配列情報!$D$22)-LEN(SUBSTITUTE(配列情報!$D$22,$D44,""))</f>
        <v>0</v>
      </c>
      <c r="BO44" s="21">
        <f t="shared" si="16"/>
        <v>0</v>
      </c>
      <c r="BP44" s="162" cm="1">
        <f t="array" ref="BP44">BO44-IFERROR(_xlfn.LET(_xlpm.k,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$BO$3:$BO$215),IF(_xlpm.top="対象無し", 0, SUMPRODUCT(_xlpm.amount * _xlpm.hitCount))),0)</f>
        <v>0</v>
      </c>
      <c r="BQ44" s="323"/>
      <c r="BR44" s="21">
        <f>LEN(配列情報!$D$23)-LEN(SUBSTITUTE(配列情報!$D$23,$D44,""))</f>
        <v>0</v>
      </c>
      <c r="BS44" s="21">
        <f t="shared" si="17"/>
        <v>0</v>
      </c>
      <c r="BT44" s="162" cm="1">
        <f t="array" ref="BT44">BS44-IFERROR(_xlfn.LET(_xlpm.k,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$BS$3:$BS$215),IF(_xlpm.top="対象無し", 0, SUMPRODUCT(_xlpm.amount * _xlpm.hitCount))),0)</f>
        <v>0</v>
      </c>
      <c r="BU44" s="323"/>
      <c r="BV44" s="21">
        <f>LEN(配列情報!$D$24)-LEN(SUBSTITUTE(配列情報!$D$24,$D44,""))</f>
        <v>0</v>
      </c>
      <c r="BW44" s="21">
        <f t="shared" si="18"/>
        <v>0</v>
      </c>
      <c r="BX44" s="162" cm="1">
        <f t="array" ref="BX44">BW44-IFERROR(_xlfn.LET(_xlpm.k,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$BW$3:$BW$215),IF(_xlpm.top="対象無し", 0, SUMPRODUCT(_xlpm.amount * _xlpm.hitCount))),0)</f>
        <v>0</v>
      </c>
      <c r="BY44" s="323"/>
      <c r="BZ44" s="21">
        <f>LEN(配列情報!$D$25)-LEN(SUBSTITUTE(配列情報!$D$25,$D44,""))</f>
        <v>0</v>
      </c>
      <c r="CA44" s="21">
        <f t="shared" si="19"/>
        <v>0</v>
      </c>
      <c r="CB44" s="162" cm="1">
        <f t="array" ref="CB44">CA44-IFERROR(_xlfn.LET(_xlpm.k,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$CA$3:$CA$215),IF(_xlpm.top="対象無し", 0, SUMPRODUCT(_xlpm.amount * _xlpm.hitCount))),0)</f>
        <v>0</v>
      </c>
      <c r="CC44" s="323"/>
      <c r="CD44" s="21">
        <f>LEN(配列情報!$D$26)-LEN(SUBSTITUTE(配列情報!$D$26,$D44,""))</f>
        <v>0</v>
      </c>
      <c r="CE44" s="21">
        <f t="shared" si="20"/>
        <v>0</v>
      </c>
      <c r="CF44" s="162" cm="1">
        <f t="array" ref="CF44">CE44-IFERROR(_xlfn.LET(_xlpm.k,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$CE$3:$CE$215),IF(_xlpm.top="対象無し", 0, SUMPRODUCT(_xlpm.amount * _xlpm.hitCount))),0)</f>
        <v>0</v>
      </c>
      <c r="CG44" s="323"/>
      <c r="CH44" s="21">
        <f>LEN(配列情報!$D$27)-LEN(SUBSTITUTE(配列情報!$D$27,$D44,""))</f>
        <v>0</v>
      </c>
      <c r="CI44" s="21">
        <f t="shared" si="21"/>
        <v>0</v>
      </c>
      <c r="CJ44" s="162" cm="1">
        <f t="array" ref="CJ44">CI44-IFERROR(_xlfn.LET(_xlpm.k,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$CI$3:$CI$215),IF(_xlpm.top="対象無し", 0, SUMPRODUCT(_xlpm.amount * _xlpm.hitCount))),0)</f>
        <v>0</v>
      </c>
      <c r="CK44" s="323"/>
      <c r="CL44" s="21">
        <f>LEN(配列情報!$D$28)-LEN(SUBSTITUTE(配列情報!$D$28,$D44,""))</f>
        <v>0</v>
      </c>
      <c r="CM44" s="21">
        <f t="shared" si="22"/>
        <v>0</v>
      </c>
      <c r="CN44" s="162" cm="1">
        <f t="array" ref="CN44">CM44-IFERROR(_xlfn.LET(_xlpm.k,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$CM$3:$CM$215),IF(_xlpm.top="対象無し", 0, SUMPRODUCT(_xlpm.amount * _xlpm.hitCount))),0)</f>
        <v>0</v>
      </c>
      <c r="CO44" s="323"/>
      <c r="CP44" s="21">
        <f>LEN(配列情報!$D$29)-LEN(SUBSTITUTE(配列情報!$D$29,$D44,""))</f>
        <v>0</v>
      </c>
      <c r="CQ44" s="21">
        <f t="shared" si="23"/>
        <v>0</v>
      </c>
      <c r="CR44" s="162" cm="1">
        <f t="array" ref="CR44">CQ44-IFERROR(_xlfn.LET(_xlpm.k,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$CQ$3:$CQ$215),IF(_xlpm.top="対象無し", 0, SUMPRODUCT(_xlpm.amount * _xlpm.hitCount))),0)</f>
        <v>0</v>
      </c>
      <c r="CS44" s="323"/>
      <c r="CT44" s="21">
        <f>LEN(配列情報!$D$30)-LEN(SUBSTITUTE(配列情報!$D$30,$D44,""))</f>
        <v>0</v>
      </c>
      <c r="CU44" s="21">
        <f t="shared" si="24"/>
        <v>0</v>
      </c>
      <c r="CV44" s="162" cm="1">
        <f t="array" ref="CV44">CU44-IFERROR(_xlfn.LET(_xlpm.k,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$CU$3:$CU$215),IF(_xlpm.top="対象無し", 0, SUMPRODUCT(_xlpm.amount * _xlpm.hitCount))),0)</f>
        <v>0</v>
      </c>
      <c r="CW44" s="323"/>
      <c r="CX44" s="21">
        <f>LEN(配列情報!$D$31)-LEN(SUBSTITUTE(配列情報!$D$31,$D44,""))</f>
        <v>0</v>
      </c>
      <c r="CY44" s="21">
        <f t="shared" si="25"/>
        <v>0</v>
      </c>
      <c r="CZ44" s="162" cm="1">
        <f t="array" ref="CZ44">CY44-IFERROR(_xlfn.LET(_xlpm.k,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$CY$3:$CY$215),IF(_xlpm.top="対象無し", 0, SUMPRODUCT(_xlpm.amount * _xlpm.hitCount))),0)</f>
        <v>0</v>
      </c>
      <c r="DA44" s="323"/>
      <c r="DB44" s="21">
        <f>LEN(配列情報!$D$32)-LEN(SUBSTITUTE(配列情報!$D$32,$D44,""))</f>
        <v>0</v>
      </c>
      <c r="DC44" s="21">
        <f t="shared" si="26"/>
        <v>0</v>
      </c>
      <c r="DD44" s="162" cm="1">
        <f t="array" ref="DD44">DC44-IFERROR(_xlfn.LET(_xlpm.k,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$DC$3:$DC$215),IF(_xlpm.top="対象無し", 0, SUMPRODUCT(_xlpm.amount * _xlpm.hitCount))),0)</f>
        <v>0</v>
      </c>
      <c r="DE44" s="323"/>
      <c r="DF44" s="21">
        <f>LEN(配列情報!$D$33)-LEN(SUBSTITUTE(配列情報!$D$33,$D44,""))</f>
        <v>0</v>
      </c>
      <c r="DG44" s="21">
        <f t="shared" si="27"/>
        <v>0</v>
      </c>
      <c r="DH44" s="162" cm="1">
        <f t="array" ref="DH44">DG44-IFERROR(_xlfn.LET(_xlpm.k,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$DG$3:$DG$215),IF(_xlpm.top="対象無し", 0, SUMPRODUCT(_xlpm.amount * _xlpm.hitCount))),0)</f>
        <v>0</v>
      </c>
      <c r="DI44" s="323"/>
      <c r="DJ44" s="21">
        <f>LEN(配列情報!$D$34)-LEN(SUBSTITUTE(配列情報!$D$34,$D44,""))</f>
        <v>0</v>
      </c>
      <c r="DK44" s="21">
        <f t="shared" si="28"/>
        <v>0</v>
      </c>
      <c r="DL44" s="162" cm="1">
        <f t="array" ref="DL44">DK44-IFERROR(_xlfn.LET(_xlpm.k,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$DK$3:$DK$215),IF(_xlpm.top="対象無し", 0, SUMPRODUCT(_xlpm.amount * _xlpm.hitCount))),0)</f>
        <v>0</v>
      </c>
      <c r="DM44" s="323"/>
      <c r="DN44" s="21">
        <f>LEN(配列情報!$D$35)-LEN(SUBSTITUTE(配列情報!$D$35,$D44,""))</f>
        <v>0</v>
      </c>
      <c r="DO44" s="21">
        <f t="shared" si="29"/>
        <v>0</v>
      </c>
      <c r="DP44" s="162" cm="1">
        <f t="array" ref="DP44">DO44-IFERROR(_xlfn.LET(_xlpm.k,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$DO$3:$DO$215),IF(_xlpm.top="対象無し", 0, SUMPRODUCT(_xlpm.amount * _xlpm.hitCount))),0)</f>
        <v>0</v>
      </c>
      <c r="DQ44" s="323"/>
      <c r="DR44" s="21">
        <f>LEN(配列情報!$D$36)-LEN(SUBSTITUTE(配列情報!$D$36,$D44,""))</f>
        <v>0</v>
      </c>
      <c r="DS44" s="21">
        <f t="shared" si="30"/>
        <v>0</v>
      </c>
      <c r="DT44" s="162" cm="1">
        <f t="array" ref="DT44">DS44-IFERROR(_xlfn.LET(_xlpm.k,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$DS$3:$DS$215),IF(_xlpm.top="対象無し", 0, SUMPRODUCT(_xlpm.amount * _xlpm.hitCount))),0)</f>
        <v>0</v>
      </c>
      <c r="DU44" s="323"/>
      <c r="DV44" s="21">
        <f>LEN(配列情報!$D$37)-LEN(SUBSTITUTE(配列情報!$D$37,$D44,""))</f>
        <v>0</v>
      </c>
      <c r="DW44" s="21">
        <f t="shared" si="31"/>
        <v>0</v>
      </c>
      <c r="DX44" s="162" cm="1">
        <f t="array" ref="DX44">DW44-IFERROR(_xlfn.LET(_xlpm.k,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$DW$3:$DW$215),IF(_xlpm.top="対象無し", 0, SUMPRODUCT(_xlpm.amount * _xlpm.hitCount))),0)</f>
        <v>0</v>
      </c>
      <c r="DY44" s="323"/>
      <c r="DZ44" s="21">
        <f>LEN(配列情報!$D$38)-LEN(SUBSTITUTE(配列情報!$D$38,$D44,""))</f>
        <v>0</v>
      </c>
      <c r="EA44" s="21">
        <f t="shared" si="32"/>
        <v>0</v>
      </c>
      <c r="EB44" s="162" cm="1">
        <f t="array" ref="EB44">EA44-IFERROR(_xlfn.LET(_xlpm.k,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$EA$3:$EA$215),IF(_xlpm.top="対象無し", 0, SUMPRODUCT(_xlpm.amount * _xlpm.hitCount))),0)</f>
        <v>0</v>
      </c>
      <c r="EC44" s="323"/>
      <c r="ED44" s="21">
        <f>LEN(配列情報!$D$39)-LEN(SUBSTITUTE(配列情報!$D$39,$D44,""))</f>
        <v>0</v>
      </c>
      <c r="EE44" s="21">
        <f t="shared" si="33"/>
        <v>0</v>
      </c>
      <c r="EF44" s="162" cm="1">
        <f t="array" ref="EF44">EE44-IFERROR(_xlfn.LET(_xlpm.k,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$EE$3:$EE$215),IF(_xlpm.top="対象無し", 0, SUMPRODUCT(_xlpm.amount * _xlpm.hitCount))),0)</f>
        <v>0</v>
      </c>
      <c r="EG44" s="323"/>
      <c r="EH44" s="21">
        <f>LEN(配列情報!$D$40)-LEN(SUBSTITUTE(配列情報!$D$40,$D44,""))</f>
        <v>0</v>
      </c>
      <c r="EI44" s="21">
        <f t="shared" si="34"/>
        <v>0</v>
      </c>
      <c r="EJ44" s="162" cm="1">
        <f t="array" ref="EJ44">EI44-IFERROR(_xlfn.LET(_xlpm.k,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$EI$3:$EI$215),IF(_xlpm.top="対象無し", 0, SUMPRODUCT(_xlpm.amount * _xlpm.hitCount))),0)</f>
        <v>0</v>
      </c>
      <c r="EK44" s="323"/>
      <c r="EL44" s="21">
        <f>LEN(配列情報!$D$41)-LEN(SUBSTITUTE(配列情報!$D$41,$D44,""))</f>
        <v>0</v>
      </c>
      <c r="EM44" s="21">
        <f t="shared" si="35"/>
        <v>0</v>
      </c>
      <c r="EN44" s="162" cm="1">
        <f t="array" ref="EN44">EM44-IFERROR(_xlfn.LET(_xlpm.k,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$EM$3:$EM$215),IF(_xlpm.top="対象無し", 0, SUMPRODUCT(_xlpm.amount * _xlpm.hitCount))),0)</f>
        <v>0</v>
      </c>
      <c r="EO44" s="323"/>
      <c r="EP44" s="21">
        <f>LEN(配列情報!$D$42)-LEN(SUBSTITUTE(配列情報!$D$42,$D44,""))</f>
        <v>0</v>
      </c>
      <c r="EQ44" s="21">
        <f t="shared" si="36"/>
        <v>0</v>
      </c>
      <c r="ER44" s="162" cm="1">
        <f t="array" ref="ER44">EQ44-IFERROR(_xlfn.LET(_xlpm.k,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$EQ$3:$EQ$215),IF(_xlpm.top="対象無し", 0, SUMPRODUCT(_xlpm.amount * _xlpm.hitCount))),0)</f>
        <v>0</v>
      </c>
      <c r="ES44" s="323"/>
      <c r="ET44" s="21">
        <f>LEN(配列情報!$D$43)-LEN(SUBSTITUTE(配列情報!$D$43,$D44,""))</f>
        <v>0</v>
      </c>
      <c r="EU44" s="21">
        <f t="shared" si="37"/>
        <v>0</v>
      </c>
      <c r="EV44" s="162" cm="1">
        <f t="array" ref="EV44">EU44-IFERROR(_xlfn.LET(_xlpm.k,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$EU$3:$EU$215),IF(_xlpm.top="対象無し", 0, SUMPRODUCT(_xlpm.amount * _xlpm.hitCount))),0)</f>
        <v>0</v>
      </c>
      <c r="EW44" s="323"/>
      <c r="EX44" s="21">
        <f>LEN(配列情報!$D$44)-LEN(SUBSTITUTE(配列情報!$D$44,$D44,""))</f>
        <v>0</v>
      </c>
      <c r="EY44" s="21">
        <f t="shared" si="38"/>
        <v>0</v>
      </c>
      <c r="EZ44" s="162" cm="1">
        <f t="array" ref="EZ44">EY44-IFERROR(_xlfn.LET(_xlpm.k,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$EY$3:$EY$215),IF(_xlpm.top="対象無し", 0, SUMPRODUCT(_xlpm.amount * _xlpm.hitCount))),0)</f>
        <v>0</v>
      </c>
      <c r="FA44" s="323"/>
      <c r="FB44" s="21">
        <f>LEN(配列情報!$D$45)-LEN(SUBSTITUTE(配列情報!$D$45,$D44,""))</f>
        <v>0</v>
      </c>
      <c r="FC44" s="21">
        <f t="shared" si="39"/>
        <v>0</v>
      </c>
      <c r="FD44" s="162" cm="1">
        <f t="array" ref="FD44">FC44-IFERROR(_xlfn.LET(_xlpm.k,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$FC$3:$FC$215),IF(_xlpm.top="対象無し", 0, SUMPRODUCT(_xlpm.amount * _xlpm.hitCount))),0)</f>
        <v>0</v>
      </c>
      <c r="FE44" s="323"/>
      <c r="FF44" s="21">
        <f>LEN(配列情報!$D$46)-LEN(SUBSTITUTE(配列情報!$D$46,$D44,""))</f>
        <v>0</v>
      </c>
      <c r="FG44" s="21">
        <f t="shared" si="40"/>
        <v>0</v>
      </c>
      <c r="FH44" s="162" cm="1">
        <f t="array" ref="FH44">FG44-IFERROR(_xlfn.LET(_xlpm.k,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$FG$3:$FG$215),IF(_xlpm.top="対象無し", 0, SUMPRODUCT(_xlpm.amount * _xlpm.hitCount))),0)</f>
        <v>0</v>
      </c>
      <c r="FI44" s="323"/>
      <c r="FJ44" s="21">
        <f>LEN(配列情報!$D$47)-LEN(SUBSTITUTE(配列情報!$D$47,$D44,""))</f>
        <v>0</v>
      </c>
      <c r="FK44" s="21">
        <f t="shared" si="41"/>
        <v>0</v>
      </c>
      <c r="FL44" s="162" cm="1">
        <f t="array" ref="FL44">FK44-IFERROR(_xlfn.LET(_xlpm.k,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$FK$3:$FK$215),IF(_xlpm.top="対象無し", 0, SUMPRODUCT(_xlpm.amount * _xlpm.hitCount))),0)</f>
        <v>0</v>
      </c>
      <c r="FM44" s="323"/>
      <c r="FN44" s="21">
        <f>LEN(配列情報!$D$48)-LEN(SUBSTITUTE(配列情報!$D$48,$D44,""))</f>
        <v>0</v>
      </c>
      <c r="FO44" s="21">
        <f t="shared" si="42"/>
        <v>0</v>
      </c>
      <c r="FP44" s="162" cm="1">
        <f t="array" ref="FP44">FO44-IFERROR(_xlfn.LET(_xlpm.k,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$FO$3:$FO$215),IF(_xlpm.top="対象無し", 0, SUMPRODUCT(_xlpm.amount * _xlpm.hitCount))),0)</f>
        <v>0</v>
      </c>
      <c r="FQ44" s="323"/>
      <c r="FR44" s="21">
        <f>LEN(配列情報!$D$49)-LEN(SUBSTITUTE(配列情報!$D$49,$D44,""))</f>
        <v>0</v>
      </c>
      <c r="FS44" s="21">
        <f t="shared" si="43"/>
        <v>0</v>
      </c>
      <c r="FT44" s="162" cm="1">
        <f t="array" ref="FT44">FS44-IFERROR(_xlfn.LET(_xlpm.k,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$FS$3:$FS$215),IF(_xlpm.top="対象無し", 0, SUMPRODUCT(_xlpm.amount * _xlpm.hitCount))),0)</f>
        <v>0</v>
      </c>
      <c r="FU44" s="323"/>
      <c r="FV44" s="21">
        <f>LEN(配列情報!$D$50)-LEN(SUBSTITUTE(配列情報!$D$50,$D44,""))</f>
        <v>0</v>
      </c>
      <c r="FW44" s="21">
        <f t="shared" si="44"/>
        <v>0</v>
      </c>
      <c r="FX44" s="162" cm="1">
        <f t="array" ref="FX44">FW44-IFERROR(_xlfn.LET(_xlpm.k,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$FW$3:$FW$215),IF(_xlpm.top="対象無し", 0, SUMPRODUCT(_xlpm.amount * _xlpm.hitCount))),0)</f>
        <v>0</v>
      </c>
      <c r="FY44" s="323"/>
      <c r="FZ44" s="21">
        <f>LEN(配列情報!$D$51)-LEN(SUBSTITUTE(配列情報!$D$51,$D44,""))</f>
        <v>0</v>
      </c>
      <c r="GA44" s="21">
        <f t="shared" si="45"/>
        <v>0</v>
      </c>
      <c r="GB44" s="162" cm="1">
        <f t="array" ref="GB44">GA44-IFERROR(_xlfn.LET(_xlpm.k,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$GA$3:$GA$215),IF(_xlpm.top="対象無し", 0, SUMPRODUCT(_xlpm.amount * _xlpm.hitCount))),0)</f>
        <v>0</v>
      </c>
      <c r="GC44" s="323"/>
      <c r="GD44" s="21">
        <f>LEN(配列情報!$D$52)-LEN(SUBSTITUTE(配列情報!$D$52,$D44,""))</f>
        <v>0</v>
      </c>
      <c r="GE44" s="21">
        <f t="shared" si="46"/>
        <v>0</v>
      </c>
      <c r="GF44" s="162" cm="1">
        <f t="array" ref="GF44">GE44-IFERROR(_xlfn.LET(_xlpm.k,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$GE$3:$GE$215),IF(_xlpm.top="対象無し", 0, SUMPRODUCT(_xlpm.amount * _xlpm.hitCount))),0)</f>
        <v>0</v>
      </c>
      <c r="GG44" s="323"/>
      <c r="GH44" s="21">
        <f>LEN(配列情報!$D$53)-LEN(SUBSTITUTE(配列情報!$D$53,$D44,""))</f>
        <v>0</v>
      </c>
      <c r="GI44" s="21">
        <f t="shared" si="47"/>
        <v>0</v>
      </c>
      <c r="GJ44" s="162" cm="1">
        <f t="array" ref="GJ44">GI44-IFERROR(_xlfn.LET(_xlpm.k,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$GI$3:$GI$215),IF(_xlpm.top="対象無し", 0, SUMPRODUCT(_xlpm.amount * _xlpm.hitCount))),0)</f>
        <v>0</v>
      </c>
      <c r="GK44" s="323"/>
      <c r="GL44" s="21">
        <f>LEN(配列情報!$D$54)-LEN(SUBSTITUTE(配列情報!$D$54,$D44,""))</f>
        <v>0</v>
      </c>
      <c r="GM44" s="21">
        <f t="shared" si="48"/>
        <v>0</v>
      </c>
      <c r="GN44" s="162" cm="1">
        <f t="array" ref="GN44">GM44-IFERROR(_xlfn.LET(_xlpm.k,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$GM$3:$GM$215),IF(_xlpm.top="対象無し", 0, SUMPRODUCT(_xlpm.amount * _xlpm.hitCount))),0)</f>
        <v>0</v>
      </c>
      <c r="GO44" s="323"/>
      <c r="GP44" s="21">
        <f>LEN(配列情報!$D$55)-LEN(SUBSTITUTE(配列情報!$D$55,$D44,""))</f>
        <v>0</v>
      </c>
      <c r="GQ44" s="21">
        <f t="shared" si="49"/>
        <v>0</v>
      </c>
      <c r="GR44" s="162" cm="1">
        <f t="array" ref="GR44">GQ44-IFERROR(_xlfn.LET(_xlpm.k,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$GQ$3:$GQ$215),IF(_xlpm.top="対象無し", 0, SUMPRODUCT(_xlpm.amount * _xlpm.hitCount))),0)</f>
        <v>0</v>
      </c>
      <c r="GS44" s="323"/>
      <c r="GT44" s="21">
        <f>LEN(配列情報!$D$56)-LEN(SUBSTITUTE(配列情報!$D$56,$D44,""))</f>
        <v>0</v>
      </c>
      <c r="GU44" s="21">
        <f t="shared" si="50"/>
        <v>0</v>
      </c>
      <c r="GV44" s="162" cm="1">
        <f t="array" ref="GV44">GU44-IFERROR(_xlfn.LET(_xlpm.k,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$GU$3:$GU$215),IF(_xlpm.top="対象無し", 0, SUMPRODUCT(_xlpm.amount * _xlpm.hitCount))),0)</f>
        <v>0</v>
      </c>
      <c r="GW44" s="323"/>
      <c r="GX44" s="21">
        <f>LEN(配列情報!$D$57)-LEN(SUBSTITUTE(配列情報!$D$57,$D44,""))</f>
        <v>0</v>
      </c>
      <c r="GY44" s="21">
        <f t="shared" si="51"/>
        <v>0</v>
      </c>
      <c r="GZ44" s="162" cm="1">
        <f t="array" ref="GZ44">GY44-IFERROR(_xlfn.LET(_xlpm.k,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$GY$3:$GY$215),IF(_xlpm.top="対象無し", 0, SUMPRODUCT(_xlpm.amount * _xlpm.hitCount))),0)</f>
        <v>0</v>
      </c>
      <c r="HA44" s="323"/>
      <c r="HB44" s="21">
        <f>LEN(配列情報!$D$58)-LEN(SUBSTITUTE(配列情報!$D$58,$D44,""))</f>
        <v>0</v>
      </c>
      <c r="HC44" s="21">
        <f t="shared" si="52"/>
        <v>0</v>
      </c>
      <c r="HD44" s="162" cm="1">
        <f t="array" ref="HD44">HC44-IFERROR(_xlfn.LET(_xlpm.k,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$HC$3:$HC$215),IF(_xlpm.top="対象無し", 0, SUMPRODUCT(_xlpm.amount * _xlpm.hitCount))),0)</f>
        <v>0</v>
      </c>
      <c r="HE44" s="323"/>
      <c r="HF44" s="21">
        <f>LEN(配列情報!$D$59)-LEN(SUBSTITUTE(配列情報!$D$59,$D44,""))</f>
        <v>0</v>
      </c>
      <c r="HG44" s="21">
        <f t="shared" si="53"/>
        <v>0</v>
      </c>
      <c r="HH44" s="162" cm="1">
        <f t="array" ref="HH44">HG44-IFERROR(_xlfn.LET(_xlpm.k,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$HG$3:$HG$215),IF(_xlpm.top="対象無し", 0, SUMPRODUCT(_xlpm.amount * _xlpm.hitCount))),0)</f>
        <v>0</v>
      </c>
      <c r="HI44" s="323"/>
      <c r="HJ44" s="21">
        <f>LEN(配列情報!$D$60)-LEN(SUBSTITUTE(配列情報!$D$60,$D44,""))</f>
        <v>0</v>
      </c>
      <c r="HK44" s="21">
        <f t="shared" si="54"/>
        <v>0</v>
      </c>
      <c r="HL44" s="162" cm="1">
        <f t="array" ref="HL44">HK44-IFERROR(_xlfn.LET(_xlpm.k,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$HK$3:$HK$215),IF(_xlpm.top="対象無し", 0, SUMPRODUCT(_xlpm.amount * _xlpm.hitCount))),0)</f>
        <v>0</v>
      </c>
      <c r="HM44" s="323"/>
      <c r="HN44" s="21">
        <f>LEN(配列情報!$D$61)-LEN(SUBSTITUTE(配列情報!$D$61,$D44,""))</f>
        <v>0</v>
      </c>
      <c r="HO44" s="21">
        <f t="shared" si="55"/>
        <v>0</v>
      </c>
      <c r="HP44" s="162" cm="1">
        <f t="array" ref="HP44">HO44-IFERROR(_xlfn.LET(_xlpm.k,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$HO$3:$HO$215),IF(_xlpm.top="対象無し", 0, SUMPRODUCT(_xlpm.amount * _xlpm.hitCount))),0)</f>
        <v>0</v>
      </c>
      <c r="HQ44" s="323"/>
      <c r="HR44" s="21">
        <f>LEN(配列情報!$D$62)-LEN(SUBSTITUTE(配列情報!$D$62,$D44,""))</f>
        <v>0</v>
      </c>
      <c r="HS44" s="21">
        <f t="shared" si="56"/>
        <v>0</v>
      </c>
      <c r="HT44" s="162" cm="1">
        <f t="array" ref="HT44">HS44-IFERROR(_xlfn.LET(_xlpm.k,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$HS$3:$HS$215),IF(_xlpm.top="対象無し", 0, SUMPRODUCT(_xlpm.amount * _xlpm.hitCount))),0)</f>
        <v>0</v>
      </c>
      <c r="HU44" s="323"/>
      <c r="HV44" s="21">
        <f>LEN(配列情報!$D$63)-LEN(SUBSTITUTE(配列情報!$D$63,$D44,""))</f>
        <v>0</v>
      </c>
      <c r="HW44" s="21">
        <f t="shared" si="57"/>
        <v>0</v>
      </c>
      <c r="HX44" s="162" cm="1">
        <f t="array" ref="HX44">HW44-IFERROR(_xlfn.LET(_xlpm.k,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$HW$3:$HW$215),IF(_xlpm.top="対象無し", 0, SUMPRODUCT(_xlpm.amount * _xlpm.hitCount))),0)</f>
        <v>0</v>
      </c>
      <c r="HY44" s="323"/>
      <c r="HZ44" s="21">
        <f>LEN(配列情報!$D$64)-LEN(SUBSTITUTE(配列情報!$D$64,$D44,""))</f>
        <v>0</v>
      </c>
      <c r="IA44" s="21">
        <f t="shared" si="58"/>
        <v>0</v>
      </c>
      <c r="IB44" s="162" cm="1">
        <f t="array" ref="IB44">IA44-IFERROR(_xlfn.LET(_xlpm.k,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$IA$3:$IA$215),IF(_xlpm.top="対象無し", 0, SUMPRODUCT(_xlpm.amount * _xlpm.hitCount))),0)</f>
        <v>0</v>
      </c>
      <c r="IC44" s="323"/>
      <c r="ID44" s="21">
        <f>LEN(配列情報!$D$65)-LEN(SUBSTITUTE(配列情報!$D$65,$D44,""))</f>
        <v>0</v>
      </c>
      <c r="IE44" s="21">
        <f t="shared" si="59"/>
        <v>0</v>
      </c>
      <c r="IF44" s="162" cm="1">
        <f t="array" ref="IF44">IE44-IFERROR(_xlfn.LET(_xlpm.k,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$IE$3:$IE$215),IF(_xlpm.top="対象無し", 0, SUMPRODUCT(_xlpm.amount * _xlpm.hitCount))),0)</f>
        <v>0</v>
      </c>
      <c r="IG44" s="323"/>
      <c r="IH44" s="21">
        <f>LEN(配列情報!$D$66)-LEN(SUBSTITUTE(配列情報!$D$66,$D44,""))</f>
        <v>0</v>
      </c>
      <c r="II44" s="21">
        <f t="shared" si="60"/>
        <v>0</v>
      </c>
      <c r="IJ44" s="162" cm="1">
        <f t="array" ref="IJ44">II44-IFERROR(_xlfn.LET(_xlpm.k,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$II$3:$II$215),IF(_xlpm.top="対象無し", 0, SUMPRODUCT(_xlpm.amount * _xlpm.hitCount))),0)</f>
        <v>0</v>
      </c>
      <c r="IK44" s="323"/>
      <c r="IL44" s="21">
        <f>LEN(配列情報!$D$67)-LEN(SUBSTITUTE(配列情報!$D$67,$D44,""))</f>
        <v>0</v>
      </c>
      <c r="IM44" s="21">
        <f t="shared" si="61"/>
        <v>0</v>
      </c>
      <c r="IN44" s="162" cm="1">
        <f t="array" ref="IN44">IM44-IFERROR(_xlfn.LET(_xlpm.k,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$IM$3:$IM$215),IF(_xlpm.top="対象無し", 0, SUMPRODUCT(_xlpm.amount * _xlpm.hitCount))),0)</f>
        <v>0</v>
      </c>
      <c r="IO44" s="323"/>
      <c r="IP44" s="21">
        <f>LEN(配列情報!$D$68)-LEN(SUBSTITUTE(配列情報!$D$68,$D44,""))</f>
        <v>0</v>
      </c>
      <c r="IQ44" s="21">
        <f t="shared" si="62"/>
        <v>0</v>
      </c>
      <c r="IR44" s="162" cm="1">
        <f t="array" ref="IR44">IQ44-IFERROR(_xlfn.LET(_xlpm.k,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$IQ$3:$IQ$215),IF(_xlpm.top="対象無し", 0, SUMPRODUCT(_xlpm.amount * _xlpm.hitCount))),0)</f>
        <v>0</v>
      </c>
      <c r="IS44" s="323"/>
      <c r="IT44" s="21">
        <f>LEN(配列情報!$D$69)-LEN(SUBSTITUTE(配列情報!$D$69,$D44,""))</f>
        <v>0</v>
      </c>
      <c r="IU44" s="21">
        <f t="shared" si="63"/>
        <v>0</v>
      </c>
      <c r="IV44" s="162" cm="1">
        <f t="array" ref="IV44">IU44-IFERROR(_xlfn.LET(_xlpm.k,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$IU$3:$IU$215),IF(_xlpm.top="対象無し", 0, SUMPRODUCT(_xlpm.amount * _xlpm.hitCount))),0)</f>
        <v>0</v>
      </c>
      <c r="IW44" s="323"/>
      <c r="IX44" s="21">
        <f>LEN(配列情報!$D$70)-LEN(SUBSTITUTE(配列情報!$D$70,$D44,""))</f>
        <v>0</v>
      </c>
      <c r="IY44" s="21">
        <f t="shared" si="64"/>
        <v>0</v>
      </c>
      <c r="IZ44" s="162" cm="1">
        <f t="array" ref="IZ44">IY44-IFERROR(_xlfn.LET(_xlpm.k,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$IY$3:$IY$215),IF(_xlpm.top="対象無し", 0, SUMPRODUCT(_xlpm.amount * _xlpm.hitCount))),0)</f>
        <v>0</v>
      </c>
      <c r="JA44" s="323"/>
      <c r="JB44" s="21">
        <f>LEN(配列情報!$D$71)-LEN(SUBSTITUTE(配列情報!$D$71,$D44,""))</f>
        <v>0</v>
      </c>
      <c r="JC44" s="21">
        <f t="shared" si="65"/>
        <v>0</v>
      </c>
      <c r="JD44" s="162" cm="1">
        <f t="array" ref="JD44">JC44-IFERROR(_xlfn.LET(_xlpm.k,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$JC$3:$JC$215),IF(_xlpm.top="対象無し", 0, SUMPRODUCT(_xlpm.amount * _xlpm.hitCount))),0)</f>
        <v>0</v>
      </c>
      <c r="JE44" s="323"/>
      <c r="JF44" s="21">
        <f>LEN(配列情報!$D$72)-LEN(SUBSTITUTE(配列情報!$D$72,$D44,""))</f>
        <v>0</v>
      </c>
      <c r="JG44" s="21">
        <f t="shared" si="66"/>
        <v>0</v>
      </c>
      <c r="JH44" s="162" cm="1">
        <f t="array" ref="JH44">JG44-IFERROR(_xlfn.LET(_xlpm.k,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$JG$3:$JG$215),IF(_xlpm.top="対象無し", 0, SUMPRODUCT(_xlpm.amount * _xlpm.hitCount))),0)</f>
        <v>0</v>
      </c>
      <c r="JI44" s="323"/>
      <c r="JJ44" s="21">
        <f>LEN(配列情報!$D$73)-LEN(SUBSTITUTE(配列情報!$D$73,$D44,""))</f>
        <v>0</v>
      </c>
      <c r="JK44" s="21">
        <f t="shared" si="67"/>
        <v>0</v>
      </c>
      <c r="JL44" s="162" cm="1">
        <f t="array" ref="JL44">JK44-IFERROR(_xlfn.LET(_xlpm.k,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$JK$3:$JK$215),IF(_xlpm.top="対象無し", 0, SUMPRODUCT(_xlpm.amount * _xlpm.hitCount))),0)</f>
        <v>0</v>
      </c>
      <c r="JM44" s="323"/>
      <c r="JN44" s="21">
        <f>LEN(配列情報!$D$74)-LEN(SUBSTITUTE(配列情報!$D$74,$D44,""))</f>
        <v>0</v>
      </c>
      <c r="JO44" s="21">
        <f t="shared" si="68"/>
        <v>0</v>
      </c>
      <c r="JP44" s="162" cm="1">
        <f t="array" ref="JP44">JO44-IFERROR(_xlfn.LET(_xlpm.k,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$JO$3:$JO$215),IF(_xlpm.top="対象無し", 0, SUMPRODUCT(_xlpm.amount * _xlpm.hitCount))),0)</f>
        <v>0</v>
      </c>
      <c r="JQ44" s="323"/>
      <c r="JR44" s="21">
        <f>LEN(配列情報!$D$75)-LEN(SUBSTITUTE(配列情報!$D$75,$D44,""))</f>
        <v>0</v>
      </c>
      <c r="JS44" s="21">
        <f t="shared" si="69"/>
        <v>0</v>
      </c>
      <c r="JT44" s="162" cm="1">
        <f t="array" ref="JT44">JS44-IFERROR(_xlfn.LET(_xlpm.k,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$JS$3:$JS$215),IF(_xlpm.top="対象無し", 0, SUMPRODUCT(_xlpm.amount * _xlpm.hitCount))),0)</f>
        <v>0</v>
      </c>
      <c r="JU44" s="323"/>
      <c r="JV44" s="21">
        <f>LEN(配列情報!$D$76)-LEN(SUBSTITUTE(配列情報!$D$76,$D44,""))</f>
        <v>0</v>
      </c>
      <c r="JW44" s="21">
        <f t="shared" si="70"/>
        <v>0</v>
      </c>
      <c r="JX44" s="162" cm="1">
        <f t="array" ref="JX44">JW44-IFERROR(_xlfn.LET(_xlpm.k,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$JW$3:$JW$215),IF(_xlpm.top="対象無し", 0, SUMPRODUCT(_xlpm.amount * _xlpm.hitCount))),0)</f>
        <v>0</v>
      </c>
      <c r="JY44" s="323"/>
      <c r="JZ44" s="21">
        <f>LEN(配列情報!$D$77)-LEN(SUBSTITUTE(配列情報!$D$77,$D44,""))</f>
        <v>0</v>
      </c>
      <c r="KA44" s="21">
        <f t="shared" si="71"/>
        <v>0</v>
      </c>
      <c r="KB44" s="162" cm="1">
        <f t="array" ref="KB44">KA44-IFERROR(_xlfn.LET(_xlpm.k,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$KA$3:$KA$215),IF(_xlpm.top="対象無し", 0, SUMPRODUCT(_xlpm.amount * _xlpm.hitCount))),0)</f>
        <v>0</v>
      </c>
      <c r="KC44" s="323"/>
      <c r="KD44" s="21">
        <f>LEN(配列情報!$D$78)-LEN(SUBSTITUTE(配列情報!$D$78,$D44,""))</f>
        <v>0</v>
      </c>
      <c r="KE44" s="21">
        <f t="shared" si="72"/>
        <v>0</v>
      </c>
      <c r="KF44" s="162" cm="1">
        <f t="array" ref="KF44">KE44-IFERROR(_xlfn.LET(_xlpm.k,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$KE$3:$KE$215),IF(_xlpm.top="対象無し", 0, SUMPRODUCT(_xlpm.amount * _xlpm.hitCount))),0)</f>
        <v>0</v>
      </c>
      <c r="KG44" s="323"/>
      <c r="KH44" s="21">
        <f>LEN(配列情報!$D$79)-LEN(SUBSTITUTE(配列情報!$D$79,$D44,""))</f>
        <v>0</v>
      </c>
      <c r="KI44" s="21">
        <f t="shared" si="73"/>
        <v>0</v>
      </c>
      <c r="KJ44" s="162" cm="1">
        <f t="array" ref="KJ44">KI44-IFERROR(_xlfn.LET(_xlpm.k,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$KI$3:$KI$215),IF(_xlpm.top="対象無し", 0, SUMPRODUCT(_xlpm.amount * _xlpm.hitCount))),0)</f>
        <v>0</v>
      </c>
      <c r="KK44" s="323"/>
      <c r="KL44" s="21">
        <f>LEN(配列情報!$D$80)-LEN(SUBSTITUTE(配列情報!$D$80,$D44,""))</f>
        <v>0</v>
      </c>
      <c r="KM44" s="21">
        <f t="shared" si="74"/>
        <v>0</v>
      </c>
      <c r="KN44" s="162" cm="1">
        <f t="array" ref="KN44">KM44-IFERROR(_xlfn.LET(_xlpm.k,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$KM$3:$KM$215),IF(_xlpm.top="対象無し", 0, SUMPRODUCT(_xlpm.amount * _xlpm.hitCount))),0)</f>
        <v>0</v>
      </c>
      <c r="KO44" s="323"/>
      <c r="KP44" s="21">
        <f>LEN(配列情報!$D$81)-LEN(SUBSTITUTE(配列情報!$D$81,$D44,""))</f>
        <v>0</v>
      </c>
      <c r="KQ44" s="21">
        <f t="shared" si="75"/>
        <v>0</v>
      </c>
      <c r="KR44" s="162" cm="1">
        <f t="array" ref="KR44">KQ44-IFERROR(_xlfn.LET(_xlpm.k,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$KQ$3:$KQ$215),IF(_xlpm.top="対象無し", 0, SUMPRODUCT(_xlpm.amount * _xlpm.hitCount))),0)</f>
        <v>0</v>
      </c>
      <c r="KS44" s="323"/>
      <c r="KT44" s="21">
        <f>LEN(配列情報!$D$82)-LEN(SUBSTITUTE(配列情報!$D$82,$D44,""))</f>
        <v>0</v>
      </c>
      <c r="KU44" s="21">
        <f t="shared" si="76"/>
        <v>0</v>
      </c>
      <c r="KV44" s="162" cm="1">
        <f t="array" ref="KV44">KU44-IFERROR(_xlfn.LET(_xlpm.k,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$KU$3:$KU$215),IF(_xlpm.top="対象無し", 0, SUMPRODUCT(_xlpm.amount * _xlpm.hitCount))),0)</f>
        <v>0</v>
      </c>
      <c r="KW44" s="323"/>
      <c r="KX44" s="21">
        <f>LEN(配列情報!$D$83)-LEN(SUBSTITUTE(配列情報!$D$83,$D44,""))</f>
        <v>0</v>
      </c>
      <c r="KY44" s="21">
        <f t="shared" si="77"/>
        <v>0</v>
      </c>
      <c r="KZ44" s="162" cm="1">
        <f t="array" ref="KZ44">KY44-IFERROR(_xlfn.LET(_xlpm.k,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$KY$3:$KY$215),IF(_xlpm.top="対象無し", 0, SUMPRODUCT(_xlpm.amount * _xlpm.hitCount))),0)</f>
        <v>0</v>
      </c>
      <c r="LA44" s="323"/>
      <c r="LB44" s="21">
        <f>LEN(配列情報!$D$84)-LEN(SUBSTITUTE(配列情報!$D$84,$D44,""))</f>
        <v>0</v>
      </c>
      <c r="LC44" s="21">
        <f t="shared" si="78"/>
        <v>0</v>
      </c>
      <c r="LD44" s="162" cm="1">
        <f t="array" ref="LD44">LC44-IFERROR(_xlfn.LET(_xlpm.k,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$LC$3:$LC$215),IF(_xlpm.top="対象無し", 0, SUMPRODUCT(_xlpm.amount * _xlpm.hitCount))),0)</f>
        <v>0</v>
      </c>
      <c r="LE44" s="323"/>
      <c r="LF44" s="21">
        <f>LEN(配列情報!$D$85)-LEN(SUBSTITUTE(配列情報!$D$85,$D44,""))</f>
        <v>0</v>
      </c>
      <c r="LG44" s="21">
        <f t="shared" si="79"/>
        <v>0</v>
      </c>
      <c r="LH44" s="162" cm="1">
        <f t="array" ref="LH44">LG44-IFERROR(_xlfn.LET(_xlpm.k,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$LG$3:$LG$215),IF(_xlpm.top="対象無し", 0, SUMPRODUCT(_xlpm.amount * _xlpm.hitCount))),0)</f>
        <v>0</v>
      </c>
      <c r="LI44" s="323"/>
      <c r="LJ44" s="21">
        <f>LEN(配列情報!$D$86)-LEN(SUBSTITUTE(配列情報!$D$86,$D44,""))</f>
        <v>0</v>
      </c>
      <c r="LK44" s="21">
        <f t="shared" si="80"/>
        <v>0</v>
      </c>
      <c r="LL44" s="162" cm="1">
        <f t="array" ref="LL44">LK44-IFERROR(_xlfn.LET(_xlpm.k,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$LK$3:$LK$215),IF(_xlpm.top="対象無し", 0, SUMPRODUCT(_xlpm.amount * _xlpm.hitCount))),0)</f>
        <v>0</v>
      </c>
      <c r="LM44" s="323"/>
      <c r="LN44" s="21">
        <f>LEN(配列情報!$D$87)-LEN(SUBSTITUTE(配列情報!$D$87,$D44,""))</f>
        <v>0</v>
      </c>
      <c r="LO44" s="21">
        <f t="shared" si="81"/>
        <v>0</v>
      </c>
      <c r="LP44" s="162" cm="1">
        <f t="array" ref="LP44">LO44-IFERROR(_xlfn.LET(_xlpm.k,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$LO$3:$LO$215),IF(_xlpm.top="対象無し", 0, SUMPRODUCT(_xlpm.amount * _xlpm.hitCount))),0)</f>
        <v>0</v>
      </c>
      <c r="LQ44" s="323"/>
      <c r="LR44" s="21">
        <f>LEN(配列情報!$D$88)-LEN(SUBSTITUTE(配列情報!$D$88,$D44,""))</f>
        <v>0</v>
      </c>
      <c r="LS44" s="21">
        <f t="shared" si="82"/>
        <v>0</v>
      </c>
      <c r="LT44" s="162" cm="1">
        <f t="array" ref="LT44">LS44-IFERROR(_xlfn.LET(_xlpm.k,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$LS$3:$LS$215),IF(_xlpm.top="対象無し", 0, SUMPRODUCT(_xlpm.amount * _xlpm.hitCount))),0)</f>
        <v>0</v>
      </c>
      <c r="LU44" s="323"/>
      <c r="LV44" s="21">
        <f>LEN(配列情報!$D$89)-LEN(SUBSTITUTE(配列情報!$D$89,$D44,""))</f>
        <v>0</v>
      </c>
      <c r="LW44" s="21">
        <f t="shared" si="83"/>
        <v>0</v>
      </c>
      <c r="LX44" s="162" cm="1">
        <f t="array" ref="LX44">LW44-IFERROR(_xlfn.LET(_xlpm.k,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$LW$3:$LW$215),IF(_xlpm.top="対象無し", 0, SUMPRODUCT(_xlpm.amount * _xlpm.hitCount))),0)</f>
        <v>0</v>
      </c>
      <c r="LY44" s="323"/>
      <c r="LZ44" s="21">
        <f>LEN(配列情報!$D$90)-LEN(SUBSTITUTE(配列情報!$D$90,$D44,""))</f>
        <v>0</v>
      </c>
      <c r="MA44" s="21">
        <f t="shared" si="84"/>
        <v>0</v>
      </c>
      <c r="MB44" s="162" cm="1">
        <f t="array" ref="MB44">MA44-IFERROR(_xlfn.LET(_xlpm.k,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$MA$3:$MA$215),IF(_xlpm.top="対象無し", 0, SUMPRODUCT(_xlpm.amount * _xlpm.hitCount))),0)</f>
        <v>0</v>
      </c>
      <c r="MC44" s="323"/>
      <c r="MD44" s="21">
        <f>LEN(配列情報!$D$91)-LEN(SUBSTITUTE(配列情報!$D$91,$D44,""))</f>
        <v>0</v>
      </c>
      <c r="ME44" s="21">
        <f t="shared" si="85"/>
        <v>0</v>
      </c>
      <c r="MF44" s="162" cm="1">
        <f t="array" ref="MF44">ME44-IFERROR(_xlfn.LET(_xlpm.k,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$ME$3:$ME$215),IF(_xlpm.top="対象無し", 0, SUMPRODUCT(_xlpm.amount * _xlpm.hitCount))),0)</f>
        <v>0</v>
      </c>
      <c r="MG44" s="323"/>
      <c r="MH44" s="21">
        <f>LEN(配列情報!$D$92)-LEN(SUBSTITUTE(配列情報!$D$92,$D44,""))</f>
        <v>0</v>
      </c>
      <c r="MI44" s="21">
        <f t="shared" si="86"/>
        <v>0</v>
      </c>
      <c r="MJ44" s="162" cm="1">
        <f t="array" ref="MJ44">MI44-IFERROR(_xlfn.LET(_xlpm.k,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$MI$3:$MI$215),IF(_xlpm.top="対象無し", 0, SUMPRODUCT(_xlpm.amount * _xlpm.hitCount))),0)</f>
        <v>0</v>
      </c>
      <c r="MK44" s="323"/>
      <c r="ML44" s="21">
        <f>LEN(配列情報!$D$93)-LEN(SUBSTITUTE(配列情報!$D$93,$D44,""))</f>
        <v>0</v>
      </c>
      <c r="MM44" s="21">
        <f t="shared" si="87"/>
        <v>0</v>
      </c>
      <c r="MN44" s="162" cm="1">
        <f t="array" ref="MN44">MM44-IFERROR(_xlfn.LET(_xlpm.k,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$MM$3:$MM$215),IF(_xlpm.top="対象無し", 0, SUMPRODUCT(_xlpm.amount * _xlpm.hitCount))),0)</f>
        <v>0</v>
      </c>
      <c r="MO44" s="323"/>
      <c r="MP44" s="21">
        <f>LEN(配列情報!$D$94)-LEN(SUBSTITUTE(配列情報!$D$94,$D44,""))</f>
        <v>0</v>
      </c>
      <c r="MQ44" s="21">
        <f t="shared" si="88"/>
        <v>0</v>
      </c>
      <c r="MR44" s="162" cm="1">
        <f t="array" ref="MR44">MQ44-IFERROR(_xlfn.LET(_xlpm.k,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$MQ$3:$MQ$215),IF(_xlpm.top="対象無し", 0, SUMPRODUCT(_xlpm.amount * _xlpm.hitCount))),0)</f>
        <v>0</v>
      </c>
      <c r="MS44" s="323"/>
      <c r="MT44" s="21">
        <f>LEN(配列情報!$D$95)-LEN(SUBSTITUTE(配列情報!$D$95,$D44,""))</f>
        <v>0</v>
      </c>
      <c r="MU44" s="21">
        <f t="shared" si="89"/>
        <v>0</v>
      </c>
      <c r="MV44" s="162" cm="1">
        <f t="array" ref="MV44">MU44-IFERROR(_xlfn.LET(_xlpm.k,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$MU$3:$MU$215),IF(_xlpm.top="対象無し", 0, SUMPRODUCT(_xlpm.amount * _xlpm.hitCount))),0)</f>
        <v>0</v>
      </c>
      <c r="MW44" s="323"/>
      <c r="MX44" s="21">
        <f>LEN(配列情報!$D$96)-LEN(SUBSTITUTE(配列情報!$D$96,$D44,""))</f>
        <v>0</v>
      </c>
      <c r="MY44" s="21">
        <f t="shared" si="90"/>
        <v>0</v>
      </c>
      <c r="MZ44" s="162" cm="1">
        <f t="array" ref="MZ44">MY44-IFERROR(_xlfn.LET(_xlpm.k,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$MY$3:$MY$215),IF(_xlpm.top="対象無し", 0, SUMPRODUCT(_xlpm.amount * _xlpm.hitCount))),0)</f>
        <v>0</v>
      </c>
      <c r="NA44" s="323"/>
      <c r="NB44" s="21">
        <f>LEN(配列情報!$D$97)-LEN(SUBSTITUTE(配列情報!$D$97,$D44,""))</f>
        <v>0</v>
      </c>
      <c r="NC44" s="21">
        <f t="shared" si="91"/>
        <v>0</v>
      </c>
      <c r="ND44" s="162" cm="1">
        <f t="array" ref="ND44">NC44-IFERROR(_xlfn.LET(_xlpm.k,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$NC$3:$NC$215),IF(_xlpm.top="対象無し", 0, SUMPRODUCT(_xlpm.amount * _xlpm.hitCount))),0)</f>
        <v>0</v>
      </c>
      <c r="NE44" s="323"/>
      <c r="NF44" s="21">
        <f>LEN(配列情報!$D$98)-LEN(SUBSTITUTE(配列情報!$D$98,$D44,""))</f>
        <v>0</v>
      </c>
      <c r="NG44" s="21">
        <f t="shared" si="92"/>
        <v>0</v>
      </c>
      <c r="NH44" s="162" cm="1">
        <f t="array" ref="NH44">NG44-IFERROR(_xlfn.LET(_xlpm.k,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$NG$3:$NG$215),IF(_xlpm.top="対象無し", 0, SUMPRODUCT(_xlpm.amount * _xlpm.hitCount))),0)</f>
        <v>0</v>
      </c>
      <c r="NI44" s="323"/>
      <c r="NJ44" s="21">
        <f>LEN(配列情報!$D$99)-LEN(SUBSTITUTE(配列情報!$D$99,$D44,""))</f>
        <v>0</v>
      </c>
      <c r="NK44" s="21">
        <f t="shared" si="93"/>
        <v>0</v>
      </c>
      <c r="NL44" s="162" cm="1">
        <f t="array" ref="NL44">NK44-IFERROR(_xlfn.LET(_xlpm.k,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$NK$3:$NK$215),IF(_xlpm.top="対象無し", 0, SUMPRODUCT(_xlpm.amount * _xlpm.hitCount))),0)</f>
        <v>0</v>
      </c>
      <c r="NM44" s="323"/>
      <c r="NN44" s="21">
        <f>LEN(配列情報!$D$100)-LEN(SUBSTITUTE(配列情報!$D$100,$D44,""))</f>
        <v>0</v>
      </c>
      <c r="NO44" s="21">
        <f t="shared" si="94"/>
        <v>0</v>
      </c>
      <c r="NP44" s="162" cm="1">
        <f t="array" ref="NP44">NO44-IFERROR(_xlfn.LET(_xlpm.k,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$NO$3:$NO$215),IF(_xlpm.top="対象無し", 0, SUMPRODUCT(_xlpm.amount * _xlpm.hitCount))),0)</f>
        <v>0</v>
      </c>
      <c r="NQ44" s="323"/>
      <c r="NR44" s="21">
        <f>LEN(配列情報!$D$101)-LEN(SUBSTITUTE(配列情報!$D$101,$D44,""))</f>
        <v>0</v>
      </c>
      <c r="NS44" s="21">
        <f t="shared" si="95"/>
        <v>0</v>
      </c>
      <c r="NT44" s="162" cm="1">
        <f t="array" ref="NT44">NS44-IFERROR(_xlfn.LET(_xlpm.k,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$NS$3:$NS$215),IF(_xlpm.top="対象無し", 0, SUMPRODUCT(_xlpm.amount * _xlpm.hitCount))),0)</f>
        <v>0</v>
      </c>
      <c r="NU44" s="323"/>
      <c r="NV44" s="21">
        <f>LEN(配列情報!$D$102)-LEN(SUBSTITUTE(配列情報!$D$102,$D44,""))</f>
        <v>0</v>
      </c>
      <c r="NW44" s="21">
        <f t="shared" si="96"/>
        <v>0</v>
      </c>
      <c r="NX44" s="162" cm="1">
        <f t="array" ref="NX44">NW44-IFERROR(_xlfn.LET(_xlpm.k, _xlfn.XMATCH(TRUE, EXACT($OB$2:$RL$2, D44),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D44, ""))) / LEN(D44),_xlpm.amount, SUMIF($C$3:$C$215, _xlpm.arrCode, $NW$3:$NW$215),IF(_xlpm.top="対象無し", 0, SUMPRODUCT(_xlpm.amount * _xlpm.hitCount))),0)</f>
        <v>0</v>
      </c>
      <c r="NY44" s="323"/>
    </row>
    <row r="45" spans="1:389">
      <c r="A45" s="178" t="s">
        <v>574</v>
      </c>
      <c r="B45" s="334"/>
      <c r="C45" s="45">
        <v>43</v>
      </c>
      <c r="D45" s="22" t="str">
        <f>塩基・修飾表記の定義!I53</f>
        <v>5(L)</v>
      </c>
      <c r="E45" s="160">
        <f t="shared" si="3"/>
        <v>4</v>
      </c>
      <c r="F45" s="21">
        <f>LEN(配列情報!$D$7)-LEN(SUBSTITUTE(配列情報!$D$7,$D45,""))</f>
        <v>0</v>
      </c>
      <c r="G45" s="21">
        <f t="shared" si="100"/>
        <v>0</v>
      </c>
      <c r="H45" s="162" cm="1">
        <f t="array" ref="H45">G45-IFERROR(_xlfn.LET(_xlpm.k,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$G$3:$G$215),IF(_xlpm.top="対象無し", 0, SUMPRODUCT(_xlpm.amount * _xlpm.hitCount))),0)</f>
        <v>0</v>
      </c>
      <c r="I45" s="158">
        <f>H45</f>
        <v>0</v>
      </c>
      <c r="J45" s="21">
        <f>LEN(配列情報!$D$8)-LEN(SUBSTITUTE(配列情報!$D$8,$D45,""))</f>
        <v>0</v>
      </c>
      <c r="K45" s="21">
        <f t="shared" si="101"/>
        <v>0</v>
      </c>
      <c r="L45" s="162" cm="1">
        <f t="array" ref="L45">K45-IFERROR(_xlfn.LET(_xlpm.k,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$K$3:$K$215),IF(_xlpm.top="対象無し", 0, SUMPRODUCT(_xlpm.amount * _xlpm.hitCount))),0)</f>
        <v>0</v>
      </c>
      <c r="M45" s="158">
        <f>L45</f>
        <v>0</v>
      </c>
      <c r="N45" s="21">
        <f>LEN(配列情報!$D$9)-LEN(SUBSTITUTE(配列情報!$D$9,$D45,""))</f>
        <v>0</v>
      </c>
      <c r="O45" s="21">
        <f t="shared" si="4"/>
        <v>0</v>
      </c>
      <c r="P45" s="162" cm="1">
        <f t="array" ref="P45">O45-IFERROR(_xlfn.LET(_xlpm.k,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$O$3:$O$215),IF(_xlpm.top="対象無し", 0, SUMPRODUCT(_xlpm.amount * _xlpm.hitCount))),0)</f>
        <v>0</v>
      </c>
      <c r="Q45" s="158">
        <f>P45</f>
        <v>0</v>
      </c>
      <c r="R45" s="21">
        <f>LEN(配列情報!$D$10)-LEN(SUBSTITUTE(配列情報!$D$10,$D45,""))</f>
        <v>0</v>
      </c>
      <c r="S45" s="21">
        <f t="shared" si="5"/>
        <v>0</v>
      </c>
      <c r="T45" s="162" cm="1">
        <f t="array" ref="T45">S45-IFERROR(_xlfn.LET(_xlpm.k,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$S$3:$S$215),IF(_xlpm.top="対象無し", 0, SUMPRODUCT(_xlpm.amount * _xlpm.hitCount))),0)</f>
        <v>0</v>
      </c>
      <c r="U45" s="158">
        <f>T45</f>
        <v>0</v>
      </c>
      <c r="V45" s="21">
        <f>LEN(配列情報!$D$11)-LEN(SUBSTITUTE(配列情報!$D$11,$D45,""))</f>
        <v>0</v>
      </c>
      <c r="W45" s="21">
        <f t="shared" si="6"/>
        <v>0</v>
      </c>
      <c r="X45" s="162" cm="1">
        <f t="array" ref="X45">W45-IFERROR(_xlfn.LET(_xlpm.k,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$W$3:$W$215),IF(_xlpm.top="対象無し", 0, SUMPRODUCT(_xlpm.amount * _xlpm.hitCount))),0)</f>
        <v>0</v>
      </c>
      <c r="Y45" s="158">
        <f>X45</f>
        <v>0</v>
      </c>
      <c r="Z45" s="21">
        <f>LEN(配列情報!$D$12)-LEN(SUBSTITUTE(配列情報!$D$12,$D45,""))</f>
        <v>0</v>
      </c>
      <c r="AA45" s="21">
        <f t="shared" si="7"/>
        <v>0</v>
      </c>
      <c r="AB45" s="162" cm="1">
        <f t="array" ref="AB45">AA45-IFERROR(_xlfn.LET(_xlpm.k,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$AA$3:$AA$215),IF(_xlpm.top="対象無し", 0, SUMPRODUCT(_xlpm.amount * _xlpm.hitCount))),0)</f>
        <v>0</v>
      </c>
      <c r="AC45" s="158">
        <f>AB45</f>
        <v>0</v>
      </c>
      <c r="AD45" s="21">
        <f>LEN(配列情報!$D$13)-LEN(SUBSTITUTE(配列情報!$D$13,$D45,""))</f>
        <v>0</v>
      </c>
      <c r="AE45" s="21">
        <f t="shared" si="8"/>
        <v>0</v>
      </c>
      <c r="AF45" s="162" cm="1">
        <f t="array" ref="AF45">AE45-IFERROR(_xlfn.LET(_xlpm.k,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$AE$3:$AE$215),IF(_xlpm.top="対象無し", 0, SUMPRODUCT(_xlpm.amount * _xlpm.hitCount))),0)</f>
        <v>0</v>
      </c>
      <c r="AG45" s="158">
        <f>AF45</f>
        <v>0</v>
      </c>
      <c r="AH45" s="21">
        <f>LEN(配列情報!$D$14)-LEN(SUBSTITUTE(配列情報!$D$14,$D45,""))</f>
        <v>0</v>
      </c>
      <c r="AI45" s="21">
        <f t="shared" si="9"/>
        <v>0</v>
      </c>
      <c r="AJ45" s="162" cm="1">
        <f t="array" ref="AJ45">AI45-IFERROR(_xlfn.LET(_xlpm.k,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$AI$3:$AI$215),IF(_xlpm.top="対象無し", 0, SUMPRODUCT(_xlpm.amount * _xlpm.hitCount))),0)</f>
        <v>0</v>
      </c>
      <c r="AK45" s="158">
        <f>AJ45</f>
        <v>0</v>
      </c>
      <c r="AL45" s="21">
        <f>LEN(配列情報!$D$15)-LEN(SUBSTITUTE(配列情報!$D$15,$D45,""))</f>
        <v>0</v>
      </c>
      <c r="AM45" s="21">
        <f t="shared" si="10"/>
        <v>0</v>
      </c>
      <c r="AN45" s="162" cm="1">
        <f t="array" ref="AN45">AM45-IFERROR(_xlfn.LET(_xlpm.k,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$AM$3:$AM$215),IF(_xlpm.top="対象無し", 0, SUMPRODUCT(_xlpm.amount * _xlpm.hitCount))),0)</f>
        <v>0</v>
      </c>
      <c r="AO45" s="158">
        <f>AN45</f>
        <v>0</v>
      </c>
      <c r="AP45" s="21">
        <f>LEN(配列情報!$D$16)-LEN(SUBSTITUTE(配列情報!$D$16,$D45,""))</f>
        <v>0</v>
      </c>
      <c r="AQ45" s="21">
        <f t="shared" si="11"/>
        <v>0</v>
      </c>
      <c r="AR45" s="162" cm="1">
        <f t="array" ref="AR45">AQ45-IFERROR(_xlfn.LET(_xlpm.k,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$AQ$3:$AQ$215),IF(_xlpm.top="対象無し", 0, SUMPRODUCT(_xlpm.amount * _xlpm.hitCount))),0)</f>
        <v>0</v>
      </c>
      <c r="AS45" s="158">
        <f>AR45</f>
        <v>0</v>
      </c>
      <c r="AT45" s="21">
        <f>LEN(配列情報!$D$17)-LEN(SUBSTITUTE(配列情報!$D$17,$D45,""))</f>
        <v>0</v>
      </c>
      <c r="AU45" s="21">
        <f t="shared" si="12"/>
        <v>0</v>
      </c>
      <c r="AV45" s="162" cm="1">
        <f t="array" ref="AV45">AU45-IFERROR(_xlfn.LET(_xlpm.k,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$AU$3:$AU$215),IF(_xlpm.top="対象無し", 0, SUMPRODUCT(_xlpm.amount * _xlpm.hitCount))),0)</f>
        <v>0</v>
      </c>
      <c r="AW45" s="158">
        <f>AV45</f>
        <v>0</v>
      </c>
      <c r="AX45" s="21">
        <f>LEN(配列情報!$D$18)-LEN(SUBSTITUTE(配列情報!$D$18,$D45,""))</f>
        <v>0</v>
      </c>
      <c r="AY45" s="21">
        <f t="shared" si="13"/>
        <v>0</v>
      </c>
      <c r="AZ45" s="162" cm="1">
        <f t="array" ref="AZ45">AY45-IFERROR(_xlfn.LET(_xlpm.k,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$AY$3:$AY$215),IF(_xlpm.top="対象無し", 0, SUMPRODUCT(_xlpm.amount * _xlpm.hitCount))),0)</f>
        <v>0</v>
      </c>
      <c r="BA45" s="158">
        <f>AZ45</f>
        <v>0</v>
      </c>
      <c r="BB45" s="21">
        <f>LEN(配列情報!$D$19)-LEN(SUBSTITUTE(配列情報!$D$19,$D45,""))</f>
        <v>0</v>
      </c>
      <c r="BC45" s="21">
        <f t="shared" si="14"/>
        <v>0</v>
      </c>
      <c r="BD45" s="162" cm="1">
        <f t="array" ref="BD45">BC45-IFERROR(_xlfn.LET(_xlpm.k,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$BC$3:$BC$215),IF(_xlpm.top="対象無し", 0, SUMPRODUCT(_xlpm.amount * _xlpm.hitCount))),0)</f>
        <v>0</v>
      </c>
      <c r="BE45" s="158">
        <f>BD45</f>
        <v>0</v>
      </c>
      <c r="BF45" s="21">
        <f>LEN(配列情報!$D$20)-LEN(SUBSTITUTE(配列情報!$D$20,$D45,""))</f>
        <v>0</v>
      </c>
      <c r="BG45" s="21">
        <f t="shared" si="102"/>
        <v>0</v>
      </c>
      <c r="BH45" s="162" cm="1">
        <f t="array" ref="BH45">BG45-IFERROR(_xlfn.LET(_xlpm.k,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$BG$3:$BG$215),IF(_xlpm.top="対象無し", 0, SUMPRODUCT(_xlpm.amount * _xlpm.hitCount))),0)</f>
        <v>0</v>
      </c>
      <c r="BI45" s="158">
        <f>BH45</f>
        <v>0</v>
      </c>
      <c r="BJ45" s="21">
        <f>LEN(配列情報!$D$21)-LEN(SUBSTITUTE(配列情報!$D$21,$D45,""))</f>
        <v>0</v>
      </c>
      <c r="BK45" s="21">
        <f t="shared" si="15"/>
        <v>0</v>
      </c>
      <c r="BL45" s="162" cm="1">
        <f t="array" ref="BL45">BK45-IFERROR(_xlfn.LET(_xlpm.k,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$BK$3:$BK$215),IF(_xlpm.top="対象無し", 0, SUMPRODUCT(_xlpm.amount * _xlpm.hitCount))),0)</f>
        <v>0</v>
      </c>
      <c r="BM45" s="158">
        <f>BL45</f>
        <v>0</v>
      </c>
      <c r="BN45" s="21">
        <f>LEN(配列情報!$D$22)-LEN(SUBSTITUTE(配列情報!$D$22,$D45,""))</f>
        <v>0</v>
      </c>
      <c r="BO45" s="21">
        <f t="shared" si="16"/>
        <v>0</v>
      </c>
      <c r="BP45" s="162" cm="1">
        <f t="array" ref="BP45">BO45-IFERROR(_xlfn.LET(_xlpm.k,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$BO$3:$BO$215),IF(_xlpm.top="対象無し", 0, SUMPRODUCT(_xlpm.amount * _xlpm.hitCount))),0)</f>
        <v>0</v>
      </c>
      <c r="BQ45" s="158">
        <f>BP45</f>
        <v>0</v>
      </c>
      <c r="BR45" s="21">
        <f>LEN(配列情報!$D$23)-LEN(SUBSTITUTE(配列情報!$D$23,$D45,""))</f>
        <v>0</v>
      </c>
      <c r="BS45" s="21">
        <f t="shared" si="17"/>
        <v>0</v>
      </c>
      <c r="BT45" s="162" cm="1">
        <f t="array" ref="BT45">BS45-IFERROR(_xlfn.LET(_xlpm.k,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$BS$3:$BS$215),IF(_xlpm.top="対象無し", 0, SUMPRODUCT(_xlpm.amount * _xlpm.hitCount))),0)</f>
        <v>0</v>
      </c>
      <c r="BU45" s="158">
        <f>BT45</f>
        <v>0</v>
      </c>
      <c r="BV45" s="21">
        <f>LEN(配列情報!$D$24)-LEN(SUBSTITUTE(配列情報!$D$24,$D45,""))</f>
        <v>0</v>
      </c>
      <c r="BW45" s="21">
        <f t="shared" si="18"/>
        <v>0</v>
      </c>
      <c r="BX45" s="162" cm="1">
        <f t="array" ref="BX45">BW45-IFERROR(_xlfn.LET(_xlpm.k,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$BW$3:$BW$215),IF(_xlpm.top="対象無し", 0, SUMPRODUCT(_xlpm.amount * _xlpm.hitCount))),0)</f>
        <v>0</v>
      </c>
      <c r="BY45" s="158">
        <f>BX45</f>
        <v>0</v>
      </c>
      <c r="BZ45" s="21">
        <f>LEN(配列情報!$D$25)-LEN(SUBSTITUTE(配列情報!$D$25,$D45,""))</f>
        <v>0</v>
      </c>
      <c r="CA45" s="21">
        <f t="shared" si="19"/>
        <v>0</v>
      </c>
      <c r="CB45" s="162" cm="1">
        <f t="array" ref="CB45">CA45-IFERROR(_xlfn.LET(_xlpm.k,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$CA$3:$CA$215),IF(_xlpm.top="対象無し", 0, SUMPRODUCT(_xlpm.amount * _xlpm.hitCount))),0)</f>
        <v>0</v>
      </c>
      <c r="CC45" s="158">
        <f>CB45</f>
        <v>0</v>
      </c>
      <c r="CD45" s="21">
        <f>LEN(配列情報!$D$26)-LEN(SUBSTITUTE(配列情報!$D$26,$D45,""))</f>
        <v>0</v>
      </c>
      <c r="CE45" s="21">
        <f t="shared" si="20"/>
        <v>0</v>
      </c>
      <c r="CF45" s="162" cm="1">
        <f t="array" ref="CF45">CE45-IFERROR(_xlfn.LET(_xlpm.k,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$CE$3:$CE$215),IF(_xlpm.top="対象無し", 0, SUMPRODUCT(_xlpm.amount * _xlpm.hitCount))),0)</f>
        <v>0</v>
      </c>
      <c r="CG45" s="158">
        <f>CF45</f>
        <v>0</v>
      </c>
      <c r="CH45" s="21">
        <f>LEN(配列情報!$D$27)-LEN(SUBSTITUTE(配列情報!$D$27,$D45,""))</f>
        <v>0</v>
      </c>
      <c r="CI45" s="21">
        <f t="shared" si="21"/>
        <v>0</v>
      </c>
      <c r="CJ45" s="162" cm="1">
        <f t="array" ref="CJ45">CI45-IFERROR(_xlfn.LET(_xlpm.k,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$CI$3:$CI$215),IF(_xlpm.top="対象無し", 0, SUMPRODUCT(_xlpm.amount * _xlpm.hitCount))),0)</f>
        <v>0</v>
      </c>
      <c r="CK45" s="158">
        <f>CJ45</f>
        <v>0</v>
      </c>
      <c r="CL45" s="21">
        <f>LEN(配列情報!$D$28)-LEN(SUBSTITUTE(配列情報!$D$28,$D45,""))</f>
        <v>0</v>
      </c>
      <c r="CM45" s="21">
        <f t="shared" si="22"/>
        <v>0</v>
      </c>
      <c r="CN45" s="162" cm="1">
        <f t="array" ref="CN45">CM45-IFERROR(_xlfn.LET(_xlpm.k,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$CM$3:$CM$215),IF(_xlpm.top="対象無し", 0, SUMPRODUCT(_xlpm.amount * _xlpm.hitCount))),0)</f>
        <v>0</v>
      </c>
      <c r="CO45" s="158">
        <f>CN45</f>
        <v>0</v>
      </c>
      <c r="CP45" s="21">
        <f>LEN(配列情報!$D$29)-LEN(SUBSTITUTE(配列情報!$D$29,$D45,""))</f>
        <v>0</v>
      </c>
      <c r="CQ45" s="21">
        <f t="shared" si="23"/>
        <v>0</v>
      </c>
      <c r="CR45" s="162" cm="1">
        <f t="array" ref="CR45">CQ45-IFERROR(_xlfn.LET(_xlpm.k,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$CQ$3:$CQ$215),IF(_xlpm.top="対象無し", 0, SUMPRODUCT(_xlpm.amount * _xlpm.hitCount))),0)</f>
        <v>0</v>
      </c>
      <c r="CS45" s="158">
        <f>CR45</f>
        <v>0</v>
      </c>
      <c r="CT45" s="21">
        <f>LEN(配列情報!$D$30)-LEN(SUBSTITUTE(配列情報!$D$30,$D45,""))</f>
        <v>0</v>
      </c>
      <c r="CU45" s="21">
        <f t="shared" si="24"/>
        <v>0</v>
      </c>
      <c r="CV45" s="162" cm="1">
        <f t="array" ref="CV45">CU45-IFERROR(_xlfn.LET(_xlpm.k,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$CU$3:$CU$215),IF(_xlpm.top="対象無し", 0, SUMPRODUCT(_xlpm.amount * _xlpm.hitCount))),0)</f>
        <v>0</v>
      </c>
      <c r="CW45" s="158">
        <f>CV45</f>
        <v>0</v>
      </c>
      <c r="CX45" s="21">
        <f>LEN(配列情報!$D$31)-LEN(SUBSTITUTE(配列情報!$D$31,$D45,""))</f>
        <v>0</v>
      </c>
      <c r="CY45" s="21">
        <f t="shared" si="25"/>
        <v>0</v>
      </c>
      <c r="CZ45" s="162" cm="1">
        <f t="array" ref="CZ45">CY45-IFERROR(_xlfn.LET(_xlpm.k,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$CY$3:$CY$215),IF(_xlpm.top="対象無し", 0, SUMPRODUCT(_xlpm.amount * _xlpm.hitCount))),0)</f>
        <v>0</v>
      </c>
      <c r="DA45" s="158">
        <f>CZ45</f>
        <v>0</v>
      </c>
      <c r="DB45" s="21">
        <f>LEN(配列情報!$D$32)-LEN(SUBSTITUTE(配列情報!$D$32,$D45,""))</f>
        <v>0</v>
      </c>
      <c r="DC45" s="21">
        <f t="shared" si="26"/>
        <v>0</v>
      </c>
      <c r="DD45" s="162" cm="1">
        <f t="array" ref="DD45">DC45-IFERROR(_xlfn.LET(_xlpm.k,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$DC$3:$DC$215),IF(_xlpm.top="対象無し", 0, SUMPRODUCT(_xlpm.amount * _xlpm.hitCount))),0)</f>
        <v>0</v>
      </c>
      <c r="DE45" s="158">
        <f>DD45</f>
        <v>0</v>
      </c>
      <c r="DF45" s="21">
        <f>LEN(配列情報!$D$33)-LEN(SUBSTITUTE(配列情報!$D$33,$D45,""))</f>
        <v>0</v>
      </c>
      <c r="DG45" s="21">
        <f t="shared" si="27"/>
        <v>0</v>
      </c>
      <c r="DH45" s="162" cm="1">
        <f t="array" ref="DH45">DG45-IFERROR(_xlfn.LET(_xlpm.k,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$DG$3:$DG$215),IF(_xlpm.top="対象無し", 0, SUMPRODUCT(_xlpm.amount * _xlpm.hitCount))),0)</f>
        <v>0</v>
      </c>
      <c r="DI45" s="158">
        <f>DH45</f>
        <v>0</v>
      </c>
      <c r="DJ45" s="21">
        <f>LEN(配列情報!$D$34)-LEN(SUBSTITUTE(配列情報!$D$34,$D45,""))</f>
        <v>0</v>
      </c>
      <c r="DK45" s="21">
        <f t="shared" si="28"/>
        <v>0</v>
      </c>
      <c r="DL45" s="162" cm="1">
        <f t="array" ref="DL45">DK45-IFERROR(_xlfn.LET(_xlpm.k,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$DK$3:$DK$215),IF(_xlpm.top="対象無し", 0, SUMPRODUCT(_xlpm.amount * _xlpm.hitCount))),0)</f>
        <v>0</v>
      </c>
      <c r="DM45" s="158">
        <f>DL45</f>
        <v>0</v>
      </c>
      <c r="DN45" s="21">
        <f>LEN(配列情報!$D$35)-LEN(SUBSTITUTE(配列情報!$D$35,$D45,""))</f>
        <v>0</v>
      </c>
      <c r="DO45" s="21">
        <f t="shared" si="29"/>
        <v>0</v>
      </c>
      <c r="DP45" s="162" cm="1">
        <f t="array" ref="DP45">DO45-IFERROR(_xlfn.LET(_xlpm.k,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$DO$3:$DO$215),IF(_xlpm.top="対象無し", 0, SUMPRODUCT(_xlpm.amount * _xlpm.hitCount))),0)</f>
        <v>0</v>
      </c>
      <c r="DQ45" s="158">
        <f>DP45</f>
        <v>0</v>
      </c>
      <c r="DR45" s="21">
        <f>LEN(配列情報!$D$36)-LEN(SUBSTITUTE(配列情報!$D$36,$D45,""))</f>
        <v>0</v>
      </c>
      <c r="DS45" s="21">
        <f t="shared" si="30"/>
        <v>0</v>
      </c>
      <c r="DT45" s="162" cm="1">
        <f t="array" ref="DT45">DS45-IFERROR(_xlfn.LET(_xlpm.k,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$DS$3:$DS$215),IF(_xlpm.top="対象無し", 0, SUMPRODUCT(_xlpm.amount * _xlpm.hitCount))),0)</f>
        <v>0</v>
      </c>
      <c r="DU45" s="158">
        <f>DT45</f>
        <v>0</v>
      </c>
      <c r="DV45" s="21">
        <f>LEN(配列情報!$D$37)-LEN(SUBSTITUTE(配列情報!$D$37,$D45,""))</f>
        <v>0</v>
      </c>
      <c r="DW45" s="21">
        <f t="shared" si="31"/>
        <v>0</v>
      </c>
      <c r="DX45" s="162" cm="1">
        <f t="array" ref="DX45">DW45-IFERROR(_xlfn.LET(_xlpm.k,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$DW$3:$DW$215),IF(_xlpm.top="対象無し", 0, SUMPRODUCT(_xlpm.amount * _xlpm.hitCount))),0)</f>
        <v>0</v>
      </c>
      <c r="DY45" s="158">
        <f>DX45</f>
        <v>0</v>
      </c>
      <c r="DZ45" s="21">
        <f>LEN(配列情報!$D$38)-LEN(SUBSTITUTE(配列情報!$D$38,$D45,""))</f>
        <v>0</v>
      </c>
      <c r="EA45" s="21">
        <f t="shared" si="32"/>
        <v>0</v>
      </c>
      <c r="EB45" s="162" cm="1">
        <f t="array" ref="EB45">EA45-IFERROR(_xlfn.LET(_xlpm.k,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$EA$3:$EA$215),IF(_xlpm.top="対象無し", 0, SUMPRODUCT(_xlpm.amount * _xlpm.hitCount))),0)</f>
        <v>0</v>
      </c>
      <c r="EC45" s="158">
        <f>EB45</f>
        <v>0</v>
      </c>
      <c r="ED45" s="21">
        <f>LEN(配列情報!$D$39)-LEN(SUBSTITUTE(配列情報!$D$39,$D45,""))</f>
        <v>0</v>
      </c>
      <c r="EE45" s="21">
        <f t="shared" si="33"/>
        <v>0</v>
      </c>
      <c r="EF45" s="162" cm="1">
        <f t="array" ref="EF45">EE45-IFERROR(_xlfn.LET(_xlpm.k,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$EE$3:$EE$215),IF(_xlpm.top="対象無し", 0, SUMPRODUCT(_xlpm.amount * _xlpm.hitCount))),0)</f>
        <v>0</v>
      </c>
      <c r="EG45" s="158">
        <f>EF45</f>
        <v>0</v>
      </c>
      <c r="EH45" s="21">
        <f>LEN(配列情報!$D$40)-LEN(SUBSTITUTE(配列情報!$D$40,$D45,""))</f>
        <v>0</v>
      </c>
      <c r="EI45" s="21">
        <f t="shared" si="34"/>
        <v>0</v>
      </c>
      <c r="EJ45" s="162" cm="1">
        <f t="array" ref="EJ45">EI45-IFERROR(_xlfn.LET(_xlpm.k,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$EI$3:$EI$215),IF(_xlpm.top="対象無し", 0, SUMPRODUCT(_xlpm.amount * _xlpm.hitCount))),0)</f>
        <v>0</v>
      </c>
      <c r="EK45" s="158">
        <f>EJ45</f>
        <v>0</v>
      </c>
      <c r="EL45" s="21">
        <f>LEN(配列情報!$D$41)-LEN(SUBSTITUTE(配列情報!$D$41,$D45,""))</f>
        <v>0</v>
      </c>
      <c r="EM45" s="21">
        <f t="shared" si="35"/>
        <v>0</v>
      </c>
      <c r="EN45" s="162" cm="1">
        <f t="array" ref="EN45">EM45-IFERROR(_xlfn.LET(_xlpm.k,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$EM$3:$EM$215),IF(_xlpm.top="対象無し", 0, SUMPRODUCT(_xlpm.amount * _xlpm.hitCount))),0)</f>
        <v>0</v>
      </c>
      <c r="EO45" s="158">
        <f>EN45</f>
        <v>0</v>
      </c>
      <c r="EP45" s="21">
        <f>LEN(配列情報!$D$42)-LEN(SUBSTITUTE(配列情報!$D$42,$D45,""))</f>
        <v>0</v>
      </c>
      <c r="EQ45" s="21">
        <f t="shared" si="36"/>
        <v>0</v>
      </c>
      <c r="ER45" s="162" cm="1">
        <f t="array" ref="ER45">EQ45-IFERROR(_xlfn.LET(_xlpm.k,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$EQ$3:$EQ$215),IF(_xlpm.top="対象無し", 0, SUMPRODUCT(_xlpm.amount * _xlpm.hitCount))),0)</f>
        <v>0</v>
      </c>
      <c r="ES45" s="158">
        <f>ER45</f>
        <v>0</v>
      </c>
      <c r="ET45" s="21">
        <f>LEN(配列情報!$D$43)-LEN(SUBSTITUTE(配列情報!$D$43,$D45,""))</f>
        <v>0</v>
      </c>
      <c r="EU45" s="21">
        <f t="shared" si="37"/>
        <v>0</v>
      </c>
      <c r="EV45" s="162" cm="1">
        <f t="array" ref="EV45">EU45-IFERROR(_xlfn.LET(_xlpm.k,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$EU$3:$EU$215),IF(_xlpm.top="対象無し", 0, SUMPRODUCT(_xlpm.amount * _xlpm.hitCount))),0)</f>
        <v>0</v>
      </c>
      <c r="EW45" s="158">
        <f>EV45</f>
        <v>0</v>
      </c>
      <c r="EX45" s="21">
        <f>LEN(配列情報!$D$44)-LEN(SUBSTITUTE(配列情報!$D$44,$D45,""))</f>
        <v>0</v>
      </c>
      <c r="EY45" s="21">
        <f t="shared" si="38"/>
        <v>0</v>
      </c>
      <c r="EZ45" s="162" cm="1">
        <f t="array" ref="EZ45">EY45-IFERROR(_xlfn.LET(_xlpm.k,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$EY$3:$EY$215),IF(_xlpm.top="対象無し", 0, SUMPRODUCT(_xlpm.amount * _xlpm.hitCount))),0)</f>
        <v>0</v>
      </c>
      <c r="FA45" s="158">
        <f>EZ45</f>
        <v>0</v>
      </c>
      <c r="FB45" s="21">
        <f>LEN(配列情報!$D$45)-LEN(SUBSTITUTE(配列情報!$D$45,$D45,""))</f>
        <v>0</v>
      </c>
      <c r="FC45" s="21">
        <f t="shared" si="39"/>
        <v>0</v>
      </c>
      <c r="FD45" s="162" cm="1">
        <f t="array" ref="FD45">FC45-IFERROR(_xlfn.LET(_xlpm.k,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$FC$3:$FC$215),IF(_xlpm.top="対象無し", 0, SUMPRODUCT(_xlpm.amount * _xlpm.hitCount))),0)</f>
        <v>0</v>
      </c>
      <c r="FE45" s="158">
        <f>FD45</f>
        <v>0</v>
      </c>
      <c r="FF45" s="21">
        <f>LEN(配列情報!$D$46)-LEN(SUBSTITUTE(配列情報!$D$46,$D45,""))</f>
        <v>0</v>
      </c>
      <c r="FG45" s="21">
        <f t="shared" si="40"/>
        <v>0</v>
      </c>
      <c r="FH45" s="162" cm="1">
        <f t="array" ref="FH45">FG45-IFERROR(_xlfn.LET(_xlpm.k,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$FG$3:$FG$215),IF(_xlpm.top="対象無し", 0, SUMPRODUCT(_xlpm.amount * _xlpm.hitCount))),0)</f>
        <v>0</v>
      </c>
      <c r="FI45" s="158">
        <f>FH45</f>
        <v>0</v>
      </c>
      <c r="FJ45" s="21">
        <f>LEN(配列情報!$D$47)-LEN(SUBSTITUTE(配列情報!$D$47,$D45,""))</f>
        <v>0</v>
      </c>
      <c r="FK45" s="21">
        <f t="shared" si="41"/>
        <v>0</v>
      </c>
      <c r="FL45" s="162" cm="1">
        <f t="array" ref="FL45">FK45-IFERROR(_xlfn.LET(_xlpm.k,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$FK$3:$FK$215),IF(_xlpm.top="対象無し", 0, SUMPRODUCT(_xlpm.amount * _xlpm.hitCount))),0)</f>
        <v>0</v>
      </c>
      <c r="FM45" s="158">
        <f>FL45</f>
        <v>0</v>
      </c>
      <c r="FN45" s="21">
        <f>LEN(配列情報!$D$48)-LEN(SUBSTITUTE(配列情報!$D$48,$D45,""))</f>
        <v>0</v>
      </c>
      <c r="FO45" s="21">
        <f t="shared" si="42"/>
        <v>0</v>
      </c>
      <c r="FP45" s="162" cm="1">
        <f t="array" ref="FP45">FO45-IFERROR(_xlfn.LET(_xlpm.k,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$FO$3:$FO$215),IF(_xlpm.top="対象無し", 0, SUMPRODUCT(_xlpm.amount * _xlpm.hitCount))),0)</f>
        <v>0</v>
      </c>
      <c r="FQ45" s="158">
        <f>FP45</f>
        <v>0</v>
      </c>
      <c r="FR45" s="21">
        <f>LEN(配列情報!$D$49)-LEN(SUBSTITUTE(配列情報!$D$49,$D45,""))</f>
        <v>0</v>
      </c>
      <c r="FS45" s="21">
        <f t="shared" si="43"/>
        <v>0</v>
      </c>
      <c r="FT45" s="162" cm="1">
        <f t="array" ref="FT45">FS45-IFERROR(_xlfn.LET(_xlpm.k,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$FS$3:$FS$215),IF(_xlpm.top="対象無し", 0, SUMPRODUCT(_xlpm.amount * _xlpm.hitCount))),0)</f>
        <v>0</v>
      </c>
      <c r="FU45" s="158">
        <f>FT45</f>
        <v>0</v>
      </c>
      <c r="FV45" s="21">
        <f>LEN(配列情報!$D$50)-LEN(SUBSTITUTE(配列情報!$D$50,$D45,""))</f>
        <v>0</v>
      </c>
      <c r="FW45" s="21">
        <f t="shared" si="44"/>
        <v>0</v>
      </c>
      <c r="FX45" s="162" cm="1">
        <f t="array" ref="FX45">FW45-IFERROR(_xlfn.LET(_xlpm.k,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$FW$3:$FW$215),IF(_xlpm.top="対象無し", 0, SUMPRODUCT(_xlpm.amount * _xlpm.hitCount))),0)</f>
        <v>0</v>
      </c>
      <c r="FY45" s="158">
        <f>FX45</f>
        <v>0</v>
      </c>
      <c r="FZ45" s="21">
        <f>LEN(配列情報!$D$51)-LEN(SUBSTITUTE(配列情報!$D$51,$D45,""))</f>
        <v>0</v>
      </c>
      <c r="GA45" s="21">
        <f t="shared" si="45"/>
        <v>0</v>
      </c>
      <c r="GB45" s="162" cm="1">
        <f t="array" ref="GB45">GA45-IFERROR(_xlfn.LET(_xlpm.k,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$GA$3:$GA$215),IF(_xlpm.top="対象無し", 0, SUMPRODUCT(_xlpm.amount * _xlpm.hitCount))),0)</f>
        <v>0</v>
      </c>
      <c r="GC45" s="158">
        <f>GB45</f>
        <v>0</v>
      </c>
      <c r="GD45" s="21">
        <f>LEN(配列情報!$D$52)-LEN(SUBSTITUTE(配列情報!$D$52,$D45,""))</f>
        <v>0</v>
      </c>
      <c r="GE45" s="21">
        <f t="shared" si="46"/>
        <v>0</v>
      </c>
      <c r="GF45" s="162" cm="1">
        <f t="array" ref="GF45">GE45-IFERROR(_xlfn.LET(_xlpm.k,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$GE$3:$GE$215),IF(_xlpm.top="対象無し", 0, SUMPRODUCT(_xlpm.amount * _xlpm.hitCount))),0)</f>
        <v>0</v>
      </c>
      <c r="GG45" s="158">
        <f>GF45</f>
        <v>0</v>
      </c>
      <c r="GH45" s="21">
        <f>LEN(配列情報!$D$53)-LEN(SUBSTITUTE(配列情報!$D$53,$D45,""))</f>
        <v>0</v>
      </c>
      <c r="GI45" s="21">
        <f t="shared" si="47"/>
        <v>0</v>
      </c>
      <c r="GJ45" s="162" cm="1">
        <f t="array" ref="GJ45">GI45-IFERROR(_xlfn.LET(_xlpm.k,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$GI$3:$GI$215),IF(_xlpm.top="対象無し", 0, SUMPRODUCT(_xlpm.amount * _xlpm.hitCount))),0)</f>
        <v>0</v>
      </c>
      <c r="GK45" s="158">
        <f>GJ45</f>
        <v>0</v>
      </c>
      <c r="GL45" s="21">
        <f>LEN(配列情報!$D$54)-LEN(SUBSTITUTE(配列情報!$D$54,$D45,""))</f>
        <v>0</v>
      </c>
      <c r="GM45" s="21">
        <f t="shared" si="48"/>
        <v>0</v>
      </c>
      <c r="GN45" s="162" cm="1">
        <f t="array" ref="GN45">GM45-IFERROR(_xlfn.LET(_xlpm.k,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$GM$3:$GM$215),IF(_xlpm.top="対象無し", 0, SUMPRODUCT(_xlpm.amount * _xlpm.hitCount))),0)</f>
        <v>0</v>
      </c>
      <c r="GO45" s="158">
        <f>GN45</f>
        <v>0</v>
      </c>
      <c r="GP45" s="21">
        <f>LEN(配列情報!$D$55)-LEN(SUBSTITUTE(配列情報!$D$55,$D45,""))</f>
        <v>0</v>
      </c>
      <c r="GQ45" s="21">
        <f t="shared" si="49"/>
        <v>0</v>
      </c>
      <c r="GR45" s="162" cm="1">
        <f t="array" ref="GR45">GQ45-IFERROR(_xlfn.LET(_xlpm.k,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$GQ$3:$GQ$215),IF(_xlpm.top="対象無し", 0, SUMPRODUCT(_xlpm.amount * _xlpm.hitCount))),0)</f>
        <v>0</v>
      </c>
      <c r="GS45" s="158">
        <f>GR45</f>
        <v>0</v>
      </c>
      <c r="GT45" s="21">
        <f>LEN(配列情報!$D$56)-LEN(SUBSTITUTE(配列情報!$D$56,$D45,""))</f>
        <v>0</v>
      </c>
      <c r="GU45" s="21">
        <f t="shared" si="50"/>
        <v>0</v>
      </c>
      <c r="GV45" s="162" cm="1">
        <f t="array" ref="GV45">GU45-IFERROR(_xlfn.LET(_xlpm.k,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$GU$3:$GU$215),IF(_xlpm.top="対象無し", 0, SUMPRODUCT(_xlpm.amount * _xlpm.hitCount))),0)</f>
        <v>0</v>
      </c>
      <c r="GW45" s="158">
        <f>GV45</f>
        <v>0</v>
      </c>
      <c r="GX45" s="21">
        <f>LEN(配列情報!$D$57)-LEN(SUBSTITUTE(配列情報!$D$57,$D45,""))</f>
        <v>0</v>
      </c>
      <c r="GY45" s="21">
        <f t="shared" si="51"/>
        <v>0</v>
      </c>
      <c r="GZ45" s="162" cm="1">
        <f t="array" ref="GZ45">GY45-IFERROR(_xlfn.LET(_xlpm.k,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$GY$3:$GY$215),IF(_xlpm.top="対象無し", 0, SUMPRODUCT(_xlpm.amount * _xlpm.hitCount))),0)</f>
        <v>0</v>
      </c>
      <c r="HA45" s="158">
        <f>GZ45</f>
        <v>0</v>
      </c>
      <c r="HB45" s="21">
        <f>LEN(配列情報!$D$58)-LEN(SUBSTITUTE(配列情報!$D$58,$D45,""))</f>
        <v>0</v>
      </c>
      <c r="HC45" s="21">
        <f t="shared" si="52"/>
        <v>0</v>
      </c>
      <c r="HD45" s="162" cm="1">
        <f t="array" ref="HD45">HC45-IFERROR(_xlfn.LET(_xlpm.k,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$HC$3:$HC$215),IF(_xlpm.top="対象無し", 0, SUMPRODUCT(_xlpm.amount * _xlpm.hitCount))),0)</f>
        <v>0</v>
      </c>
      <c r="HE45" s="158">
        <f>HD45</f>
        <v>0</v>
      </c>
      <c r="HF45" s="21">
        <f>LEN(配列情報!$D$59)-LEN(SUBSTITUTE(配列情報!$D$59,$D45,""))</f>
        <v>0</v>
      </c>
      <c r="HG45" s="21">
        <f t="shared" si="53"/>
        <v>0</v>
      </c>
      <c r="HH45" s="162" cm="1">
        <f t="array" ref="HH45">HG45-IFERROR(_xlfn.LET(_xlpm.k,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$HG$3:$HG$215),IF(_xlpm.top="対象無し", 0, SUMPRODUCT(_xlpm.amount * _xlpm.hitCount))),0)</f>
        <v>0</v>
      </c>
      <c r="HI45" s="158">
        <f>HH45</f>
        <v>0</v>
      </c>
      <c r="HJ45" s="21">
        <f>LEN(配列情報!$D$60)-LEN(SUBSTITUTE(配列情報!$D$60,$D45,""))</f>
        <v>0</v>
      </c>
      <c r="HK45" s="21">
        <f t="shared" si="54"/>
        <v>0</v>
      </c>
      <c r="HL45" s="162" cm="1">
        <f t="array" ref="HL45">HK45-IFERROR(_xlfn.LET(_xlpm.k,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$HK$3:$HK$215),IF(_xlpm.top="対象無し", 0, SUMPRODUCT(_xlpm.amount * _xlpm.hitCount))),0)</f>
        <v>0</v>
      </c>
      <c r="HM45" s="158">
        <f>HL45</f>
        <v>0</v>
      </c>
      <c r="HN45" s="21">
        <f>LEN(配列情報!$D$61)-LEN(SUBSTITUTE(配列情報!$D$61,$D45,""))</f>
        <v>0</v>
      </c>
      <c r="HO45" s="21">
        <f t="shared" si="55"/>
        <v>0</v>
      </c>
      <c r="HP45" s="162" cm="1">
        <f t="array" ref="HP45">HO45-IFERROR(_xlfn.LET(_xlpm.k,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$HO$3:$HO$215),IF(_xlpm.top="対象無し", 0, SUMPRODUCT(_xlpm.amount * _xlpm.hitCount))),0)</f>
        <v>0</v>
      </c>
      <c r="HQ45" s="158">
        <f>HP45</f>
        <v>0</v>
      </c>
      <c r="HR45" s="21">
        <f>LEN(配列情報!$D$62)-LEN(SUBSTITUTE(配列情報!$D$62,$D45,""))</f>
        <v>0</v>
      </c>
      <c r="HS45" s="21">
        <f t="shared" si="56"/>
        <v>0</v>
      </c>
      <c r="HT45" s="162" cm="1">
        <f t="array" ref="HT45">HS45-IFERROR(_xlfn.LET(_xlpm.k,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$HS$3:$HS$215),IF(_xlpm.top="対象無し", 0, SUMPRODUCT(_xlpm.amount * _xlpm.hitCount))),0)</f>
        <v>0</v>
      </c>
      <c r="HU45" s="158">
        <f>HT45</f>
        <v>0</v>
      </c>
      <c r="HV45" s="21">
        <f>LEN(配列情報!$D$63)-LEN(SUBSTITUTE(配列情報!$D$63,$D45,""))</f>
        <v>0</v>
      </c>
      <c r="HW45" s="21">
        <f t="shared" si="57"/>
        <v>0</v>
      </c>
      <c r="HX45" s="162" cm="1">
        <f t="array" ref="HX45">HW45-IFERROR(_xlfn.LET(_xlpm.k,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$HW$3:$HW$215),IF(_xlpm.top="対象無し", 0, SUMPRODUCT(_xlpm.amount * _xlpm.hitCount))),0)</f>
        <v>0</v>
      </c>
      <c r="HY45" s="158">
        <f>HX45</f>
        <v>0</v>
      </c>
      <c r="HZ45" s="21">
        <f>LEN(配列情報!$D$64)-LEN(SUBSTITUTE(配列情報!$D$64,$D45,""))</f>
        <v>0</v>
      </c>
      <c r="IA45" s="21">
        <f t="shared" si="58"/>
        <v>0</v>
      </c>
      <c r="IB45" s="162" cm="1">
        <f t="array" ref="IB45">IA45-IFERROR(_xlfn.LET(_xlpm.k,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$IA$3:$IA$215),IF(_xlpm.top="対象無し", 0, SUMPRODUCT(_xlpm.amount * _xlpm.hitCount))),0)</f>
        <v>0</v>
      </c>
      <c r="IC45" s="158">
        <f>IB45</f>
        <v>0</v>
      </c>
      <c r="ID45" s="21">
        <f>LEN(配列情報!$D$65)-LEN(SUBSTITUTE(配列情報!$D$65,$D45,""))</f>
        <v>0</v>
      </c>
      <c r="IE45" s="21">
        <f t="shared" si="59"/>
        <v>0</v>
      </c>
      <c r="IF45" s="162" cm="1">
        <f t="array" ref="IF45">IE45-IFERROR(_xlfn.LET(_xlpm.k,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$IE$3:$IE$215),IF(_xlpm.top="対象無し", 0, SUMPRODUCT(_xlpm.amount * _xlpm.hitCount))),0)</f>
        <v>0</v>
      </c>
      <c r="IG45" s="158">
        <f>IF45</f>
        <v>0</v>
      </c>
      <c r="IH45" s="21">
        <f>LEN(配列情報!$D$66)-LEN(SUBSTITUTE(配列情報!$D$66,$D45,""))</f>
        <v>0</v>
      </c>
      <c r="II45" s="21">
        <f t="shared" si="60"/>
        <v>0</v>
      </c>
      <c r="IJ45" s="162" cm="1">
        <f t="array" ref="IJ45">II45-IFERROR(_xlfn.LET(_xlpm.k,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$II$3:$II$215),IF(_xlpm.top="対象無し", 0, SUMPRODUCT(_xlpm.amount * _xlpm.hitCount))),0)</f>
        <v>0</v>
      </c>
      <c r="IK45" s="158">
        <f>IJ45</f>
        <v>0</v>
      </c>
      <c r="IL45" s="21">
        <f>LEN(配列情報!$D$67)-LEN(SUBSTITUTE(配列情報!$D$67,$D45,""))</f>
        <v>0</v>
      </c>
      <c r="IM45" s="21">
        <f t="shared" si="61"/>
        <v>0</v>
      </c>
      <c r="IN45" s="162" cm="1">
        <f t="array" ref="IN45">IM45-IFERROR(_xlfn.LET(_xlpm.k,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$IM$3:$IM$215),IF(_xlpm.top="対象無し", 0, SUMPRODUCT(_xlpm.amount * _xlpm.hitCount))),0)</f>
        <v>0</v>
      </c>
      <c r="IO45" s="158">
        <f>IN45</f>
        <v>0</v>
      </c>
      <c r="IP45" s="21">
        <f>LEN(配列情報!$D$68)-LEN(SUBSTITUTE(配列情報!$D$68,$D45,""))</f>
        <v>0</v>
      </c>
      <c r="IQ45" s="21">
        <f t="shared" si="62"/>
        <v>0</v>
      </c>
      <c r="IR45" s="162" cm="1">
        <f t="array" ref="IR45">IQ45-IFERROR(_xlfn.LET(_xlpm.k,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$IQ$3:$IQ$215),IF(_xlpm.top="対象無し", 0, SUMPRODUCT(_xlpm.amount * _xlpm.hitCount))),0)</f>
        <v>0</v>
      </c>
      <c r="IS45" s="158">
        <f>IR45</f>
        <v>0</v>
      </c>
      <c r="IT45" s="21">
        <f>LEN(配列情報!$D$69)-LEN(SUBSTITUTE(配列情報!$D$69,$D45,""))</f>
        <v>0</v>
      </c>
      <c r="IU45" s="21">
        <f t="shared" si="63"/>
        <v>0</v>
      </c>
      <c r="IV45" s="162" cm="1">
        <f t="array" ref="IV45">IU45-IFERROR(_xlfn.LET(_xlpm.k,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$IU$3:$IU$215),IF(_xlpm.top="対象無し", 0, SUMPRODUCT(_xlpm.amount * _xlpm.hitCount))),0)</f>
        <v>0</v>
      </c>
      <c r="IW45" s="158">
        <f>IV45</f>
        <v>0</v>
      </c>
      <c r="IX45" s="21">
        <f>LEN(配列情報!$D$70)-LEN(SUBSTITUTE(配列情報!$D$70,$D45,""))</f>
        <v>0</v>
      </c>
      <c r="IY45" s="21">
        <f t="shared" si="64"/>
        <v>0</v>
      </c>
      <c r="IZ45" s="162" cm="1">
        <f t="array" ref="IZ45">IY45-IFERROR(_xlfn.LET(_xlpm.k,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$IY$3:$IY$215),IF(_xlpm.top="対象無し", 0, SUMPRODUCT(_xlpm.amount * _xlpm.hitCount))),0)</f>
        <v>0</v>
      </c>
      <c r="JA45" s="158">
        <f>IZ45</f>
        <v>0</v>
      </c>
      <c r="JB45" s="21">
        <f>LEN(配列情報!$D$71)-LEN(SUBSTITUTE(配列情報!$D$71,$D45,""))</f>
        <v>0</v>
      </c>
      <c r="JC45" s="21">
        <f t="shared" si="65"/>
        <v>0</v>
      </c>
      <c r="JD45" s="162" cm="1">
        <f t="array" ref="JD45">JC45-IFERROR(_xlfn.LET(_xlpm.k,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$JC$3:$JC$215),IF(_xlpm.top="対象無し", 0, SUMPRODUCT(_xlpm.amount * _xlpm.hitCount))),0)</f>
        <v>0</v>
      </c>
      <c r="JE45" s="158">
        <f>JD45</f>
        <v>0</v>
      </c>
      <c r="JF45" s="21">
        <f>LEN(配列情報!$D$72)-LEN(SUBSTITUTE(配列情報!$D$72,$D45,""))</f>
        <v>0</v>
      </c>
      <c r="JG45" s="21">
        <f t="shared" si="66"/>
        <v>0</v>
      </c>
      <c r="JH45" s="162" cm="1">
        <f t="array" ref="JH45">JG45-IFERROR(_xlfn.LET(_xlpm.k,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$JG$3:$JG$215),IF(_xlpm.top="対象無し", 0, SUMPRODUCT(_xlpm.amount * _xlpm.hitCount))),0)</f>
        <v>0</v>
      </c>
      <c r="JI45" s="158">
        <f>JH45</f>
        <v>0</v>
      </c>
      <c r="JJ45" s="21">
        <f>LEN(配列情報!$D$73)-LEN(SUBSTITUTE(配列情報!$D$73,$D45,""))</f>
        <v>0</v>
      </c>
      <c r="JK45" s="21">
        <f t="shared" si="67"/>
        <v>0</v>
      </c>
      <c r="JL45" s="162" cm="1">
        <f t="array" ref="JL45">JK45-IFERROR(_xlfn.LET(_xlpm.k,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$JK$3:$JK$215),IF(_xlpm.top="対象無し", 0, SUMPRODUCT(_xlpm.amount * _xlpm.hitCount))),0)</f>
        <v>0</v>
      </c>
      <c r="JM45" s="158">
        <f>JL45</f>
        <v>0</v>
      </c>
      <c r="JN45" s="21">
        <f>LEN(配列情報!$D$74)-LEN(SUBSTITUTE(配列情報!$D$74,$D45,""))</f>
        <v>0</v>
      </c>
      <c r="JO45" s="21">
        <f t="shared" si="68"/>
        <v>0</v>
      </c>
      <c r="JP45" s="162" cm="1">
        <f t="array" ref="JP45">JO45-IFERROR(_xlfn.LET(_xlpm.k,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$JO$3:$JO$215),IF(_xlpm.top="対象無し", 0, SUMPRODUCT(_xlpm.amount * _xlpm.hitCount))),0)</f>
        <v>0</v>
      </c>
      <c r="JQ45" s="158">
        <f>JP45</f>
        <v>0</v>
      </c>
      <c r="JR45" s="21">
        <f>LEN(配列情報!$D$75)-LEN(SUBSTITUTE(配列情報!$D$75,$D45,""))</f>
        <v>0</v>
      </c>
      <c r="JS45" s="21">
        <f t="shared" si="69"/>
        <v>0</v>
      </c>
      <c r="JT45" s="162" cm="1">
        <f t="array" ref="JT45">JS45-IFERROR(_xlfn.LET(_xlpm.k,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$JS$3:$JS$215),IF(_xlpm.top="対象無し", 0, SUMPRODUCT(_xlpm.amount * _xlpm.hitCount))),0)</f>
        <v>0</v>
      </c>
      <c r="JU45" s="158">
        <f>JT45</f>
        <v>0</v>
      </c>
      <c r="JV45" s="21">
        <f>LEN(配列情報!$D$76)-LEN(SUBSTITUTE(配列情報!$D$76,$D45,""))</f>
        <v>0</v>
      </c>
      <c r="JW45" s="21">
        <f t="shared" si="70"/>
        <v>0</v>
      </c>
      <c r="JX45" s="162" cm="1">
        <f t="array" ref="JX45">JW45-IFERROR(_xlfn.LET(_xlpm.k,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$JW$3:$JW$215),IF(_xlpm.top="対象無し", 0, SUMPRODUCT(_xlpm.amount * _xlpm.hitCount))),0)</f>
        <v>0</v>
      </c>
      <c r="JY45" s="158">
        <f>JX45</f>
        <v>0</v>
      </c>
      <c r="JZ45" s="21">
        <f>LEN(配列情報!$D$77)-LEN(SUBSTITUTE(配列情報!$D$77,$D45,""))</f>
        <v>0</v>
      </c>
      <c r="KA45" s="21">
        <f t="shared" si="71"/>
        <v>0</v>
      </c>
      <c r="KB45" s="162" cm="1">
        <f t="array" ref="KB45">KA45-IFERROR(_xlfn.LET(_xlpm.k,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$KA$3:$KA$215),IF(_xlpm.top="対象無し", 0, SUMPRODUCT(_xlpm.amount * _xlpm.hitCount))),0)</f>
        <v>0</v>
      </c>
      <c r="KC45" s="158">
        <f>KB45</f>
        <v>0</v>
      </c>
      <c r="KD45" s="21">
        <f>LEN(配列情報!$D$78)-LEN(SUBSTITUTE(配列情報!$D$78,$D45,""))</f>
        <v>0</v>
      </c>
      <c r="KE45" s="21">
        <f t="shared" si="72"/>
        <v>0</v>
      </c>
      <c r="KF45" s="162" cm="1">
        <f t="array" ref="KF45">KE45-IFERROR(_xlfn.LET(_xlpm.k,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$KE$3:$KE$215),IF(_xlpm.top="対象無し", 0, SUMPRODUCT(_xlpm.amount * _xlpm.hitCount))),0)</f>
        <v>0</v>
      </c>
      <c r="KG45" s="158">
        <f>KF45</f>
        <v>0</v>
      </c>
      <c r="KH45" s="21">
        <f>LEN(配列情報!$D$79)-LEN(SUBSTITUTE(配列情報!$D$79,$D45,""))</f>
        <v>0</v>
      </c>
      <c r="KI45" s="21">
        <f t="shared" si="73"/>
        <v>0</v>
      </c>
      <c r="KJ45" s="162" cm="1">
        <f t="array" ref="KJ45">KI45-IFERROR(_xlfn.LET(_xlpm.k,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$KI$3:$KI$215),IF(_xlpm.top="対象無し", 0, SUMPRODUCT(_xlpm.amount * _xlpm.hitCount))),0)</f>
        <v>0</v>
      </c>
      <c r="KK45" s="158">
        <f>KJ45</f>
        <v>0</v>
      </c>
      <c r="KL45" s="21">
        <f>LEN(配列情報!$D$80)-LEN(SUBSTITUTE(配列情報!$D$80,$D45,""))</f>
        <v>0</v>
      </c>
      <c r="KM45" s="21">
        <f t="shared" si="74"/>
        <v>0</v>
      </c>
      <c r="KN45" s="162" cm="1">
        <f t="array" ref="KN45">KM45-IFERROR(_xlfn.LET(_xlpm.k,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$KM$3:$KM$215),IF(_xlpm.top="対象無し", 0, SUMPRODUCT(_xlpm.amount * _xlpm.hitCount))),0)</f>
        <v>0</v>
      </c>
      <c r="KO45" s="158">
        <f>KN45</f>
        <v>0</v>
      </c>
      <c r="KP45" s="21">
        <f>LEN(配列情報!$D$81)-LEN(SUBSTITUTE(配列情報!$D$81,$D45,""))</f>
        <v>0</v>
      </c>
      <c r="KQ45" s="21">
        <f t="shared" si="75"/>
        <v>0</v>
      </c>
      <c r="KR45" s="162" cm="1">
        <f t="array" ref="KR45">KQ45-IFERROR(_xlfn.LET(_xlpm.k,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$KQ$3:$KQ$215),IF(_xlpm.top="対象無し", 0, SUMPRODUCT(_xlpm.amount * _xlpm.hitCount))),0)</f>
        <v>0</v>
      </c>
      <c r="KS45" s="158">
        <f>KR45</f>
        <v>0</v>
      </c>
      <c r="KT45" s="21">
        <f>LEN(配列情報!$D$82)-LEN(SUBSTITUTE(配列情報!$D$82,$D45,""))</f>
        <v>0</v>
      </c>
      <c r="KU45" s="21">
        <f t="shared" si="76"/>
        <v>0</v>
      </c>
      <c r="KV45" s="162" cm="1">
        <f t="array" ref="KV45">KU45-IFERROR(_xlfn.LET(_xlpm.k,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$KU$3:$KU$215),IF(_xlpm.top="対象無し", 0, SUMPRODUCT(_xlpm.amount * _xlpm.hitCount))),0)</f>
        <v>0</v>
      </c>
      <c r="KW45" s="158">
        <f>KV45</f>
        <v>0</v>
      </c>
      <c r="KX45" s="21">
        <f>LEN(配列情報!$D$83)-LEN(SUBSTITUTE(配列情報!$D$83,$D45,""))</f>
        <v>0</v>
      </c>
      <c r="KY45" s="21">
        <f t="shared" si="77"/>
        <v>0</v>
      </c>
      <c r="KZ45" s="162" cm="1">
        <f t="array" ref="KZ45">KY45-IFERROR(_xlfn.LET(_xlpm.k,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$KY$3:$KY$215),IF(_xlpm.top="対象無し", 0, SUMPRODUCT(_xlpm.amount * _xlpm.hitCount))),0)</f>
        <v>0</v>
      </c>
      <c r="LA45" s="158">
        <f>KZ45</f>
        <v>0</v>
      </c>
      <c r="LB45" s="21">
        <f>LEN(配列情報!$D$84)-LEN(SUBSTITUTE(配列情報!$D$84,$D45,""))</f>
        <v>0</v>
      </c>
      <c r="LC45" s="21">
        <f t="shared" si="78"/>
        <v>0</v>
      </c>
      <c r="LD45" s="162" cm="1">
        <f t="array" ref="LD45">LC45-IFERROR(_xlfn.LET(_xlpm.k,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$LC$3:$LC$215),IF(_xlpm.top="対象無し", 0, SUMPRODUCT(_xlpm.amount * _xlpm.hitCount))),0)</f>
        <v>0</v>
      </c>
      <c r="LE45" s="158">
        <f>LD45</f>
        <v>0</v>
      </c>
      <c r="LF45" s="21">
        <f>LEN(配列情報!$D$85)-LEN(SUBSTITUTE(配列情報!$D$85,$D45,""))</f>
        <v>0</v>
      </c>
      <c r="LG45" s="21">
        <f t="shared" si="79"/>
        <v>0</v>
      </c>
      <c r="LH45" s="162" cm="1">
        <f t="array" ref="LH45">LG45-IFERROR(_xlfn.LET(_xlpm.k,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$LG$3:$LG$215),IF(_xlpm.top="対象無し", 0, SUMPRODUCT(_xlpm.amount * _xlpm.hitCount))),0)</f>
        <v>0</v>
      </c>
      <c r="LI45" s="158">
        <f>LH45</f>
        <v>0</v>
      </c>
      <c r="LJ45" s="21">
        <f>LEN(配列情報!$D$86)-LEN(SUBSTITUTE(配列情報!$D$86,$D45,""))</f>
        <v>0</v>
      </c>
      <c r="LK45" s="21">
        <f t="shared" si="80"/>
        <v>0</v>
      </c>
      <c r="LL45" s="162" cm="1">
        <f t="array" ref="LL45">LK45-IFERROR(_xlfn.LET(_xlpm.k,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$LK$3:$LK$215),IF(_xlpm.top="対象無し", 0, SUMPRODUCT(_xlpm.amount * _xlpm.hitCount))),0)</f>
        <v>0</v>
      </c>
      <c r="LM45" s="158">
        <f>LL45</f>
        <v>0</v>
      </c>
      <c r="LN45" s="21">
        <f>LEN(配列情報!$D$87)-LEN(SUBSTITUTE(配列情報!$D$87,$D45,""))</f>
        <v>0</v>
      </c>
      <c r="LO45" s="21">
        <f t="shared" si="81"/>
        <v>0</v>
      </c>
      <c r="LP45" s="162" cm="1">
        <f t="array" ref="LP45">LO45-IFERROR(_xlfn.LET(_xlpm.k,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$LO$3:$LO$215),IF(_xlpm.top="対象無し", 0, SUMPRODUCT(_xlpm.amount * _xlpm.hitCount))),0)</f>
        <v>0</v>
      </c>
      <c r="LQ45" s="158">
        <f>LP45</f>
        <v>0</v>
      </c>
      <c r="LR45" s="21">
        <f>LEN(配列情報!$D$88)-LEN(SUBSTITUTE(配列情報!$D$88,$D45,""))</f>
        <v>0</v>
      </c>
      <c r="LS45" s="21">
        <f t="shared" si="82"/>
        <v>0</v>
      </c>
      <c r="LT45" s="162" cm="1">
        <f t="array" ref="LT45">LS45-IFERROR(_xlfn.LET(_xlpm.k,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$LS$3:$LS$215),IF(_xlpm.top="対象無し", 0, SUMPRODUCT(_xlpm.amount * _xlpm.hitCount))),0)</f>
        <v>0</v>
      </c>
      <c r="LU45" s="158">
        <f>LT45</f>
        <v>0</v>
      </c>
      <c r="LV45" s="21">
        <f>LEN(配列情報!$D$89)-LEN(SUBSTITUTE(配列情報!$D$89,$D45,""))</f>
        <v>0</v>
      </c>
      <c r="LW45" s="21">
        <f t="shared" si="83"/>
        <v>0</v>
      </c>
      <c r="LX45" s="162" cm="1">
        <f t="array" ref="LX45">LW45-IFERROR(_xlfn.LET(_xlpm.k,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$LW$3:$LW$215),IF(_xlpm.top="対象無し", 0, SUMPRODUCT(_xlpm.amount * _xlpm.hitCount))),0)</f>
        <v>0</v>
      </c>
      <c r="LY45" s="158">
        <f>LX45</f>
        <v>0</v>
      </c>
      <c r="LZ45" s="21">
        <f>LEN(配列情報!$D$90)-LEN(SUBSTITUTE(配列情報!$D$90,$D45,""))</f>
        <v>0</v>
      </c>
      <c r="MA45" s="21">
        <f t="shared" si="84"/>
        <v>0</v>
      </c>
      <c r="MB45" s="162" cm="1">
        <f t="array" ref="MB45">MA45-IFERROR(_xlfn.LET(_xlpm.k,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$MA$3:$MA$215),IF(_xlpm.top="対象無し", 0, SUMPRODUCT(_xlpm.amount * _xlpm.hitCount))),0)</f>
        <v>0</v>
      </c>
      <c r="MC45" s="158">
        <f>MB45</f>
        <v>0</v>
      </c>
      <c r="MD45" s="21">
        <f>LEN(配列情報!$D$91)-LEN(SUBSTITUTE(配列情報!$D$91,$D45,""))</f>
        <v>0</v>
      </c>
      <c r="ME45" s="21">
        <f t="shared" si="85"/>
        <v>0</v>
      </c>
      <c r="MF45" s="162" cm="1">
        <f t="array" ref="MF45">ME45-IFERROR(_xlfn.LET(_xlpm.k,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$ME$3:$ME$215),IF(_xlpm.top="対象無し", 0, SUMPRODUCT(_xlpm.amount * _xlpm.hitCount))),0)</f>
        <v>0</v>
      </c>
      <c r="MG45" s="158">
        <f>MF45</f>
        <v>0</v>
      </c>
      <c r="MH45" s="21">
        <f>LEN(配列情報!$D$92)-LEN(SUBSTITUTE(配列情報!$D$92,$D45,""))</f>
        <v>0</v>
      </c>
      <c r="MI45" s="21">
        <f t="shared" si="86"/>
        <v>0</v>
      </c>
      <c r="MJ45" s="162" cm="1">
        <f t="array" ref="MJ45">MI45-IFERROR(_xlfn.LET(_xlpm.k,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$MI$3:$MI$215),IF(_xlpm.top="対象無し", 0, SUMPRODUCT(_xlpm.amount * _xlpm.hitCount))),0)</f>
        <v>0</v>
      </c>
      <c r="MK45" s="158">
        <f>MJ45</f>
        <v>0</v>
      </c>
      <c r="ML45" s="21">
        <f>LEN(配列情報!$D$93)-LEN(SUBSTITUTE(配列情報!$D$93,$D45,""))</f>
        <v>0</v>
      </c>
      <c r="MM45" s="21">
        <f t="shared" si="87"/>
        <v>0</v>
      </c>
      <c r="MN45" s="162" cm="1">
        <f t="array" ref="MN45">MM45-IFERROR(_xlfn.LET(_xlpm.k,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$MM$3:$MM$215),IF(_xlpm.top="対象無し", 0, SUMPRODUCT(_xlpm.amount * _xlpm.hitCount))),0)</f>
        <v>0</v>
      </c>
      <c r="MO45" s="158">
        <f>MN45</f>
        <v>0</v>
      </c>
      <c r="MP45" s="21">
        <f>LEN(配列情報!$D$94)-LEN(SUBSTITUTE(配列情報!$D$94,$D45,""))</f>
        <v>0</v>
      </c>
      <c r="MQ45" s="21">
        <f t="shared" si="88"/>
        <v>0</v>
      </c>
      <c r="MR45" s="162" cm="1">
        <f t="array" ref="MR45">MQ45-IFERROR(_xlfn.LET(_xlpm.k,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$MQ$3:$MQ$215),IF(_xlpm.top="対象無し", 0, SUMPRODUCT(_xlpm.amount * _xlpm.hitCount))),0)</f>
        <v>0</v>
      </c>
      <c r="MS45" s="158">
        <f>MR45</f>
        <v>0</v>
      </c>
      <c r="MT45" s="21">
        <f>LEN(配列情報!$D$95)-LEN(SUBSTITUTE(配列情報!$D$95,$D45,""))</f>
        <v>0</v>
      </c>
      <c r="MU45" s="21">
        <f t="shared" si="89"/>
        <v>0</v>
      </c>
      <c r="MV45" s="162" cm="1">
        <f t="array" ref="MV45">MU45-IFERROR(_xlfn.LET(_xlpm.k,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$MU$3:$MU$215),IF(_xlpm.top="対象無し", 0, SUMPRODUCT(_xlpm.amount * _xlpm.hitCount))),0)</f>
        <v>0</v>
      </c>
      <c r="MW45" s="158">
        <f>MV45</f>
        <v>0</v>
      </c>
      <c r="MX45" s="21">
        <f>LEN(配列情報!$D$96)-LEN(SUBSTITUTE(配列情報!$D$96,$D45,""))</f>
        <v>0</v>
      </c>
      <c r="MY45" s="21">
        <f t="shared" si="90"/>
        <v>0</v>
      </c>
      <c r="MZ45" s="162" cm="1">
        <f t="array" ref="MZ45">MY45-IFERROR(_xlfn.LET(_xlpm.k,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$MY$3:$MY$215),IF(_xlpm.top="対象無し", 0, SUMPRODUCT(_xlpm.amount * _xlpm.hitCount))),0)</f>
        <v>0</v>
      </c>
      <c r="NA45" s="158">
        <f>MZ45</f>
        <v>0</v>
      </c>
      <c r="NB45" s="21">
        <f>LEN(配列情報!$D$97)-LEN(SUBSTITUTE(配列情報!$D$97,$D45,""))</f>
        <v>0</v>
      </c>
      <c r="NC45" s="21">
        <f t="shared" si="91"/>
        <v>0</v>
      </c>
      <c r="ND45" s="162" cm="1">
        <f t="array" ref="ND45">NC45-IFERROR(_xlfn.LET(_xlpm.k,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$NC$3:$NC$215),IF(_xlpm.top="対象無し", 0, SUMPRODUCT(_xlpm.amount * _xlpm.hitCount))),0)</f>
        <v>0</v>
      </c>
      <c r="NE45" s="158">
        <f>ND45</f>
        <v>0</v>
      </c>
      <c r="NF45" s="21">
        <f>LEN(配列情報!$D$98)-LEN(SUBSTITUTE(配列情報!$D$98,$D45,""))</f>
        <v>0</v>
      </c>
      <c r="NG45" s="21">
        <f t="shared" si="92"/>
        <v>0</v>
      </c>
      <c r="NH45" s="162" cm="1">
        <f t="array" ref="NH45">NG45-IFERROR(_xlfn.LET(_xlpm.k,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$NG$3:$NG$215),IF(_xlpm.top="対象無し", 0, SUMPRODUCT(_xlpm.amount * _xlpm.hitCount))),0)</f>
        <v>0</v>
      </c>
      <c r="NI45" s="158">
        <f>NH45</f>
        <v>0</v>
      </c>
      <c r="NJ45" s="21">
        <f>LEN(配列情報!$D$99)-LEN(SUBSTITUTE(配列情報!$D$99,$D45,""))</f>
        <v>0</v>
      </c>
      <c r="NK45" s="21">
        <f t="shared" si="93"/>
        <v>0</v>
      </c>
      <c r="NL45" s="162" cm="1">
        <f t="array" ref="NL45">NK45-IFERROR(_xlfn.LET(_xlpm.k,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$NK$3:$NK$215),IF(_xlpm.top="対象無し", 0, SUMPRODUCT(_xlpm.amount * _xlpm.hitCount))),0)</f>
        <v>0</v>
      </c>
      <c r="NM45" s="158">
        <f>NL45</f>
        <v>0</v>
      </c>
      <c r="NN45" s="21">
        <f>LEN(配列情報!$D$100)-LEN(SUBSTITUTE(配列情報!$D$100,$D45,""))</f>
        <v>0</v>
      </c>
      <c r="NO45" s="21">
        <f t="shared" si="94"/>
        <v>0</v>
      </c>
      <c r="NP45" s="162" cm="1">
        <f t="array" ref="NP45">NO45-IFERROR(_xlfn.LET(_xlpm.k,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$NO$3:$NO$215),IF(_xlpm.top="対象無し", 0, SUMPRODUCT(_xlpm.amount * _xlpm.hitCount))),0)</f>
        <v>0</v>
      </c>
      <c r="NQ45" s="158">
        <f>NP45</f>
        <v>0</v>
      </c>
      <c r="NR45" s="21">
        <f>LEN(配列情報!$D$101)-LEN(SUBSTITUTE(配列情報!$D$101,$D45,""))</f>
        <v>0</v>
      </c>
      <c r="NS45" s="21">
        <f t="shared" si="95"/>
        <v>0</v>
      </c>
      <c r="NT45" s="162" cm="1">
        <f t="array" ref="NT45">NS45-IFERROR(_xlfn.LET(_xlpm.k,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$NS$3:$NS$215),IF(_xlpm.top="対象無し", 0, SUMPRODUCT(_xlpm.amount * _xlpm.hitCount))),0)</f>
        <v>0</v>
      </c>
      <c r="NU45" s="158">
        <f>NT45</f>
        <v>0</v>
      </c>
      <c r="NV45" s="21">
        <f>LEN(配列情報!$D$102)-LEN(SUBSTITUTE(配列情報!$D$102,$D45,""))</f>
        <v>0</v>
      </c>
      <c r="NW45" s="21">
        <f t="shared" si="96"/>
        <v>0</v>
      </c>
      <c r="NX45" s="162" cm="1">
        <f t="array" ref="NX45">NW45-IFERROR(_xlfn.LET(_xlpm.k, _xlfn.XMATCH(TRUE, EXACT($OB$2:$RL$2, D45),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D45, ""))) / LEN(D45),_xlpm.amount, SUMIF($C$3:$C$215, _xlpm.arrCode, $NW$3:$NW$215),IF(_xlpm.top="対象無し", 0, SUMPRODUCT(_xlpm.amount * _xlpm.hitCount))),0)</f>
        <v>0</v>
      </c>
      <c r="NY45" s="158">
        <f>NX45</f>
        <v>0</v>
      </c>
    </row>
    <row r="46" spans="1:389">
      <c r="A46" s="335" t="s">
        <v>607</v>
      </c>
      <c r="B46" s="336" t="s">
        <v>570</v>
      </c>
      <c r="C46" s="45">
        <v>44</v>
      </c>
      <c r="D46" s="22" t="str">
        <f>塩基・修飾表記の定義!I56</f>
        <v>a(S)</v>
      </c>
      <c r="E46" s="160">
        <f t="shared" si="3"/>
        <v>4</v>
      </c>
      <c r="F46" s="21">
        <f>LEN(配列情報!$D$7)-LEN(SUBSTITUTE(配列情報!$D$7,$D46,""))</f>
        <v>0</v>
      </c>
      <c r="G46" s="21">
        <f t="shared" si="100"/>
        <v>0</v>
      </c>
      <c r="H46" s="162" cm="1">
        <f t="array" ref="H46">G46-IFERROR(_xlfn.LET(_xlpm.k,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$G$3:$G$215),IF(_xlpm.top="対象無し", 0, SUMPRODUCT(_xlpm.amount * _xlpm.hitCount))),0)</f>
        <v>0</v>
      </c>
      <c r="I46" s="324">
        <f>SUM(H46:H49)</f>
        <v>0</v>
      </c>
      <c r="J46" s="21">
        <f>LEN(配列情報!$D$8)-LEN(SUBSTITUTE(配列情報!$D$8,$D46,""))</f>
        <v>0</v>
      </c>
      <c r="K46" s="21">
        <f t="shared" si="101"/>
        <v>0</v>
      </c>
      <c r="L46" s="162" cm="1">
        <f t="array" ref="L46">K46-IFERROR(_xlfn.LET(_xlpm.k,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$K$3:$K$215),IF(_xlpm.top="対象無し", 0, SUMPRODUCT(_xlpm.amount * _xlpm.hitCount))),0)</f>
        <v>0</v>
      </c>
      <c r="M46" s="324">
        <f>SUM(L46:L49)</f>
        <v>0</v>
      </c>
      <c r="N46" s="21">
        <f>LEN(配列情報!$D$9)-LEN(SUBSTITUTE(配列情報!$D$9,$D46,""))</f>
        <v>0</v>
      </c>
      <c r="O46" s="21">
        <f t="shared" si="4"/>
        <v>0</v>
      </c>
      <c r="P46" s="162" cm="1">
        <f t="array" ref="P46">O46-IFERROR(_xlfn.LET(_xlpm.k,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$O$3:$O$215),IF(_xlpm.top="対象無し", 0, SUMPRODUCT(_xlpm.amount * _xlpm.hitCount))),0)</f>
        <v>0</v>
      </c>
      <c r="Q46" s="324">
        <f>SUM(P46:P49)</f>
        <v>0</v>
      </c>
      <c r="R46" s="21">
        <f>LEN(配列情報!$D$10)-LEN(SUBSTITUTE(配列情報!$D$10,$D46,""))</f>
        <v>0</v>
      </c>
      <c r="S46" s="21">
        <f t="shared" si="5"/>
        <v>0</v>
      </c>
      <c r="T46" s="162" cm="1">
        <f t="array" ref="T46">S46-IFERROR(_xlfn.LET(_xlpm.k,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$S$3:$S$215),IF(_xlpm.top="対象無し", 0, SUMPRODUCT(_xlpm.amount * _xlpm.hitCount))),0)</f>
        <v>0</v>
      </c>
      <c r="U46" s="324">
        <f>SUM(T46:T49)</f>
        <v>0</v>
      </c>
      <c r="V46" s="21">
        <f>LEN(配列情報!$D$11)-LEN(SUBSTITUTE(配列情報!$D$11,$D46,""))</f>
        <v>0</v>
      </c>
      <c r="W46" s="21">
        <f t="shared" si="6"/>
        <v>0</v>
      </c>
      <c r="X46" s="162" cm="1">
        <f t="array" ref="X46">W46-IFERROR(_xlfn.LET(_xlpm.k,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$W$3:$W$215),IF(_xlpm.top="対象無し", 0, SUMPRODUCT(_xlpm.amount * _xlpm.hitCount))),0)</f>
        <v>0</v>
      </c>
      <c r="Y46" s="324">
        <f>SUM(X46:X49)</f>
        <v>0</v>
      </c>
      <c r="Z46" s="21">
        <f>LEN(配列情報!$D$12)-LEN(SUBSTITUTE(配列情報!$D$12,$D46,""))</f>
        <v>0</v>
      </c>
      <c r="AA46" s="21">
        <f t="shared" si="7"/>
        <v>0</v>
      </c>
      <c r="AB46" s="162" cm="1">
        <f t="array" ref="AB46">AA46-IFERROR(_xlfn.LET(_xlpm.k,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$AA$3:$AA$215),IF(_xlpm.top="対象無し", 0, SUMPRODUCT(_xlpm.amount * _xlpm.hitCount))),0)</f>
        <v>0</v>
      </c>
      <c r="AC46" s="324">
        <f>SUM(AB46:AB49)</f>
        <v>0</v>
      </c>
      <c r="AD46" s="21">
        <f>LEN(配列情報!$D$13)-LEN(SUBSTITUTE(配列情報!$D$13,$D46,""))</f>
        <v>0</v>
      </c>
      <c r="AE46" s="21">
        <f t="shared" si="8"/>
        <v>0</v>
      </c>
      <c r="AF46" s="162" cm="1">
        <f t="array" ref="AF46">AE46-IFERROR(_xlfn.LET(_xlpm.k,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$AE$3:$AE$215),IF(_xlpm.top="対象無し", 0, SUMPRODUCT(_xlpm.amount * _xlpm.hitCount))),0)</f>
        <v>0</v>
      </c>
      <c r="AG46" s="324">
        <f>SUM(AF46:AF49)</f>
        <v>0</v>
      </c>
      <c r="AH46" s="21">
        <f>LEN(配列情報!$D$14)-LEN(SUBSTITUTE(配列情報!$D$14,$D46,""))</f>
        <v>0</v>
      </c>
      <c r="AI46" s="21">
        <f t="shared" si="9"/>
        <v>0</v>
      </c>
      <c r="AJ46" s="162" cm="1">
        <f t="array" ref="AJ46">AI46-IFERROR(_xlfn.LET(_xlpm.k,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$AI$3:$AI$215),IF(_xlpm.top="対象無し", 0, SUMPRODUCT(_xlpm.amount * _xlpm.hitCount))),0)</f>
        <v>0</v>
      </c>
      <c r="AK46" s="324">
        <f>SUM(AJ46:AJ49)</f>
        <v>0</v>
      </c>
      <c r="AL46" s="21">
        <f>LEN(配列情報!$D$15)-LEN(SUBSTITUTE(配列情報!$D$15,$D46,""))</f>
        <v>0</v>
      </c>
      <c r="AM46" s="21">
        <f t="shared" si="10"/>
        <v>0</v>
      </c>
      <c r="AN46" s="162" cm="1">
        <f t="array" ref="AN46">AM46-IFERROR(_xlfn.LET(_xlpm.k,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$AM$3:$AM$215),IF(_xlpm.top="対象無し", 0, SUMPRODUCT(_xlpm.amount * _xlpm.hitCount))),0)</f>
        <v>0</v>
      </c>
      <c r="AO46" s="324">
        <f>SUM(AN46:AN49)</f>
        <v>0</v>
      </c>
      <c r="AP46" s="21">
        <f>LEN(配列情報!$D$16)-LEN(SUBSTITUTE(配列情報!$D$16,$D46,""))</f>
        <v>0</v>
      </c>
      <c r="AQ46" s="21">
        <f t="shared" si="11"/>
        <v>0</v>
      </c>
      <c r="AR46" s="162" cm="1">
        <f t="array" ref="AR46">AQ46-IFERROR(_xlfn.LET(_xlpm.k,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$AQ$3:$AQ$215),IF(_xlpm.top="対象無し", 0, SUMPRODUCT(_xlpm.amount * _xlpm.hitCount))),0)</f>
        <v>0</v>
      </c>
      <c r="AS46" s="324">
        <f>SUM(AR46:AR49)</f>
        <v>0</v>
      </c>
      <c r="AT46" s="21">
        <f>LEN(配列情報!$D$17)-LEN(SUBSTITUTE(配列情報!$D$17,$D46,""))</f>
        <v>0</v>
      </c>
      <c r="AU46" s="21">
        <f t="shared" si="12"/>
        <v>0</v>
      </c>
      <c r="AV46" s="162" cm="1">
        <f t="array" ref="AV46">AU46-IFERROR(_xlfn.LET(_xlpm.k,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$AU$3:$AU$215),IF(_xlpm.top="対象無し", 0, SUMPRODUCT(_xlpm.amount * _xlpm.hitCount))),0)</f>
        <v>0</v>
      </c>
      <c r="AW46" s="324">
        <f>SUM(AV46:AV49)</f>
        <v>0</v>
      </c>
      <c r="AX46" s="21">
        <f>LEN(配列情報!$D$18)-LEN(SUBSTITUTE(配列情報!$D$18,$D46,""))</f>
        <v>0</v>
      </c>
      <c r="AY46" s="21">
        <f t="shared" si="13"/>
        <v>0</v>
      </c>
      <c r="AZ46" s="162" cm="1">
        <f t="array" ref="AZ46">AY46-IFERROR(_xlfn.LET(_xlpm.k,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$AY$3:$AY$215),IF(_xlpm.top="対象無し", 0, SUMPRODUCT(_xlpm.amount * _xlpm.hitCount))),0)</f>
        <v>0</v>
      </c>
      <c r="BA46" s="324">
        <f>SUM(AZ46:AZ49)</f>
        <v>0</v>
      </c>
      <c r="BB46" s="21">
        <f>LEN(配列情報!$D$19)-LEN(SUBSTITUTE(配列情報!$D$19,$D46,""))</f>
        <v>0</v>
      </c>
      <c r="BC46" s="21">
        <f t="shared" si="14"/>
        <v>0</v>
      </c>
      <c r="BD46" s="162" cm="1">
        <f t="array" ref="BD46">BC46-IFERROR(_xlfn.LET(_xlpm.k,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$BC$3:$BC$215),IF(_xlpm.top="対象無し", 0, SUMPRODUCT(_xlpm.amount * _xlpm.hitCount))),0)</f>
        <v>0</v>
      </c>
      <c r="BE46" s="324">
        <f>SUM(BD46:BD49)</f>
        <v>0</v>
      </c>
      <c r="BF46" s="21">
        <f>LEN(配列情報!$D$20)-LEN(SUBSTITUTE(配列情報!$D$20,$D46,""))</f>
        <v>0</v>
      </c>
      <c r="BG46" s="21">
        <f t="shared" si="102"/>
        <v>0</v>
      </c>
      <c r="BH46" s="162" cm="1">
        <f t="array" ref="BH46">BG46-IFERROR(_xlfn.LET(_xlpm.k,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$BG$3:$BG$215),IF(_xlpm.top="対象無し", 0, SUMPRODUCT(_xlpm.amount * _xlpm.hitCount))),0)</f>
        <v>0</v>
      </c>
      <c r="BI46" s="324">
        <f>SUM(BH46:BH49)</f>
        <v>0</v>
      </c>
      <c r="BJ46" s="21">
        <f>LEN(配列情報!$D$21)-LEN(SUBSTITUTE(配列情報!$D$21,$D46,""))</f>
        <v>0</v>
      </c>
      <c r="BK46" s="21">
        <f t="shared" si="15"/>
        <v>0</v>
      </c>
      <c r="BL46" s="162" cm="1">
        <f t="array" ref="BL46">BK46-IFERROR(_xlfn.LET(_xlpm.k,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$BK$3:$BK$215),IF(_xlpm.top="対象無し", 0, SUMPRODUCT(_xlpm.amount * _xlpm.hitCount))),0)</f>
        <v>0</v>
      </c>
      <c r="BM46" s="324">
        <f>SUM(BL46:BL49)</f>
        <v>0</v>
      </c>
      <c r="BN46" s="21">
        <f>LEN(配列情報!$D$22)-LEN(SUBSTITUTE(配列情報!$D$22,$D46,""))</f>
        <v>0</v>
      </c>
      <c r="BO46" s="21">
        <f t="shared" si="16"/>
        <v>0</v>
      </c>
      <c r="BP46" s="162" cm="1">
        <f t="array" ref="BP46">BO46-IFERROR(_xlfn.LET(_xlpm.k,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$BO$3:$BO$215),IF(_xlpm.top="対象無し", 0, SUMPRODUCT(_xlpm.amount * _xlpm.hitCount))),0)</f>
        <v>0</v>
      </c>
      <c r="BQ46" s="324">
        <f>SUM(BP46:BP49)</f>
        <v>0</v>
      </c>
      <c r="BR46" s="21">
        <f>LEN(配列情報!$D$23)-LEN(SUBSTITUTE(配列情報!$D$23,$D46,""))</f>
        <v>0</v>
      </c>
      <c r="BS46" s="21">
        <f t="shared" si="17"/>
        <v>0</v>
      </c>
      <c r="BT46" s="162" cm="1">
        <f t="array" ref="BT46">BS46-IFERROR(_xlfn.LET(_xlpm.k,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$BS$3:$BS$215),IF(_xlpm.top="対象無し", 0, SUMPRODUCT(_xlpm.amount * _xlpm.hitCount))),0)</f>
        <v>0</v>
      </c>
      <c r="BU46" s="324">
        <f>SUM(BT46:BT49)</f>
        <v>0</v>
      </c>
      <c r="BV46" s="21">
        <f>LEN(配列情報!$D$24)-LEN(SUBSTITUTE(配列情報!$D$24,$D46,""))</f>
        <v>0</v>
      </c>
      <c r="BW46" s="21">
        <f t="shared" si="18"/>
        <v>0</v>
      </c>
      <c r="BX46" s="162" cm="1">
        <f t="array" ref="BX46">BW46-IFERROR(_xlfn.LET(_xlpm.k,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$BW$3:$BW$215),IF(_xlpm.top="対象無し", 0, SUMPRODUCT(_xlpm.amount * _xlpm.hitCount))),0)</f>
        <v>0</v>
      </c>
      <c r="BY46" s="324">
        <f>SUM(BX46:BX49)</f>
        <v>0</v>
      </c>
      <c r="BZ46" s="21">
        <f>LEN(配列情報!$D$25)-LEN(SUBSTITUTE(配列情報!$D$25,$D46,""))</f>
        <v>0</v>
      </c>
      <c r="CA46" s="21">
        <f t="shared" si="19"/>
        <v>0</v>
      </c>
      <c r="CB46" s="162" cm="1">
        <f t="array" ref="CB46">CA46-IFERROR(_xlfn.LET(_xlpm.k,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$CA$3:$CA$215),IF(_xlpm.top="対象無し", 0, SUMPRODUCT(_xlpm.amount * _xlpm.hitCount))),0)</f>
        <v>0</v>
      </c>
      <c r="CC46" s="324">
        <f>SUM(CB46:CB49)</f>
        <v>0</v>
      </c>
      <c r="CD46" s="21">
        <f>LEN(配列情報!$D$26)-LEN(SUBSTITUTE(配列情報!$D$26,$D46,""))</f>
        <v>0</v>
      </c>
      <c r="CE46" s="21">
        <f t="shared" si="20"/>
        <v>0</v>
      </c>
      <c r="CF46" s="162" cm="1">
        <f t="array" ref="CF46">CE46-IFERROR(_xlfn.LET(_xlpm.k,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$CE$3:$CE$215),IF(_xlpm.top="対象無し", 0, SUMPRODUCT(_xlpm.amount * _xlpm.hitCount))),0)</f>
        <v>0</v>
      </c>
      <c r="CG46" s="324">
        <f>SUM(CF46:CF49)</f>
        <v>0</v>
      </c>
      <c r="CH46" s="21">
        <f>LEN(配列情報!$D$27)-LEN(SUBSTITUTE(配列情報!$D$27,$D46,""))</f>
        <v>0</v>
      </c>
      <c r="CI46" s="21">
        <f t="shared" si="21"/>
        <v>0</v>
      </c>
      <c r="CJ46" s="162" cm="1">
        <f t="array" ref="CJ46">CI46-IFERROR(_xlfn.LET(_xlpm.k,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$CI$3:$CI$215),IF(_xlpm.top="対象無し", 0, SUMPRODUCT(_xlpm.amount * _xlpm.hitCount))),0)</f>
        <v>0</v>
      </c>
      <c r="CK46" s="324">
        <f>SUM(CJ46:CJ49)</f>
        <v>0</v>
      </c>
      <c r="CL46" s="21">
        <f>LEN(配列情報!$D$28)-LEN(SUBSTITUTE(配列情報!$D$28,$D46,""))</f>
        <v>0</v>
      </c>
      <c r="CM46" s="21">
        <f t="shared" si="22"/>
        <v>0</v>
      </c>
      <c r="CN46" s="162" cm="1">
        <f t="array" ref="CN46">CM46-IFERROR(_xlfn.LET(_xlpm.k,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$CM$3:$CM$215),IF(_xlpm.top="対象無し", 0, SUMPRODUCT(_xlpm.amount * _xlpm.hitCount))),0)</f>
        <v>0</v>
      </c>
      <c r="CO46" s="324">
        <f>SUM(CN46:CN49)</f>
        <v>0</v>
      </c>
      <c r="CP46" s="21">
        <f>LEN(配列情報!$D$29)-LEN(SUBSTITUTE(配列情報!$D$29,$D46,""))</f>
        <v>0</v>
      </c>
      <c r="CQ46" s="21">
        <f t="shared" si="23"/>
        <v>0</v>
      </c>
      <c r="CR46" s="162" cm="1">
        <f t="array" ref="CR46">CQ46-IFERROR(_xlfn.LET(_xlpm.k,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$CQ$3:$CQ$215),IF(_xlpm.top="対象無し", 0, SUMPRODUCT(_xlpm.amount * _xlpm.hitCount))),0)</f>
        <v>0</v>
      </c>
      <c r="CS46" s="324">
        <f>SUM(CR46:CR49)</f>
        <v>0</v>
      </c>
      <c r="CT46" s="21">
        <f>LEN(配列情報!$D$30)-LEN(SUBSTITUTE(配列情報!$D$30,$D46,""))</f>
        <v>0</v>
      </c>
      <c r="CU46" s="21">
        <f t="shared" si="24"/>
        <v>0</v>
      </c>
      <c r="CV46" s="162" cm="1">
        <f t="array" ref="CV46">CU46-IFERROR(_xlfn.LET(_xlpm.k,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$CU$3:$CU$215),IF(_xlpm.top="対象無し", 0, SUMPRODUCT(_xlpm.amount * _xlpm.hitCount))),0)</f>
        <v>0</v>
      </c>
      <c r="CW46" s="324">
        <f>SUM(CV46:CV49)</f>
        <v>0</v>
      </c>
      <c r="CX46" s="21">
        <f>LEN(配列情報!$D$31)-LEN(SUBSTITUTE(配列情報!$D$31,$D46,""))</f>
        <v>0</v>
      </c>
      <c r="CY46" s="21">
        <f t="shared" si="25"/>
        <v>0</v>
      </c>
      <c r="CZ46" s="162" cm="1">
        <f t="array" ref="CZ46">CY46-IFERROR(_xlfn.LET(_xlpm.k,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$CY$3:$CY$215),IF(_xlpm.top="対象無し", 0, SUMPRODUCT(_xlpm.amount * _xlpm.hitCount))),0)</f>
        <v>0</v>
      </c>
      <c r="DA46" s="324">
        <f>SUM(CZ46:CZ49)</f>
        <v>0</v>
      </c>
      <c r="DB46" s="21">
        <f>LEN(配列情報!$D$32)-LEN(SUBSTITUTE(配列情報!$D$32,$D46,""))</f>
        <v>0</v>
      </c>
      <c r="DC46" s="21">
        <f t="shared" si="26"/>
        <v>0</v>
      </c>
      <c r="DD46" s="162" cm="1">
        <f t="array" ref="DD46">DC46-IFERROR(_xlfn.LET(_xlpm.k,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$DC$3:$DC$215),IF(_xlpm.top="対象無し", 0, SUMPRODUCT(_xlpm.amount * _xlpm.hitCount))),0)</f>
        <v>0</v>
      </c>
      <c r="DE46" s="324">
        <f>SUM(DD46:DD49)</f>
        <v>0</v>
      </c>
      <c r="DF46" s="21">
        <f>LEN(配列情報!$D$33)-LEN(SUBSTITUTE(配列情報!$D$33,$D46,""))</f>
        <v>0</v>
      </c>
      <c r="DG46" s="21">
        <f t="shared" si="27"/>
        <v>0</v>
      </c>
      <c r="DH46" s="162" cm="1">
        <f t="array" ref="DH46">DG46-IFERROR(_xlfn.LET(_xlpm.k,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$DG$3:$DG$215),IF(_xlpm.top="対象無し", 0, SUMPRODUCT(_xlpm.amount * _xlpm.hitCount))),0)</f>
        <v>0</v>
      </c>
      <c r="DI46" s="324">
        <f>SUM(DH46:DH49)</f>
        <v>0</v>
      </c>
      <c r="DJ46" s="21">
        <f>LEN(配列情報!$D$34)-LEN(SUBSTITUTE(配列情報!$D$34,$D46,""))</f>
        <v>0</v>
      </c>
      <c r="DK46" s="21">
        <f t="shared" si="28"/>
        <v>0</v>
      </c>
      <c r="DL46" s="162" cm="1">
        <f t="array" ref="DL46">DK46-IFERROR(_xlfn.LET(_xlpm.k,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$DK$3:$DK$215),IF(_xlpm.top="対象無し", 0, SUMPRODUCT(_xlpm.amount * _xlpm.hitCount))),0)</f>
        <v>0</v>
      </c>
      <c r="DM46" s="324">
        <f>SUM(DL46:DL49)</f>
        <v>0</v>
      </c>
      <c r="DN46" s="21">
        <f>LEN(配列情報!$D$35)-LEN(SUBSTITUTE(配列情報!$D$35,$D46,""))</f>
        <v>0</v>
      </c>
      <c r="DO46" s="21">
        <f t="shared" si="29"/>
        <v>0</v>
      </c>
      <c r="DP46" s="162" cm="1">
        <f t="array" ref="DP46">DO46-IFERROR(_xlfn.LET(_xlpm.k,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$DO$3:$DO$215),IF(_xlpm.top="対象無し", 0, SUMPRODUCT(_xlpm.amount * _xlpm.hitCount))),0)</f>
        <v>0</v>
      </c>
      <c r="DQ46" s="324">
        <f>SUM(DP46:DP49)</f>
        <v>0</v>
      </c>
      <c r="DR46" s="21">
        <f>LEN(配列情報!$D$36)-LEN(SUBSTITUTE(配列情報!$D$36,$D46,""))</f>
        <v>0</v>
      </c>
      <c r="DS46" s="21">
        <f t="shared" si="30"/>
        <v>0</v>
      </c>
      <c r="DT46" s="162" cm="1">
        <f t="array" ref="DT46">DS46-IFERROR(_xlfn.LET(_xlpm.k,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$DS$3:$DS$215),IF(_xlpm.top="対象無し", 0, SUMPRODUCT(_xlpm.amount * _xlpm.hitCount))),0)</f>
        <v>0</v>
      </c>
      <c r="DU46" s="324">
        <f>SUM(DT46:DT49)</f>
        <v>0</v>
      </c>
      <c r="DV46" s="21">
        <f>LEN(配列情報!$D$37)-LEN(SUBSTITUTE(配列情報!$D$37,$D46,""))</f>
        <v>0</v>
      </c>
      <c r="DW46" s="21">
        <f t="shared" si="31"/>
        <v>0</v>
      </c>
      <c r="DX46" s="162" cm="1">
        <f t="array" ref="DX46">DW46-IFERROR(_xlfn.LET(_xlpm.k,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$DW$3:$DW$215),IF(_xlpm.top="対象無し", 0, SUMPRODUCT(_xlpm.amount * _xlpm.hitCount))),0)</f>
        <v>0</v>
      </c>
      <c r="DY46" s="324">
        <f>SUM(DX46:DX49)</f>
        <v>0</v>
      </c>
      <c r="DZ46" s="21">
        <f>LEN(配列情報!$D$38)-LEN(SUBSTITUTE(配列情報!$D$38,$D46,""))</f>
        <v>0</v>
      </c>
      <c r="EA46" s="21">
        <f t="shared" si="32"/>
        <v>0</v>
      </c>
      <c r="EB46" s="162" cm="1">
        <f t="array" ref="EB46">EA46-IFERROR(_xlfn.LET(_xlpm.k,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$EA$3:$EA$215),IF(_xlpm.top="対象無し", 0, SUMPRODUCT(_xlpm.amount * _xlpm.hitCount))),0)</f>
        <v>0</v>
      </c>
      <c r="EC46" s="324">
        <f>SUM(EB46:EB49)</f>
        <v>0</v>
      </c>
      <c r="ED46" s="21">
        <f>LEN(配列情報!$D$39)-LEN(SUBSTITUTE(配列情報!$D$39,$D46,""))</f>
        <v>0</v>
      </c>
      <c r="EE46" s="21">
        <f t="shared" si="33"/>
        <v>0</v>
      </c>
      <c r="EF46" s="162" cm="1">
        <f t="array" ref="EF46">EE46-IFERROR(_xlfn.LET(_xlpm.k,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$EE$3:$EE$215),IF(_xlpm.top="対象無し", 0, SUMPRODUCT(_xlpm.amount * _xlpm.hitCount))),0)</f>
        <v>0</v>
      </c>
      <c r="EG46" s="324">
        <f>SUM(EF46:EF49)</f>
        <v>0</v>
      </c>
      <c r="EH46" s="21">
        <f>LEN(配列情報!$D$40)-LEN(SUBSTITUTE(配列情報!$D$40,$D46,""))</f>
        <v>0</v>
      </c>
      <c r="EI46" s="21">
        <f t="shared" si="34"/>
        <v>0</v>
      </c>
      <c r="EJ46" s="162" cm="1">
        <f t="array" ref="EJ46">EI46-IFERROR(_xlfn.LET(_xlpm.k,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$EI$3:$EI$215),IF(_xlpm.top="対象無し", 0, SUMPRODUCT(_xlpm.amount * _xlpm.hitCount))),0)</f>
        <v>0</v>
      </c>
      <c r="EK46" s="324">
        <f>SUM(EJ46:EJ49)</f>
        <v>0</v>
      </c>
      <c r="EL46" s="21">
        <f>LEN(配列情報!$D$41)-LEN(SUBSTITUTE(配列情報!$D$41,$D46,""))</f>
        <v>0</v>
      </c>
      <c r="EM46" s="21">
        <f t="shared" si="35"/>
        <v>0</v>
      </c>
      <c r="EN46" s="162" cm="1">
        <f t="array" ref="EN46">EM46-IFERROR(_xlfn.LET(_xlpm.k,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$EM$3:$EM$215),IF(_xlpm.top="対象無し", 0, SUMPRODUCT(_xlpm.amount * _xlpm.hitCount))),0)</f>
        <v>0</v>
      </c>
      <c r="EO46" s="324">
        <f>SUM(EN46:EN49)</f>
        <v>0</v>
      </c>
      <c r="EP46" s="21">
        <f>LEN(配列情報!$D$42)-LEN(SUBSTITUTE(配列情報!$D$42,$D46,""))</f>
        <v>0</v>
      </c>
      <c r="EQ46" s="21">
        <f t="shared" si="36"/>
        <v>0</v>
      </c>
      <c r="ER46" s="162" cm="1">
        <f t="array" ref="ER46">EQ46-IFERROR(_xlfn.LET(_xlpm.k,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$EQ$3:$EQ$215),IF(_xlpm.top="対象無し", 0, SUMPRODUCT(_xlpm.amount * _xlpm.hitCount))),0)</f>
        <v>0</v>
      </c>
      <c r="ES46" s="324">
        <f>SUM(ER46:ER49)</f>
        <v>0</v>
      </c>
      <c r="ET46" s="21">
        <f>LEN(配列情報!$D$43)-LEN(SUBSTITUTE(配列情報!$D$43,$D46,""))</f>
        <v>0</v>
      </c>
      <c r="EU46" s="21">
        <f t="shared" si="37"/>
        <v>0</v>
      </c>
      <c r="EV46" s="162" cm="1">
        <f t="array" ref="EV46">EU46-IFERROR(_xlfn.LET(_xlpm.k,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$EU$3:$EU$215),IF(_xlpm.top="対象無し", 0, SUMPRODUCT(_xlpm.amount * _xlpm.hitCount))),0)</f>
        <v>0</v>
      </c>
      <c r="EW46" s="324">
        <f>SUM(EV46:EV49)</f>
        <v>0</v>
      </c>
      <c r="EX46" s="21">
        <f>LEN(配列情報!$D$44)-LEN(SUBSTITUTE(配列情報!$D$44,$D46,""))</f>
        <v>0</v>
      </c>
      <c r="EY46" s="21">
        <f t="shared" si="38"/>
        <v>0</v>
      </c>
      <c r="EZ46" s="162" cm="1">
        <f t="array" ref="EZ46">EY46-IFERROR(_xlfn.LET(_xlpm.k,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$EY$3:$EY$215),IF(_xlpm.top="対象無し", 0, SUMPRODUCT(_xlpm.amount * _xlpm.hitCount))),0)</f>
        <v>0</v>
      </c>
      <c r="FA46" s="324">
        <f>SUM(EZ46:EZ49)</f>
        <v>0</v>
      </c>
      <c r="FB46" s="21">
        <f>LEN(配列情報!$D$45)-LEN(SUBSTITUTE(配列情報!$D$45,$D46,""))</f>
        <v>0</v>
      </c>
      <c r="FC46" s="21">
        <f t="shared" si="39"/>
        <v>0</v>
      </c>
      <c r="FD46" s="162" cm="1">
        <f t="array" ref="FD46">FC46-IFERROR(_xlfn.LET(_xlpm.k,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$FC$3:$FC$215),IF(_xlpm.top="対象無し", 0, SUMPRODUCT(_xlpm.amount * _xlpm.hitCount))),0)</f>
        <v>0</v>
      </c>
      <c r="FE46" s="324">
        <f>SUM(FD46:FD49)</f>
        <v>0</v>
      </c>
      <c r="FF46" s="21">
        <f>LEN(配列情報!$D$46)-LEN(SUBSTITUTE(配列情報!$D$46,$D46,""))</f>
        <v>0</v>
      </c>
      <c r="FG46" s="21">
        <f t="shared" si="40"/>
        <v>0</v>
      </c>
      <c r="FH46" s="162" cm="1">
        <f t="array" ref="FH46">FG46-IFERROR(_xlfn.LET(_xlpm.k,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$FG$3:$FG$215),IF(_xlpm.top="対象無し", 0, SUMPRODUCT(_xlpm.amount * _xlpm.hitCount))),0)</f>
        <v>0</v>
      </c>
      <c r="FI46" s="324">
        <f>SUM(FH46:FH49)</f>
        <v>0</v>
      </c>
      <c r="FJ46" s="21">
        <f>LEN(配列情報!$D$47)-LEN(SUBSTITUTE(配列情報!$D$47,$D46,""))</f>
        <v>0</v>
      </c>
      <c r="FK46" s="21">
        <f t="shared" si="41"/>
        <v>0</v>
      </c>
      <c r="FL46" s="162" cm="1">
        <f t="array" ref="FL46">FK46-IFERROR(_xlfn.LET(_xlpm.k,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$FK$3:$FK$215),IF(_xlpm.top="対象無し", 0, SUMPRODUCT(_xlpm.amount * _xlpm.hitCount))),0)</f>
        <v>0</v>
      </c>
      <c r="FM46" s="324">
        <f>SUM(FL46:FL49)</f>
        <v>0</v>
      </c>
      <c r="FN46" s="21">
        <f>LEN(配列情報!$D$48)-LEN(SUBSTITUTE(配列情報!$D$48,$D46,""))</f>
        <v>0</v>
      </c>
      <c r="FO46" s="21">
        <f t="shared" si="42"/>
        <v>0</v>
      </c>
      <c r="FP46" s="162" cm="1">
        <f t="array" ref="FP46">FO46-IFERROR(_xlfn.LET(_xlpm.k,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$FO$3:$FO$215),IF(_xlpm.top="対象無し", 0, SUMPRODUCT(_xlpm.amount * _xlpm.hitCount))),0)</f>
        <v>0</v>
      </c>
      <c r="FQ46" s="324">
        <f>SUM(FP46:FP49)</f>
        <v>0</v>
      </c>
      <c r="FR46" s="21">
        <f>LEN(配列情報!$D$49)-LEN(SUBSTITUTE(配列情報!$D$49,$D46,""))</f>
        <v>0</v>
      </c>
      <c r="FS46" s="21">
        <f t="shared" si="43"/>
        <v>0</v>
      </c>
      <c r="FT46" s="162" cm="1">
        <f t="array" ref="FT46">FS46-IFERROR(_xlfn.LET(_xlpm.k,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$FS$3:$FS$215),IF(_xlpm.top="対象無し", 0, SUMPRODUCT(_xlpm.amount * _xlpm.hitCount))),0)</f>
        <v>0</v>
      </c>
      <c r="FU46" s="324">
        <f>SUM(FT46:FT49)</f>
        <v>0</v>
      </c>
      <c r="FV46" s="21">
        <f>LEN(配列情報!$D$50)-LEN(SUBSTITUTE(配列情報!$D$50,$D46,""))</f>
        <v>0</v>
      </c>
      <c r="FW46" s="21">
        <f t="shared" si="44"/>
        <v>0</v>
      </c>
      <c r="FX46" s="162" cm="1">
        <f t="array" ref="FX46">FW46-IFERROR(_xlfn.LET(_xlpm.k,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$FW$3:$FW$215),IF(_xlpm.top="対象無し", 0, SUMPRODUCT(_xlpm.amount * _xlpm.hitCount))),0)</f>
        <v>0</v>
      </c>
      <c r="FY46" s="324">
        <f>SUM(FX46:FX49)</f>
        <v>0</v>
      </c>
      <c r="FZ46" s="21">
        <f>LEN(配列情報!$D$51)-LEN(SUBSTITUTE(配列情報!$D$51,$D46,""))</f>
        <v>0</v>
      </c>
      <c r="GA46" s="21">
        <f t="shared" si="45"/>
        <v>0</v>
      </c>
      <c r="GB46" s="162" cm="1">
        <f t="array" ref="GB46">GA46-IFERROR(_xlfn.LET(_xlpm.k,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$GA$3:$GA$215),IF(_xlpm.top="対象無し", 0, SUMPRODUCT(_xlpm.amount * _xlpm.hitCount))),0)</f>
        <v>0</v>
      </c>
      <c r="GC46" s="324">
        <f>SUM(GB46:GB49)</f>
        <v>0</v>
      </c>
      <c r="GD46" s="21">
        <f>LEN(配列情報!$D$52)-LEN(SUBSTITUTE(配列情報!$D$52,$D46,""))</f>
        <v>0</v>
      </c>
      <c r="GE46" s="21">
        <f t="shared" si="46"/>
        <v>0</v>
      </c>
      <c r="GF46" s="162" cm="1">
        <f t="array" ref="GF46">GE46-IFERROR(_xlfn.LET(_xlpm.k,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$GE$3:$GE$215),IF(_xlpm.top="対象無し", 0, SUMPRODUCT(_xlpm.amount * _xlpm.hitCount))),0)</f>
        <v>0</v>
      </c>
      <c r="GG46" s="324">
        <f>SUM(GF46:GF49)</f>
        <v>0</v>
      </c>
      <c r="GH46" s="21">
        <f>LEN(配列情報!$D$53)-LEN(SUBSTITUTE(配列情報!$D$53,$D46,""))</f>
        <v>0</v>
      </c>
      <c r="GI46" s="21">
        <f t="shared" si="47"/>
        <v>0</v>
      </c>
      <c r="GJ46" s="162" cm="1">
        <f t="array" ref="GJ46">GI46-IFERROR(_xlfn.LET(_xlpm.k,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$GI$3:$GI$215),IF(_xlpm.top="対象無し", 0, SUMPRODUCT(_xlpm.amount * _xlpm.hitCount))),0)</f>
        <v>0</v>
      </c>
      <c r="GK46" s="324">
        <f>SUM(GJ46:GJ49)</f>
        <v>0</v>
      </c>
      <c r="GL46" s="21">
        <f>LEN(配列情報!$D$54)-LEN(SUBSTITUTE(配列情報!$D$54,$D46,""))</f>
        <v>0</v>
      </c>
      <c r="GM46" s="21">
        <f t="shared" si="48"/>
        <v>0</v>
      </c>
      <c r="GN46" s="162" cm="1">
        <f t="array" ref="GN46">GM46-IFERROR(_xlfn.LET(_xlpm.k,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$GM$3:$GM$215),IF(_xlpm.top="対象無し", 0, SUMPRODUCT(_xlpm.amount * _xlpm.hitCount))),0)</f>
        <v>0</v>
      </c>
      <c r="GO46" s="324">
        <f>SUM(GN46:GN49)</f>
        <v>0</v>
      </c>
      <c r="GP46" s="21">
        <f>LEN(配列情報!$D$55)-LEN(SUBSTITUTE(配列情報!$D$55,$D46,""))</f>
        <v>0</v>
      </c>
      <c r="GQ46" s="21">
        <f t="shared" si="49"/>
        <v>0</v>
      </c>
      <c r="GR46" s="162" cm="1">
        <f t="array" ref="GR46">GQ46-IFERROR(_xlfn.LET(_xlpm.k,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$GQ$3:$GQ$215),IF(_xlpm.top="対象無し", 0, SUMPRODUCT(_xlpm.amount * _xlpm.hitCount))),0)</f>
        <v>0</v>
      </c>
      <c r="GS46" s="324">
        <f>SUM(GR46:GR49)</f>
        <v>0</v>
      </c>
      <c r="GT46" s="21">
        <f>LEN(配列情報!$D$56)-LEN(SUBSTITUTE(配列情報!$D$56,$D46,""))</f>
        <v>0</v>
      </c>
      <c r="GU46" s="21">
        <f t="shared" si="50"/>
        <v>0</v>
      </c>
      <c r="GV46" s="162" cm="1">
        <f t="array" ref="GV46">GU46-IFERROR(_xlfn.LET(_xlpm.k,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$GU$3:$GU$215),IF(_xlpm.top="対象無し", 0, SUMPRODUCT(_xlpm.amount * _xlpm.hitCount))),0)</f>
        <v>0</v>
      </c>
      <c r="GW46" s="324">
        <f>SUM(GV46:GV49)</f>
        <v>0</v>
      </c>
      <c r="GX46" s="21">
        <f>LEN(配列情報!$D$57)-LEN(SUBSTITUTE(配列情報!$D$57,$D46,""))</f>
        <v>0</v>
      </c>
      <c r="GY46" s="21">
        <f t="shared" si="51"/>
        <v>0</v>
      </c>
      <c r="GZ46" s="162" cm="1">
        <f t="array" ref="GZ46">GY46-IFERROR(_xlfn.LET(_xlpm.k,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$GY$3:$GY$215),IF(_xlpm.top="対象無し", 0, SUMPRODUCT(_xlpm.amount * _xlpm.hitCount))),0)</f>
        <v>0</v>
      </c>
      <c r="HA46" s="324">
        <f>SUM(GZ46:GZ49)</f>
        <v>0</v>
      </c>
      <c r="HB46" s="21">
        <f>LEN(配列情報!$D$58)-LEN(SUBSTITUTE(配列情報!$D$58,$D46,""))</f>
        <v>0</v>
      </c>
      <c r="HC46" s="21">
        <f t="shared" si="52"/>
        <v>0</v>
      </c>
      <c r="HD46" s="162" cm="1">
        <f t="array" ref="HD46">HC46-IFERROR(_xlfn.LET(_xlpm.k,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$HC$3:$HC$215),IF(_xlpm.top="対象無し", 0, SUMPRODUCT(_xlpm.amount * _xlpm.hitCount))),0)</f>
        <v>0</v>
      </c>
      <c r="HE46" s="324">
        <f>SUM(HD46:HD49)</f>
        <v>0</v>
      </c>
      <c r="HF46" s="21">
        <f>LEN(配列情報!$D$59)-LEN(SUBSTITUTE(配列情報!$D$59,$D46,""))</f>
        <v>0</v>
      </c>
      <c r="HG46" s="21">
        <f t="shared" si="53"/>
        <v>0</v>
      </c>
      <c r="HH46" s="162" cm="1">
        <f t="array" ref="HH46">HG46-IFERROR(_xlfn.LET(_xlpm.k,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$HG$3:$HG$215),IF(_xlpm.top="対象無し", 0, SUMPRODUCT(_xlpm.amount * _xlpm.hitCount))),0)</f>
        <v>0</v>
      </c>
      <c r="HI46" s="324">
        <f>SUM(HH46:HH49)</f>
        <v>0</v>
      </c>
      <c r="HJ46" s="21">
        <f>LEN(配列情報!$D$60)-LEN(SUBSTITUTE(配列情報!$D$60,$D46,""))</f>
        <v>0</v>
      </c>
      <c r="HK46" s="21">
        <f t="shared" si="54"/>
        <v>0</v>
      </c>
      <c r="HL46" s="162" cm="1">
        <f t="array" ref="HL46">HK46-IFERROR(_xlfn.LET(_xlpm.k,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$HK$3:$HK$215),IF(_xlpm.top="対象無し", 0, SUMPRODUCT(_xlpm.amount * _xlpm.hitCount))),0)</f>
        <v>0</v>
      </c>
      <c r="HM46" s="324">
        <f>SUM(HL46:HL49)</f>
        <v>0</v>
      </c>
      <c r="HN46" s="21">
        <f>LEN(配列情報!$D$61)-LEN(SUBSTITUTE(配列情報!$D$61,$D46,""))</f>
        <v>0</v>
      </c>
      <c r="HO46" s="21">
        <f t="shared" si="55"/>
        <v>0</v>
      </c>
      <c r="HP46" s="162" cm="1">
        <f t="array" ref="HP46">HO46-IFERROR(_xlfn.LET(_xlpm.k,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$HO$3:$HO$215),IF(_xlpm.top="対象無し", 0, SUMPRODUCT(_xlpm.amount * _xlpm.hitCount))),0)</f>
        <v>0</v>
      </c>
      <c r="HQ46" s="324">
        <f>SUM(HP46:HP49)</f>
        <v>0</v>
      </c>
      <c r="HR46" s="21">
        <f>LEN(配列情報!$D$62)-LEN(SUBSTITUTE(配列情報!$D$62,$D46,""))</f>
        <v>0</v>
      </c>
      <c r="HS46" s="21">
        <f t="shared" si="56"/>
        <v>0</v>
      </c>
      <c r="HT46" s="162" cm="1">
        <f t="array" ref="HT46">HS46-IFERROR(_xlfn.LET(_xlpm.k,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$HS$3:$HS$215),IF(_xlpm.top="対象無し", 0, SUMPRODUCT(_xlpm.amount * _xlpm.hitCount))),0)</f>
        <v>0</v>
      </c>
      <c r="HU46" s="324">
        <f>SUM(HT46:HT49)</f>
        <v>0</v>
      </c>
      <c r="HV46" s="21">
        <f>LEN(配列情報!$D$63)-LEN(SUBSTITUTE(配列情報!$D$63,$D46,""))</f>
        <v>0</v>
      </c>
      <c r="HW46" s="21">
        <f t="shared" si="57"/>
        <v>0</v>
      </c>
      <c r="HX46" s="162" cm="1">
        <f t="array" ref="HX46">HW46-IFERROR(_xlfn.LET(_xlpm.k,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$HW$3:$HW$215),IF(_xlpm.top="対象無し", 0, SUMPRODUCT(_xlpm.amount * _xlpm.hitCount))),0)</f>
        <v>0</v>
      </c>
      <c r="HY46" s="324">
        <f>SUM(HX46:HX49)</f>
        <v>0</v>
      </c>
      <c r="HZ46" s="21">
        <f>LEN(配列情報!$D$64)-LEN(SUBSTITUTE(配列情報!$D$64,$D46,""))</f>
        <v>0</v>
      </c>
      <c r="IA46" s="21">
        <f t="shared" si="58"/>
        <v>0</v>
      </c>
      <c r="IB46" s="162" cm="1">
        <f t="array" ref="IB46">IA46-IFERROR(_xlfn.LET(_xlpm.k,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$IA$3:$IA$215),IF(_xlpm.top="対象無し", 0, SUMPRODUCT(_xlpm.amount * _xlpm.hitCount))),0)</f>
        <v>0</v>
      </c>
      <c r="IC46" s="324">
        <f>SUM(IB46:IB49)</f>
        <v>0</v>
      </c>
      <c r="ID46" s="21">
        <f>LEN(配列情報!$D$65)-LEN(SUBSTITUTE(配列情報!$D$65,$D46,""))</f>
        <v>0</v>
      </c>
      <c r="IE46" s="21">
        <f t="shared" si="59"/>
        <v>0</v>
      </c>
      <c r="IF46" s="162" cm="1">
        <f t="array" ref="IF46">IE46-IFERROR(_xlfn.LET(_xlpm.k,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$IE$3:$IE$215),IF(_xlpm.top="対象無し", 0, SUMPRODUCT(_xlpm.amount * _xlpm.hitCount))),0)</f>
        <v>0</v>
      </c>
      <c r="IG46" s="324">
        <f>SUM(IF46:IF49)</f>
        <v>0</v>
      </c>
      <c r="IH46" s="21">
        <f>LEN(配列情報!$D$66)-LEN(SUBSTITUTE(配列情報!$D$66,$D46,""))</f>
        <v>0</v>
      </c>
      <c r="II46" s="21">
        <f t="shared" si="60"/>
        <v>0</v>
      </c>
      <c r="IJ46" s="162" cm="1">
        <f t="array" ref="IJ46">II46-IFERROR(_xlfn.LET(_xlpm.k,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$II$3:$II$215),IF(_xlpm.top="対象無し", 0, SUMPRODUCT(_xlpm.amount * _xlpm.hitCount))),0)</f>
        <v>0</v>
      </c>
      <c r="IK46" s="324">
        <f>SUM(IJ46:IJ49)</f>
        <v>0</v>
      </c>
      <c r="IL46" s="21">
        <f>LEN(配列情報!$D$67)-LEN(SUBSTITUTE(配列情報!$D$67,$D46,""))</f>
        <v>0</v>
      </c>
      <c r="IM46" s="21">
        <f t="shared" si="61"/>
        <v>0</v>
      </c>
      <c r="IN46" s="162" cm="1">
        <f t="array" ref="IN46">IM46-IFERROR(_xlfn.LET(_xlpm.k,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$IM$3:$IM$215),IF(_xlpm.top="対象無し", 0, SUMPRODUCT(_xlpm.amount * _xlpm.hitCount))),0)</f>
        <v>0</v>
      </c>
      <c r="IO46" s="324">
        <f>SUM(IN46:IN49)</f>
        <v>0</v>
      </c>
      <c r="IP46" s="21">
        <f>LEN(配列情報!$D$68)-LEN(SUBSTITUTE(配列情報!$D$68,$D46,""))</f>
        <v>0</v>
      </c>
      <c r="IQ46" s="21">
        <f t="shared" si="62"/>
        <v>0</v>
      </c>
      <c r="IR46" s="162" cm="1">
        <f t="array" ref="IR46">IQ46-IFERROR(_xlfn.LET(_xlpm.k,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$IQ$3:$IQ$215),IF(_xlpm.top="対象無し", 0, SUMPRODUCT(_xlpm.amount * _xlpm.hitCount))),0)</f>
        <v>0</v>
      </c>
      <c r="IS46" s="324">
        <f>SUM(IR46:IR49)</f>
        <v>0</v>
      </c>
      <c r="IT46" s="21">
        <f>LEN(配列情報!$D$69)-LEN(SUBSTITUTE(配列情報!$D$69,$D46,""))</f>
        <v>0</v>
      </c>
      <c r="IU46" s="21">
        <f t="shared" si="63"/>
        <v>0</v>
      </c>
      <c r="IV46" s="162" cm="1">
        <f t="array" ref="IV46">IU46-IFERROR(_xlfn.LET(_xlpm.k,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$IU$3:$IU$215),IF(_xlpm.top="対象無し", 0, SUMPRODUCT(_xlpm.amount * _xlpm.hitCount))),0)</f>
        <v>0</v>
      </c>
      <c r="IW46" s="324">
        <f>SUM(IV46:IV49)</f>
        <v>0</v>
      </c>
      <c r="IX46" s="21">
        <f>LEN(配列情報!$D$70)-LEN(SUBSTITUTE(配列情報!$D$70,$D46,""))</f>
        <v>0</v>
      </c>
      <c r="IY46" s="21">
        <f t="shared" si="64"/>
        <v>0</v>
      </c>
      <c r="IZ46" s="162" cm="1">
        <f t="array" ref="IZ46">IY46-IFERROR(_xlfn.LET(_xlpm.k,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$IY$3:$IY$215),IF(_xlpm.top="対象無し", 0, SUMPRODUCT(_xlpm.amount * _xlpm.hitCount))),0)</f>
        <v>0</v>
      </c>
      <c r="JA46" s="324">
        <f>SUM(IZ46:IZ49)</f>
        <v>0</v>
      </c>
      <c r="JB46" s="21">
        <f>LEN(配列情報!$D$71)-LEN(SUBSTITUTE(配列情報!$D$71,$D46,""))</f>
        <v>0</v>
      </c>
      <c r="JC46" s="21">
        <f t="shared" si="65"/>
        <v>0</v>
      </c>
      <c r="JD46" s="162" cm="1">
        <f t="array" ref="JD46">JC46-IFERROR(_xlfn.LET(_xlpm.k,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$JC$3:$JC$215),IF(_xlpm.top="対象無し", 0, SUMPRODUCT(_xlpm.amount * _xlpm.hitCount))),0)</f>
        <v>0</v>
      </c>
      <c r="JE46" s="324">
        <f>SUM(JD46:JD49)</f>
        <v>0</v>
      </c>
      <c r="JF46" s="21">
        <f>LEN(配列情報!$D$72)-LEN(SUBSTITUTE(配列情報!$D$72,$D46,""))</f>
        <v>0</v>
      </c>
      <c r="JG46" s="21">
        <f t="shared" si="66"/>
        <v>0</v>
      </c>
      <c r="JH46" s="162" cm="1">
        <f t="array" ref="JH46">JG46-IFERROR(_xlfn.LET(_xlpm.k,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$JG$3:$JG$215),IF(_xlpm.top="対象無し", 0, SUMPRODUCT(_xlpm.amount * _xlpm.hitCount))),0)</f>
        <v>0</v>
      </c>
      <c r="JI46" s="324">
        <f>SUM(JH46:JH49)</f>
        <v>0</v>
      </c>
      <c r="JJ46" s="21">
        <f>LEN(配列情報!$D$73)-LEN(SUBSTITUTE(配列情報!$D$73,$D46,""))</f>
        <v>0</v>
      </c>
      <c r="JK46" s="21">
        <f t="shared" si="67"/>
        <v>0</v>
      </c>
      <c r="JL46" s="162" cm="1">
        <f t="array" ref="JL46">JK46-IFERROR(_xlfn.LET(_xlpm.k,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$JK$3:$JK$215),IF(_xlpm.top="対象無し", 0, SUMPRODUCT(_xlpm.amount * _xlpm.hitCount))),0)</f>
        <v>0</v>
      </c>
      <c r="JM46" s="324">
        <f>SUM(JL46:JL49)</f>
        <v>0</v>
      </c>
      <c r="JN46" s="21">
        <f>LEN(配列情報!$D$74)-LEN(SUBSTITUTE(配列情報!$D$74,$D46,""))</f>
        <v>0</v>
      </c>
      <c r="JO46" s="21">
        <f t="shared" si="68"/>
        <v>0</v>
      </c>
      <c r="JP46" s="162" cm="1">
        <f t="array" ref="JP46">JO46-IFERROR(_xlfn.LET(_xlpm.k,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$JO$3:$JO$215),IF(_xlpm.top="対象無し", 0, SUMPRODUCT(_xlpm.amount * _xlpm.hitCount))),0)</f>
        <v>0</v>
      </c>
      <c r="JQ46" s="324">
        <f>SUM(JP46:JP49)</f>
        <v>0</v>
      </c>
      <c r="JR46" s="21">
        <f>LEN(配列情報!$D$75)-LEN(SUBSTITUTE(配列情報!$D$75,$D46,""))</f>
        <v>0</v>
      </c>
      <c r="JS46" s="21">
        <f t="shared" si="69"/>
        <v>0</v>
      </c>
      <c r="JT46" s="162" cm="1">
        <f t="array" ref="JT46">JS46-IFERROR(_xlfn.LET(_xlpm.k,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$JS$3:$JS$215),IF(_xlpm.top="対象無し", 0, SUMPRODUCT(_xlpm.amount * _xlpm.hitCount))),0)</f>
        <v>0</v>
      </c>
      <c r="JU46" s="324">
        <f>SUM(JT46:JT49)</f>
        <v>0</v>
      </c>
      <c r="JV46" s="21">
        <f>LEN(配列情報!$D$76)-LEN(SUBSTITUTE(配列情報!$D$76,$D46,""))</f>
        <v>0</v>
      </c>
      <c r="JW46" s="21">
        <f t="shared" si="70"/>
        <v>0</v>
      </c>
      <c r="JX46" s="162" cm="1">
        <f t="array" ref="JX46">JW46-IFERROR(_xlfn.LET(_xlpm.k,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$JW$3:$JW$215),IF(_xlpm.top="対象無し", 0, SUMPRODUCT(_xlpm.amount * _xlpm.hitCount))),0)</f>
        <v>0</v>
      </c>
      <c r="JY46" s="324">
        <f>SUM(JX46:JX49)</f>
        <v>0</v>
      </c>
      <c r="JZ46" s="21">
        <f>LEN(配列情報!$D$77)-LEN(SUBSTITUTE(配列情報!$D$77,$D46,""))</f>
        <v>0</v>
      </c>
      <c r="KA46" s="21">
        <f t="shared" si="71"/>
        <v>0</v>
      </c>
      <c r="KB46" s="162" cm="1">
        <f t="array" ref="KB46">KA46-IFERROR(_xlfn.LET(_xlpm.k,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$KA$3:$KA$215),IF(_xlpm.top="対象無し", 0, SUMPRODUCT(_xlpm.amount * _xlpm.hitCount))),0)</f>
        <v>0</v>
      </c>
      <c r="KC46" s="324">
        <f>SUM(KB46:KB49)</f>
        <v>0</v>
      </c>
      <c r="KD46" s="21">
        <f>LEN(配列情報!$D$78)-LEN(SUBSTITUTE(配列情報!$D$78,$D46,""))</f>
        <v>0</v>
      </c>
      <c r="KE46" s="21">
        <f t="shared" si="72"/>
        <v>0</v>
      </c>
      <c r="KF46" s="162" cm="1">
        <f t="array" ref="KF46">KE46-IFERROR(_xlfn.LET(_xlpm.k,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$KE$3:$KE$215),IF(_xlpm.top="対象無し", 0, SUMPRODUCT(_xlpm.amount * _xlpm.hitCount))),0)</f>
        <v>0</v>
      </c>
      <c r="KG46" s="324">
        <f>SUM(KF46:KF49)</f>
        <v>0</v>
      </c>
      <c r="KH46" s="21">
        <f>LEN(配列情報!$D$79)-LEN(SUBSTITUTE(配列情報!$D$79,$D46,""))</f>
        <v>0</v>
      </c>
      <c r="KI46" s="21">
        <f t="shared" si="73"/>
        <v>0</v>
      </c>
      <c r="KJ46" s="162" cm="1">
        <f t="array" ref="KJ46">KI46-IFERROR(_xlfn.LET(_xlpm.k,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$KI$3:$KI$215),IF(_xlpm.top="対象無し", 0, SUMPRODUCT(_xlpm.amount * _xlpm.hitCount))),0)</f>
        <v>0</v>
      </c>
      <c r="KK46" s="324">
        <f>SUM(KJ46:KJ49)</f>
        <v>0</v>
      </c>
      <c r="KL46" s="21">
        <f>LEN(配列情報!$D$80)-LEN(SUBSTITUTE(配列情報!$D$80,$D46,""))</f>
        <v>0</v>
      </c>
      <c r="KM46" s="21">
        <f t="shared" si="74"/>
        <v>0</v>
      </c>
      <c r="KN46" s="162" cm="1">
        <f t="array" ref="KN46">KM46-IFERROR(_xlfn.LET(_xlpm.k,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$KM$3:$KM$215),IF(_xlpm.top="対象無し", 0, SUMPRODUCT(_xlpm.amount * _xlpm.hitCount))),0)</f>
        <v>0</v>
      </c>
      <c r="KO46" s="324">
        <f>SUM(KN46:KN49)</f>
        <v>0</v>
      </c>
      <c r="KP46" s="21">
        <f>LEN(配列情報!$D$81)-LEN(SUBSTITUTE(配列情報!$D$81,$D46,""))</f>
        <v>0</v>
      </c>
      <c r="KQ46" s="21">
        <f t="shared" si="75"/>
        <v>0</v>
      </c>
      <c r="KR46" s="162" cm="1">
        <f t="array" ref="KR46">KQ46-IFERROR(_xlfn.LET(_xlpm.k,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$KQ$3:$KQ$215),IF(_xlpm.top="対象無し", 0, SUMPRODUCT(_xlpm.amount * _xlpm.hitCount))),0)</f>
        <v>0</v>
      </c>
      <c r="KS46" s="324">
        <f>SUM(KR46:KR49)</f>
        <v>0</v>
      </c>
      <c r="KT46" s="21">
        <f>LEN(配列情報!$D$82)-LEN(SUBSTITUTE(配列情報!$D$82,$D46,""))</f>
        <v>0</v>
      </c>
      <c r="KU46" s="21">
        <f t="shared" si="76"/>
        <v>0</v>
      </c>
      <c r="KV46" s="162" cm="1">
        <f t="array" ref="KV46">KU46-IFERROR(_xlfn.LET(_xlpm.k,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$KU$3:$KU$215),IF(_xlpm.top="対象無し", 0, SUMPRODUCT(_xlpm.amount * _xlpm.hitCount))),0)</f>
        <v>0</v>
      </c>
      <c r="KW46" s="324">
        <f>SUM(KV46:KV49)</f>
        <v>0</v>
      </c>
      <c r="KX46" s="21">
        <f>LEN(配列情報!$D$83)-LEN(SUBSTITUTE(配列情報!$D$83,$D46,""))</f>
        <v>0</v>
      </c>
      <c r="KY46" s="21">
        <f t="shared" si="77"/>
        <v>0</v>
      </c>
      <c r="KZ46" s="162" cm="1">
        <f t="array" ref="KZ46">KY46-IFERROR(_xlfn.LET(_xlpm.k,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$KY$3:$KY$215),IF(_xlpm.top="対象無し", 0, SUMPRODUCT(_xlpm.amount * _xlpm.hitCount))),0)</f>
        <v>0</v>
      </c>
      <c r="LA46" s="324">
        <f>SUM(KZ46:KZ49)</f>
        <v>0</v>
      </c>
      <c r="LB46" s="21">
        <f>LEN(配列情報!$D$84)-LEN(SUBSTITUTE(配列情報!$D$84,$D46,""))</f>
        <v>0</v>
      </c>
      <c r="LC46" s="21">
        <f t="shared" si="78"/>
        <v>0</v>
      </c>
      <c r="LD46" s="162" cm="1">
        <f t="array" ref="LD46">LC46-IFERROR(_xlfn.LET(_xlpm.k,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$LC$3:$LC$215),IF(_xlpm.top="対象無し", 0, SUMPRODUCT(_xlpm.amount * _xlpm.hitCount))),0)</f>
        <v>0</v>
      </c>
      <c r="LE46" s="324">
        <f>SUM(LD46:LD49)</f>
        <v>0</v>
      </c>
      <c r="LF46" s="21">
        <f>LEN(配列情報!$D$85)-LEN(SUBSTITUTE(配列情報!$D$85,$D46,""))</f>
        <v>0</v>
      </c>
      <c r="LG46" s="21">
        <f t="shared" si="79"/>
        <v>0</v>
      </c>
      <c r="LH46" s="162" cm="1">
        <f t="array" ref="LH46">LG46-IFERROR(_xlfn.LET(_xlpm.k,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$LG$3:$LG$215),IF(_xlpm.top="対象無し", 0, SUMPRODUCT(_xlpm.amount * _xlpm.hitCount))),0)</f>
        <v>0</v>
      </c>
      <c r="LI46" s="324">
        <f>SUM(LH46:LH49)</f>
        <v>0</v>
      </c>
      <c r="LJ46" s="21">
        <f>LEN(配列情報!$D$86)-LEN(SUBSTITUTE(配列情報!$D$86,$D46,""))</f>
        <v>0</v>
      </c>
      <c r="LK46" s="21">
        <f t="shared" si="80"/>
        <v>0</v>
      </c>
      <c r="LL46" s="162" cm="1">
        <f t="array" ref="LL46">LK46-IFERROR(_xlfn.LET(_xlpm.k,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$LK$3:$LK$215),IF(_xlpm.top="対象無し", 0, SUMPRODUCT(_xlpm.amount * _xlpm.hitCount))),0)</f>
        <v>0</v>
      </c>
      <c r="LM46" s="324">
        <f>SUM(LL46:LL49)</f>
        <v>0</v>
      </c>
      <c r="LN46" s="21">
        <f>LEN(配列情報!$D$87)-LEN(SUBSTITUTE(配列情報!$D$87,$D46,""))</f>
        <v>0</v>
      </c>
      <c r="LO46" s="21">
        <f t="shared" si="81"/>
        <v>0</v>
      </c>
      <c r="LP46" s="162" cm="1">
        <f t="array" ref="LP46">LO46-IFERROR(_xlfn.LET(_xlpm.k,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$LO$3:$LO$215),IF(_xlpm.top="対象無し", 0, SUMPRODUCT(_xlpm.amount * _xlpm.hitCount))),0)</f>
        <v>0</v>
      </c>
      <c r="LQ46" s="324">
        <f>SUM(LP46:LP49)</f>
        <v>0</v>
      </c>
      <c r="LR46" s="21">
        <f>LEN(配列情報!$D$88)-LEN(SUBSTITUTE(配列情報!$D$88,$D46,""))</f>
        <v>0</v>
      </c>
      <c r="LS46" s="21">
        <f t="shared" si="82"/>
        <v>0</v>
      </c>
      <c r="LT46" s="162" cm="1">
        <f t="array" ref="LT46">LS46-IFERROR(_xlfn.LET(_xlpm.k,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$LS$3:$LS$215),IF(_xlpm.top="対象無し", 0, SUMPRODUCT(_xlpm.amount * _xlpm.hitCount))),0)</f>
        <v>0</v>
      </c>
      <c r="LU46" s="324">
        <f>SUM(LT46:LT49)</f>
        <v>0</v>
      </c>
      <c r="LV46" s="21">
        <f>LEN(配列情報!$D$89)-LEN(SUBSTITUTE(配列情報!$D$89,$D46,""))</f>
        <v>0</v>
      </c>
      <c r="LW46" s="21">
        <f t="shared" si="83"/>
        <v>0</v>
      </c>
      <c r="LX46" s="162" cm="1">
        <f t="array" ref="LX46">LW46-IFERROR(_xlfn.LET(_xlpm.k,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$LW$3:$LW$215),IF(_xlpm.top="対象無し", 0, SUMPRODUCT(_xlpm.amount * _xlpm.hitCount))),0)</f>
        <v>0</v>
      </c>
      <c r="LY46" s="324">
        <f>SUM(LX46:LX49)</f>
        <v>0</v>
      </c>
      <c r="LZ46" s="21">
        <f>LEN(配列情報!$D$90)-LEN(SUBSTITUTE(配列情報!$D$90,$D46,""))</f>
        <v>0</v>
      </c>
      <c r="MA46" s="21">
        <f t="shared" si="84"/>
        <v>0</v>
      </c>
      <c r="MB46" s="162" cm="1">
        <f t="array" ref="MB46">MA46-IFERROR(_xlfn.LET(_xlpm.k,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$MA$3:$MA$215),IF(_xlpm.top="対象無し", 0, SUMPRODUCT(_xlpm.amount * _xlpm.hitCount))),0)</f>
        <v>0</v>
      </c>
      <c r="MC46" s="324">
        <f>SUM(MB46:MB49)</f>
        <v>0</v>
      </c>
      <c r="MD46" s="21">
        <f>LEN(配列情報!$D$91)-LEN(SUBSTITUTE(配列情報!$D$91,$D46,""))</f>
        <v>0</v>
      </c>
      <c r="ME46" s="21">
        <f t="shared" si="85"/>
        <v>0</v>
      </c>
      <c r="MF46" s="162" cm="1">
        <f t="array" ref="MF46">ME46-IFERROR(_xlfn.LET(_xlpm.k,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$ME$3:$ME$215),IF(_xlpm.top="対象無し", 0, SUMPRODUCT(_xlpm.amount * _xlpm.hitCount))),0)</f>
        <v>0</v>
      </c>
      <c r="MG46" s="324">
        <f>SUM(MF46:MF49)</f>
        <v>0</v>
      </c>
      <c r="MH46" s="21">
        <f>LEN(配列情報!$D$92)-LEN(SUBSTITUTE(配列情報!$D$92,$D46,""))</f>
        <v>0</v>
      </c>
      <c r="MI46" s="21">
        <f t="shared" si="86"/>
        <v>0</v>
      </c>
      <c r="MJ46" s="162" cm="1">
        <f t="array" ref="MJ46">MI46-IFERROR(_xlfn.LET(_xlpm.k,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$MI$3:$MI$215),IF(_xlpm.top="対象無し", 0, SUMPRODUCT(_xlpm.amount * _xlpm.hitCount))),0)</f>
        <v>0</v>
      </c>
      <c r="MK46" s="324">
        <f>SUM(MJ46:MJ49)</f>
        <v>0</v>
      </c>
      <c r="ML46" s="21">
        <f>LEN(配列情報!$D$93)-LEN(SUBSTITUTE(配列情報!$D$93,$D46,""))</f>
        <v>0</v>
      </c>
      <c r="MM46" s="21">
        <f t="shared" si="87"/>
        <v>0</v>
      </c>
      <c r="MN46" s="162" cm="1">
        <f t="array" ref="MN46">MM46-IFERROR(_xlfn.LET(_xlpm.k,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$MM$3:$MM$215),IF(_xlpm.top="対象無し", 0, SUMPRODUCT(_xlpm.amount * _xlpm.hitCount))),0)</f>
        <v>0</v>
      </c>
      <c r="MO46" s="324">
        <f>SUM(MN46:MN49)</f>
        <v>0</v>
      </c>
      <c r="MP46" s="21">
        <f>LEN(配列情報!$D$94)-LEN(SUBSTITUTE(配列情報!$D$94,$D46,""))</f>
        <v>0</v>
      </c>
      <c r="MQ46" s="21">
        <f t="shared" si="88"/>
        <v>0</v>
      </c>
      <c r="MR46" s="162" cm="1">
        <f t="array" ref="MR46">MQ46-IFERROR(_xlfn.LET(_xlpm.k,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$MQ$3:$MQ$215),IF(_xlpm.top="対象無し", 0, SUMPRODUCT(_xlpm.amount * _xlpm.hitCount))),0)</f>
        <v>0</v>
      </c>
      <c r="MS46" s="324">
        <f>SUM(MR46:MR49)</f>
        <v>0</v>
      </c>
      <c r="MT46" s="21">
        <f>LEN(配列情報!$D$95)-LEN(SUBSTITUTE(配列情報!$D$95,$D46,""))</f>
        <v>0</v>
      </c>
      <c r="MU46" s="21">
        <f t="shared" si="89"/>
        <v>0</v>
      </c>
      <c r="MV46" s="162" cm="1">
        <f t="array" ref="MV46">MU46-IFERROR(_xlfn.LET(_xlpm.k,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$MU$3:$MU$215),IF(_xlpm.top="対象無し", 0, SUMPRODUCT(_xlpm.amount * _xlpm.hitCount))),0)</f>
        <v>0</v>
      </c>
      <c r="MW46" s="324">
        <f>SUM(MV46:MV49)</f>
        <v>0</v>
      </c>
      <c r="MX46" s="21">
        <f>LEN(配列情報!$D$96)-LEN(SUBSTITUTE(配列情報!$D$96,$D46,""))</f>
        <v>0</v>
      </c>
      <c r="MY46" s="21">
        <f t="shared" si="90"/>
        <v>0</v>
      </c>
      <c r="MZ46" s="162" cm="1">
        <f t="array" ref="MZ46">MY46-IFERROR(_xlfn.LET(_xlpm.k,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$MY$3:$MY$215),IF(_xlpm.top="対象無し", 0, SUMPRODUCT(_xlpm.amount * _xlpm.hitCount))),0)</f>
        <v>0</v>
      </c>
      <c r="NA46" s="324">
        <f>SUM(MZ46:MZ49)</f>
        <v>0</v>
      </c>
      <c r="NB46" s="21">
        <f>LEN(配列情報!$D$97)-LEN(SUBSTITUTE(配列情報!$D$97,$D46,""))</f>
        <v>0</v>
      </c>
      <c r="NC46" s="21">
        <f t="shared" si="91"/>
        <v>0</v>
      </c>
      <c r="ND46" s="162" cm="1">
        <f t="array" ref="ND46">NC46-IFERROR(_xlfn.LET(_xlpm.k,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$NC$3:$NC$215),IF(_xlpm.top="対象無し", 0, SUMPRODUCT(_xlpm.amount * _xlpm.hitCount))),0)</f>
        <v>0</v>
      </c>
      <c r="NE46" s="324">
        <f>SUM(ND46:ND49)</f>
        <v>0</v>
      </c>
      <c r="NF46" s="21">
        <f>LEN(配列情報!$D$98)-LEN(SUBSTITUTE(配列情報!$D$98,$D46,""))</f>
        <v>0</v>
      </c>
      <c r="NG46" s="21">
        <f t="shared" si="92"/>
        <v>0</v>
      </c>
      <c r="NH46" s="162" cm="1">
        <f t="array" ref="NH46">NG46-IFERROR(_xlfn.LET(_xlpm.k,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$NG$3:$NG$215),IF(_xlpm.top="対象無し", 0, SUMPRODUCT(_xlpm.amount * _xlpm.hitCount))),0)</f>
        <v>0</v>
      </c>
      <c r="NI46" s="324">
        <f>SUM(NH46:NH49)</f>
        <v>0</v>
      </c>
      <c r="NJ46" s="21">
        <f>LEN(配列情報!$D$99)-LEN(SUBSTITUTE(配列情報!$D$99,$D46,""))</f>
        <v>0</v>
      </c>
      <c r="NK46" s="21">
        <f t="shared" si="93"/>
        <v>0</v>
      </c>
      <c r="NL46" s="162" cm="1">
        <f t="array" ref="NL46">NK46-IFERROR(_xlfn.LET(_xlpm.k,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$NK$3:$NK$215),IF(_xlpm.top="対象無し", 0, SUMPRODUCT(_xlpm.amount * _xlpm.hitCount))),0)</f>
        <v>0</v>
      </c>
      <c r="NM46" s="324">
        <f>SUM(NL46:NL49)</f>
        <v>0</v>
      </c>
      <c r="NN46" s="21">
        <f>LEN(配列情報!$D$100)-LEN(SUBSTITUTE(配列情報!$D$100,$D46,""))</f>
        <v>0</v>
      </c>
      <c r="NO46" s="21">
        <f t="shared" si="94"/>
        <v>0</v>
      </c>
      <c r="NP46" s="162" cm="1">
        <f t="array" ref="NP46">NO46-IFERROR(_xlfn.LET(_xlpm.k,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$NO$3:$NO$215),IF(_xlpm.top="対象無し", 0, SUMPRODUCT(_xlpm.amount * _xlpm.hitCount))),0)</f>
        <v>0</v>
      </c>
      <c r="NQ46" s="324">
        <f>SUM(NP46:NP49)</f>
        <v>0</v>
      </c>
      <c r="NR46" s="21">
        <f>LEN(配列情報!$D$101)-LEN(SUBSTITUTE(配列情報!$D$101,$D46,""))</f>
        <v>0</v>
      </c>
      <c r="NS46" s="21">
        <f t="shared" si="95"/>
        <v>0</v>
      </c>
      <c r="NT46" s="162" cm="1">
        <f t="array" ref="NT46">NS46-IFERROR(_xlfn.LET(_xlpm.k,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$NS$3:$NS$215),IF(_xlpm.top="対象無し", 0, SUMPRODUCT(_xlpm.amount * _xlpm.hitCount))),0)</f>
        <v>0</v>
      </c>
      <c r="NU46" s="324">
        <f>SUM(NT46:NT49)</f>
        <v>0</v>
      </c>
      <c r="NV46" s="21">
        <f>LEN(配列情報!$D$102)-LEN(SUBSTITUTE(配列情報!$D$102,$D46,""))</f>
        <v>0</v>
      </c>
      <c r="NW46" s="21">
        <f t="shared" si="96"/>
        <v>0</v>
      </c>
      <c r="NX46" s="162" cm="1">
        <f t="array" ref="NX46">NW46-IFERROR(_xlfn.LET(_xlpm.k, _xlfn.XMATCH(TRUE, EXACT($OB$2:$RL$2, D46),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D46, ""))) / LEN(D46),_xlpm.amount, SUMIF($C$3:$C$215, _xlpm.arrCode, $NW$3:$NW$215),IF(_xlpm.top="対象無し", 0, SUMPRODUCT(_xlpm.amount * _xlpm.hitCount))),0)</f>
        <v>0</v>
      </c>
      <c r="NY46" s="324">
        <f>SUM(NX46:NX49)</f>
        <v>0</v>
      </c>
    </row>
    <row r="47" spans="1:389">
      <c r="A47" s="335"/>
      <c r="B47" s="336"/>
      <c r="C47" s="45">
        <v>45</v>
      </c>
      <c r="D47" s="22" t="str">
        <f>塩基・修飾表記の定義!I57</f>
        <v>c(S)</v>
      </c>
      <c r="E47" s="160">
        <f t="shared" si="3"/>
        <v>4</v>
      </c>
      <c r="F47" s="21">
        <f>LEN(配列情報!$D$7)-LEN(SUBSTITUTE(配列情報!$D$7,$D47,""))</f>
        <v>0</v>
      </c>
      <c r="G47" s="21">
        <f t="shared" si="100"/>
        <v>0</v>
      </c>
      <c r="H47" s="162" cm="1">
        <f t="array" ref="H47">G47-IFERROR(_xlfn.LET(_xlpm.k,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$G$3:$G$215),IF(_xlpm.top="対象無し", 0, SUMPRODUCT(_xlpm.amount * _xlpm.hitCount))),0)</f>
        <v>0</v>
      </c>
      <c r="I47" s="324"/>
      <c r="J47" s="21">
        <f>LEN(配列情報!$D$8)-LEN(SUBSTITUTE(配列情報!$D$8,$D47,""))</f>
        <v>0</v>
      </c>
      <c r="K47" s="21">
        <f t="shared" si="101"/>
        <v>0</v>
      </c>
      <c r="L47" s="162" cm="1">
        <f t="array" ref="L47">K47-IFERROR(_xlfn.LET(_xlpm.k,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$K$3:$K$215),IF(_xlpm.top="対象無し", 0, SUMPRODUCT(_xlpm.amount * _xlpm.hitCount))),0)</f>
        <v>0</v>
      </c>
      <c r="M47" s="324"/>
      <c r="N47" s="21">
        <f>LEN(配列情報!$D$9)-LEN(SUBSTITUTE(配列情報!$D$9,$D47,""))</f>
        <v>0</v>
      </c>
      <c r="O47" s="21">
        <f t="shared" si="4"/>
        <v>0</v>
      </c>
      <c r="P47" s="162" cm="1">
        <f t="array" ref="P47">O47-IFERROR(_xlfn.LET(_xlpm.k,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$O$3:$O$215),IF(_xlpm.top="対象無し", 0, SUMPRODUCT(_xlpm.amount * _xlpm.hitCount))),0)</f>
        <v>0</v>
      </c>
      <c r="Q47" s="324"/>
      <c r="R47" s="21">
        <f>LEN(配列情報!$D$10)-LEN(SUBSTITUTE(配列情報!$D$10,$D47,""))</f>
        <v>0</v>
      </c>
      <c r="S47" s="21">
        <f t="shared" si="5"/>
        <v>0</v>
      </c>
      <c r="T47" s="162" cm="1">
        <f t="array" ref="T47">S47-IFERROR(_xlfn.LET(_xlpm.k,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$S$3:$S$215),IF(_xlpm.top="対象無し", 0, SUMPRODUCT(_xlpm.amount * _xlpm.hitCount))),0)</f>
        <v>0</v>
      </c>
      <c r="U47" s="324"/>
      <c r="V47" s="21">
        <f>LEN(配列情報!$D$11)-LEN(SUBSTITUTE(配列情報!$D$11,$D47,""))</f>
        <v>0</v>
      </c>
      <c r="W47" s="21">
        <f t="shared" si="6"/>
        <v>0</v>
      </c>
      <c r="X47" s="162" cm="1">
        <f t="array" ref="X47">W47-IFERROR(_xlfn.LET(_xlpm.k,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$W$3:$W$215),IF(_xlpm.top="対象無し", 0, SUMPRODUCT(_xlpm.amount * _xlpm.hitCount))),0)</f>
        <v>0</v>
      </c>
      <c r="Y47" s="324"/>
      <c r="Z47" s="21">
        <f>LEN(配列情報!$D$12)-LEN(SUBSTITUTE(配列情報!$D$12,$D47,""))</f>
        <v>0</v>
      </c>
      <c r="AA47" s="21">
        <f t="shared" si="7"/>
        <v>0</v>
      </c>
      <c r="AB47" s="162" cm="1">
        <f t="array" ref="AB47">AA47-IFERROR(_xlfn.LET(_xlpm.k,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$AA$3:$AA$215),IF(_xlpm.top="対象無し", 0, SUMPRODUCT(_xlpm.amount * _xlpm.hitCount))),0)</f>
        <v>0</v>
      </c>
      <c r="AC47" s="324"/>
      <c r="AD47" s="21">
        <f>LEN(配列情報!$D$13)-LEN(SUBSTITUTE(配列情報!$D$13,$D47,""))</f>
        <v>0</v>
      </c>
      <c r="AE47" s="21">
        <f t="shared" si="8"/>
        <v>0</v>
      </c>
      <c r="AF47" s="162" cm="1">
        <f t="array" ref="AF47">AE47-IFERROR(_xlfn.LET(_xlpm.k,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$AE$3:$AE$215),IF(_xlpm.top="対象無し", 0, SUMPRODUCT(_xlpm.amount * _xlpm.hitCount))),0)</f>
        <v>0</v>
      </c>
      <c r="AG47" s="324"/>
      <c r="AH47" s="21">
        <f>LEN(配列情報!$D$14)-LEN(SUBSTITUTE(配列情報!$D$14,$D47,""))</f>
        <v>0</v>
      </c>
      <c r="AI47" s="21">
        <f t="shared" si="9"/>
        <v>0</v>
      </c>
      <c r="AJ47" s="162" cm="1">
        <f t="array" ref="AJ47">AI47-IFERROR(_xlfn.LET(_xlpm.k,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$AI$3:$AI$215),IF(_xlpm.top="対象無し", 0, SUMPRODUCT(_xlpm.amount * _xlpm.hitCount))),0)</f>
        <v>0</v>
      </c>
      <c r="AK47" s="324"/>
      <c r="AL47" s="21">
        <f>LEN(配列情報!$D$15)-LEN(SUBSTITUTE(配列情報!$D$15,$D47,""))</f>
        <v>0</v>
      </c>
      <c r="AM47" s="21">
        <f t="shared" si="10"/>
        <v>0</v>
      </c>
      <c r="AN47" s="162" cm="1">
        <f t="array" ref="AN47">AM47-IFERROR(_xlfn.LET(_xlpm.k,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$AM$3:$AM$215),IF(_xlpm.top="対象無し", 0, SUMPRODUCT(_xlpm.amount * _xlpm.hitCount))),0)</f>
        <v>0</v>
      </c>
      <c r="AO47" s="324"/>
      <c r="AP47" s="21">
        <f>LEN(配列情報!$D$16)-LEN(SUBSTITUTE(配列情報!$D$16,$D47,""))</f>
        <v>0</v>
      </c>
      <c r="AQ47" s="21">
        <f t="shared" si="11"/>
        <v>0</v>
      </c>
      <c r="AR47" s="162" cm="1">
        <f t="array" ref="AR47">AQ47-IFERROR(_xlfn.LET(_xlpm.k,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$AQ$3:$AQ$215),IF(_xlpm.top="対象無し", 0, SUMPRODUCT(_xlpm.amount * _xlpm.hitCount))),0)</f>
        <v>0</v>
      </c>
      <c r="AS47" s="324"/>
      <c r="AT47" s="21">
        <f>LEN(配列情報!$D$17)-LEN(SUBSTITUTE(配列情報!$D$17,$D47,""))</f>
        <v>0</v>
      </c>
      <c r="AU47" s="21">
        <f t="shared" si="12"/>
        <v>0</v>
      </c>
      <c r="AV47" s="162" cm="1">
        <f t="array" ref="AV47">AU47-IFERROR(_xlfn.LET(_xlpm.k,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$AU$3:$AU$215),IF(_xlpm.top="対象無し", 0, SUMPRODUCT(_xlpm.amount * _xlpm.hitCount))),0)</f>
        <v>0</v>
      </c>
      <c r="AW47" s="324"/>
      <c r="AX47" s="21">
        <f>LEN(配列情報!$D$18)-LEN(SUBSTITUTE(配列情報!$D$18,$D47,""))</f>
        <v>0</v>
      </c>
      <c r="AY47" s="21">
        <f t="shared" si="13"/>
        <v>0</v>
      </c>
      <c r="AZ47" s="162" cm="1">
        <f t="array" ref="AZ47">AY47-IFERROR(_xlfn.LET(_xlpm.k,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$AY$3:$AY$215),IF(_xlpm.top="対象無し", 0, SUMPRODUCT(_xlpm.amount * _xlpm.hitCount))),0)</f>
        <v>0</v>
      </c>
      <c r="BA47" s="324"/>
      <c r="BB47" s="21">
        <f>LEN(配列情報!$D$19)-LEN(SUBSTITUTE(配列情報!$D$19,$D47,""))</f>
        <v>0</v>
      </c>
      <c r="BC47" s="21">
        <f t="shared" si="14"/>
        <v>0</v>
      </c>
      <c r="BD47" s="162" cm="1">
        <f t="array" ref="BD47">BC47-IFERROR(_xlfn.LET(_xlpm.k,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$BC$3:$BC$215),IF(_xlpm.top="対象無し", 0, SUMPRODUCT(_xlpm.amount * _xlpm.hitCount))),0)</f>
        <v>0</v>
      </c>
      <c r="BE47" s="324"/>
      <c r="BF47" s="21">
        <f>LEN(配列情報!$D$20)-LEN(SUBSTITUTE(配列情報!$D$20,$D47,""))</f>
        <v>0</v>
      </c>
      <c r="BG47" s="21">
        <f t="shared" si="102"/>
        <v>0</v>
      </c>
      <c r="BH47" s="162" cm="1">
        <f t="array" ref="BH47">BG47-IFERROR(_xlfn.LET(_xlpm.k,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$BG$3:$BG$215),IF(_xlpm.top="対象無し", 0, SUMPRODUCT(_xlpm.amount * _xlpm.hitCount))),0)</f>
        <v>0</v>
      </c>
      <c r="BI47" s="324"/>
      <c r="BJ47" s="21">
        <f>LEN(配列情報!$D$21)-LEN(SUBSTITUTE(配列情報!$D$21,$D47,""))</f>
        <v>0</v>
      </c>
      <c r="BK47" s="21">
        <f t="shared" si="15"/>
        <v>0</v>
      </c>
      <c r="BL47" s="162" cm="1">
        <f t="array" ref="BL47">BK47-IFERROR(_xlfn.LET(_xlpm.k,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$BK$3:$BK$215),IF(_xlpm.top="対象無し", 0, SUMPRODUCT(_xlpm.amount * _xlpm.hitCount))),0)</f>
        <v>0</v>
      </c>
      <c r="BM47" s="324"/>
      <c r="BN47" s="21">
        <f>LEN(配列情報!$D$22)-LEN(SUBSTITUTE(配列情報!$D$22,$D47,""))</f>
        <v>0</v>
      </c>
      <c r="BO47" s="21">
        <f t="shared" si="16"/>
        <v>0</v>
      </c>
      <c r="BP47" s="162" cm="1">
        <f t="array" ref="BP47">BO47-IFERROR(_xlfn.LET(_xlpm.k,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$BO$3:$BO$215),IF(_xlpm.top="対象無し", 0, SUMPRODUCT(_xlpm.amount * _xlpm.hitCount))),0)</f>
        <v>0</v>
      </c>
      <c r="BQ47" s="324"/>
      <c r="BR47" s="21">
        <f>LEN(配列情報!$D$23)-LEN(SUBSTITUTE(配列情報!$D$23,$D47,""))</f>
        <v>0</v>
      </c>
      <c r="BS47" s="21">
        <f t="shared" si="17"/>
        <v>0</v>
      </c>
      <c r="BT47" s="162" cm="1">
        <f t="array" ref="BT47">BS47-IFERROR(_xlfn.LET(_xlpm.k,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$BS$3:$BS$215),IF(_xlpm.top="対象無し", 0, SUMPRODUCT(_xlpm.amount * _xlpm.hitCount))),0)</f>
        <v>0</v>
      </c>
      <c r="BU47" s="324"/>
      <c r="BV47" s="21">
        <f>LEN(配列情報!$D$24)-LEN(SUBSTITUTE(配列情報!$D$24,$D47,""))</f>
        <v>0</v>
      </c>
      <c r="BW47" s="21">
        <f t="shared" si="18"/>
        <v>0</v>
      </c>
      <c r="BX47" s="162" cm="1">
        <f t="array" ref="BX47">BW47-IFERROR(_xlfn.LET(_xlpm.k,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$BW$3:$BW$215),IF(_xlpm.top="対象無し", 0, SUMPRODUCT(_xlpm.amount * _xlpm.hitCount))),0)</f>
        <v>0</v>
      </c>
      <c r="BY47" s="324"/>
      <c r="BZ47" s="21">
        <f>LEN(配列情報!$D$25)-LEN(SUBSTITUTE(配列情報!$D$25,$D47,""))</f>
        <v>0</v>
      </c>
      <c r="CA47" s="21">
        <f t="shared" si="19"/>
        <v>0</v>
      </c>
      <c r="CB47" s="162" cm="1">
        <f t="array" ref="CB47">CA47-IFERROR(_xlfn.LET(_xlpm.k,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$CA$3:$CA$215),IF(_xlpm.top="対象無し", 0, SUMPRODUCT(_xlpm.amount * _xlpm.hitCount))),0)</f>
        <v>0</v>
      </c>
      <c r="CC47" s="324"/>
      <c r="CD47" s="21">
        <f>LEN(配列情報!$D$26)-LEN(SUBSTITUTE(配列情報!$D$26,$D47,""))</f>
        <v>0</v>
      </c>
      <c r="CE47" s="21">
        <f t="shared" si="20"/>
        <v>0</v>
      </c>
      <c r="CF47" s="162" cm="1">
        <f t="array" ref="CF47">CE47-IFERROR(_xlfn.LET(_xlpm.k,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$CE$3:$CE$215),IF(_xlpm.top="対象無し", 0, SUMPRODUCT(_xlpm.amount * _xlpm.hitCount))),0)</f>
        <v>0</v>
      </c>
      <c r="CG47" s="324"/>
      <c r="CH47" s="21">
        <f>LEN(配列情報!$D$27)-LEN(SUBSTITUTE(配列情報!$D$27,$D47,""))</f>
        <v>0</v>
      </c>
      <c r="CI47" s="21">
        <f t="shared" si="21"/>
        <v>0</v>
      </c>
      <c r="CJ47" s="162" cm="1">
        <f t="array" ref="CJ47">CI47-IFERROR(_xlfn.LET(_xlpm.k,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$CI$3:$CI$215),IF(_xlpm.top="対象無し", 0, SUMPRODUCT(_xlpm.amount * _xlpm.hitCount))),0)</f>
        <v>0</v>
      </c>
      <c r="CK47" s="324"/>
      <c r="CL47" s="21">
        <f>LEN(配列情報!$D$28)-LEN(SUBSTITUTE(配列情報!$D$28,$D47,""))</f>
        <v>0</v>
      </c>
      <c r="CM47" s="21">
        <f t="shared" si="22"/>
        <v>0</v>
      </c>
      <c r="CN47" s="162" cm="1">
        <f t="array" ref="CN47">CM47-IFERROR(_xlfn.LET(_xlpm.k,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$CM$3:$CM$215),IF(_xlpm.top="対象無し", 0, SUMPRODUCT(_xlpm.amount * _xlpm.hitCount))),0)</f>
        <v>0</v>
      </c>
      <c r="CO47" s="324"/>
      <c r="CP47" s="21">
        <f>LEN(配列情報!$D$29)-LEN(SUBSTITUTE(配列情報!$D$29,$D47,""))</f>
        <v>0</v>
      </c>
      <c r="CQ47" s="21">
        <f t="shared" si="23"/>
        <v>0</v>
      </c>
      <c r="CR47" s="162" cm="1">
        <f t="array" ref="CR47">CQ47-IFERROR(_xlfn.LET(_xlpm.k,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$CQ$3:$CQ$215),IF(_xlpm.top="対象無し", 0, SUMPRODUCT(_xlpm.amount * _xlpm.hitCount))),0)</f>
        <v>0</v>
      </c>
      <c r="CS47" s="324"/>
      <c r="CT47" s="21">
        <f>LEN(配列情報!$D$30)-LEN(SUBSTITUTE(配列情報!$D$30,$D47,""))</f>
        <v>0</v>
      </c>
      <c r="CU47" s="21">
        <f t="shared" si="24"/>
        <v>0</v>
      </c>
      <c r="CV47" s="162" cm="1">
        <f t="array" ref="CV47">CU47-IFERROR(_xlfn.LET(_xlpm.k,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$CU$3:$CU$215),IF(_xlpm.top="対象無し", 0, SUMPRODUCT(_xlpm.amount * _xlpm.hitCount))),0)</f>
        <v>0</v>
      </c>
      <c r="CW47" s="324"/>
      <c r="CX47" s="21">
        <f>LEN(配列情報!$D$31)-LEN(SUBSTITUTE(配列情報!$D$31,$D47,""))</f>
        <v>0</v>
      </c>
      <c r="CY47" s="21">
        <f t="shared" si="25"/>
        <v>0</v>
      </c>
      <c r="CZ47" s="162" cm="1">
        <f t="array" ref="CZ47">CY47-IFERROR(_xlfn.LET(_xlpm.k,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$CY$3:$CY$215),IF(_xlpm.top="対象無し", 0, SUMPRODUCT(_xlpm.amount * _xlpm.hitCount))),0)</f>
        <v>0</v>
      </c>
      <c r="DA47" s="324"/>
      <c r="DB47" s="21">
        <f>LEN(配列情報!$D$32)-LEN(SUBSTITUTE(配列情報!$D$32,$D47,""))</f>
        <v>0</v>
      </c>
      <c r="DC47" s="21">
        <f t="shared" si="26"/>
        <v>0</v>
      </c>
      <c r="DD47" s="162" cm="1">
        <f t="array" ref="DD47">DC47-IFERROR(_xlfn.LET(_xlpm.k,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$DC$3:$DC$215),IF(_xlpm.top="対象無し", 0, SUMPRODUCT(_xlpm.amount * _xlpm.hitCount))),0)</f>
        <v>0</v>
      </c>
      <c r="DE47" s="324"/>
      <c r="DF47" s="21">
        <f>LEN(配列情報!$D$33)-LEN(SUBSTITUTE(配列情報!$D$33,$D47,""))</f>
        <v>0</v>
      </c>
      <c r="DG47" s="21">
        <f t="shared" si="27"/>
        <v>0</v>
      </c>
      <c r="DH47" s="162" cm="1">
        <f t="array" ref="DH47">DG47-IFERROR(_xlfn.LET(_xlpm.k,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$DG$3:$DG$215),IF(_xlpm.top="対象無し", 0, SUMPRODUCT(_xlpm.amount * _xlpm.hitCount))),0)</f>
        <v>0</v>
      </c>
      <c r="DI47" s="324"/>
      <c r="DJ47" s="21">
        <f>LEN(配列情報!$D$34)-LEN(SUBSTITUTE(配列情報!$D$34,$D47,""))</f>
        <v>0</v>
      </c>
      <c r="DK47" s="21">
        <f t="shared" si="28"/>
        <v>0</v>
      </c>
      <c r="DL47" s="162" cm="1">
        <f t="array" ref="DL47">DK47-IFERROR(_xlfn.LET(_xlpm.k,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$DK$3:$DK$215),IF(_xlpm.top="対象無し", 0, SUMPRODUCT(_xlpm.amount * _xlpm.hitCount))),0)</f>
        <v>0</v>
      </c>
      <c r="DM47" s="324"/>
      <c r="DN47" s="21">
        <f>LEN(配列情報!$D$35)-LEN(SUBSTITUTE(配列情報!$D$35,$D47,""))</f>
        <v>0</v>
      </c>
      <c r="DO47" s="21">
        <f t="shared" si="29"/>
        <v>0</v>
      </c>
      <c r="DP47" s="162" cm="1">
        <f t="array" ref="DP47">DO47-IFERROR(_xlfn.LET(_xlpm.k,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$DO$3:$DO$215),IF(_xlpm.top="対象無し", 0, SUMPRODUCT(_xlpm.amount * _xlpm.hitCount))),0)</f>
        <v>0</v>
      </c>
      <c r="DQ47" s="324"/>
      <c r="DR47" s="21">
        <f>LEN(配列情報!$D$36)-LEN(SUBSTITUTE(配列情報!$D$36,$D47,""))</f>
        <v>0</v>
      </c>
      <c r="DS47" s="21">
        <f t="shared" si="30"/>
        <v>0</v>
      </c>
      <c r="DT47" s="162" cm="1">
        <f t="array" ref="DT47">DS47-IFERROR(_xlfn.LET(_xlpm.k,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$DS$3:$DS$215),IF(_xlpm.top="対象無し", 0, SUMPRODUCT(_xlpm.amount * _xlpm.hitCount))),0)</f>
        <v>0</v>
      </c>
      <c r="DU47" s="324"/>
      <c r="DV47" s="21">
        <f>LEN(配列情報!$D$37)-LEN(SUBSTITUTE(配列情報!$D$37,$D47,""))</f>
        <v>0</v>
      </c>
      <c r="DW47" s="21">
        <f t="shared" si="31"/>
        <v>0</v>
      </c>
      <c r="DX47" s="162" cm="1">
        <f t="array" ref="DX47">DW47-IFERROR(_xlfn.LET(_xlpm.k,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$DW$3:$DW$215),IF(_xlpm.top="対象無し", 0, SUMPRODUCT(_xlpm.amount * _xlpm.hitCount))),0)</f>
        <v>0</v>
      </c>
      <c r="DY47" s="324"/>
      <c r="DZ47" s="21">
        <f>LEN(配列情報!$D$38)-LEN(SUBSTITUTE(配列情報!$D$38,$D47,""))</f>
        <v>0</v>
      </c>
      <c r="EA47" s="21">
        <f t="shared" si="32"/>
        <v>0</v>
      </c>
      <c r="EB47" s="162" cm="1">
        <f t="array" ref="EB47">EA47-IFERROR(_xlfn.LET(_xlpm.k,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$EA$3:$EA$215),IF(_xlpm.top="対象無し", 0, SUMPRODUCT(_xlpm.amount * _xlpm.hitCount))),0)</f>
        <v>0</v>
      </c>
      <c r="EC47" s="324"/>
      <c r="ED47" s="21">
        <f>LEN(配列情報!$D$39)-LEN(SUBSTITUTE(配列情報!$D$39,$D47,""))</f>
        <v>0</v>
      </c>
      <c r="EE47" s="21">
        <f t="shared" si="33"/>
        <v>0</v>
      </c>
      <c r="EF47" s="162" cm="1">
        <f t="array" ref="EF47">EE47-IFERROR(_xlfn.LET(_xlpm.k,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$EE$3:$EE$215),IF(_xlpm.top="対象無し", 0, SUMPRODUCT(_xlpm.amount * _xlpm.hitCount))),0)</f>
        <v>0</v>
      </c>
      <c r="EG47" s="324"/>
      <c r="EH47" s="21">
        <f>LEN(配列情報!$D$40)-LEN(SUBSTITUTE(配列情報!$D$40,$D47,""))</f>
        <v>0</v>
      </c>
      <c r="EI47" s="21">
        <f t="shared" si="34"/>
        <v>0</v>
      </c>
      <c r="EJ47" s="162" cm="1">
        <f t="array" ref="EJ47">EI47-IFERROR(_xlfn.LET(_xlpm.k,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$EI$3:$EI$215),IF(_xlpm.top="対象無し", 0, SUMPRODUCT(_xlpm.amount * _xlpm.hitCount))),0)</f>
        <v>0</v>
      </c>
      <c r="EK47" s="324"/>
      <c r="EL47" s="21">
        <f>LEN(配列情報!$D$41)-LEN(SUBSTITUTE(配列情報!$D$41,$D47,""))</f>
        <v>0</v>
      </c>
      <c r="EM47" s="21">
        <f t="shared" si="35"/>
        <v>0</v>
      </c>
      <c r="EN47" s="162" cm="1">
        <f t="array" ref="EN47">EM47-IFERROR(_xlfn.LET(_xlpm.k,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$EM$3:$EM$215),IF(_xlpm.top="対象無し", 0, SUMPRODUCT(_xlpm.amount * _xlpm.hitCount))),0)</f>
        <v>0</v>
      </c>
      <c r="EO47" s="324"/>
      <c r="EP47" s="21">
        <f>LEN(配列情報!$D$42)-LEN(SUBSTITUTE(配列情報!$D$42,$D47,""))</f>
        <v>0</v>
      </c>
      <c r="EQ47" s="21">
        <f t="shared" si="36"/>
        <v>0</v>
      </c>
      <c r="ER47" s="162" cm="1">
        <f t="array" ref="ER47">EQ47-IFERROR(_xlfn.LET(_xlpm.k,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$EQ$3:$EQ$215),IF(_xlpm.top="対象無し", 0, SUMPRODUCT(_xlpm.amount * _xlpm.hitCount))),0)</f>
        <v>0</v>
      </c>
      <c r="ES47" s="324"/>
      <c r="ET47" s="21">
        <f>LEN(配列情報!$D$43)-LEN(SUBSTITUTE(配列情報!$D$43,$D47,""))</f>
        <v>0</v>
      </c>
      <c r="EU47" s="21">
        <f t="shared" si="37"/>
        <v>0</v>
      </c>
      <c r="EV47" s="162" cm="1">
        <f t="array" ref="EV47">EU47-IFERROR(_xlfn.LET(_xlpm.k,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$EU$3:$EU$215),IF(_xlpm.top="対象無し", 0, SUMPRODUCT(_xlpm.amount * _xlpm.hitCount))),0)</f>
        <v>0</v>
      </c>
      <c r="EW47" s="324"/>
      <c r="EX47" s="21">
        <f>LEN(配列情報!$D$44)-LEN(SUBSTITUTE(配列情報!$D$44,$D47,""))</f>
        <v>0</v>
      </c>
      <c r="EY47" s="21">
        <f t="shared" si="38"/>
        <v>0</v>
      </c>
      <c r="EZ47" s="162" cm="1">
        <f t="array" ref="EZ47">EY47-IFERROR(_xlfn.LET(_xlpm.k,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$EY$3:$EY$215),IF(_xlpm.top="対象無し", 0, SUMPRODUCT(_xlpm.amount * _xlpm.hitCount))),0)</f>
        <v>0</v>
      </c>
      <c r="FA47" s="324"/>
      <c r="FB47" s="21">
        <f>LEN(配列情報!$D$45)-LEN(SUBSTITUTE(配列情報!$D$45,$D47,""))</f>
        <v>0</v>
      </c>
      <c r="FC47" s="21">
        <f t="shared" si="39"/>
        <v>0</v>
      </c>
      <c r="FD47" s="162" cm="1">
        <f t="array" ref="FD47">FC47-IFERROR(_xlfn.LET(_xlpm.k,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$FC$3:$FC$215),IF(_xlpm.top="対象無し", 0, SUMPRODUCT(_xlpm.amount * _xlpm.hitCount))),0)</f>
        <v>0</v>
      </c>
      <c r="FE47" s="324"/>
      <c r="FF47" s="21">
        <f>LEN(配列情報!$D$46)-LEN(SUBSTITUTE(配列情報!$D$46,$D47,""))</f>
        <v>0</v>
      </c>
      <c r="FG47" s="21">
        <f t="shared" si="40"/>
        <v>0</v>
      </c>
      <c r="FH47" s="162" cm="1">
        <f t="array" ref="FH47">FG47-IFERROR(_xlfn.LET(_xlpm.k,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$FG$3:$FG$215),IF(_xlpm.top="対象無し", 0, SUMPRODUCT(_xlpm.amount * _xlpm.hitCount))),0)</f>
        <v>0</v>
      </c>
      <c r="FI47" s="324"/>
      <c r="FJ47" s="21">
        <f>LEN(配列情報!$D$47)-LEN(SUBSTITUTE(配列情報!$D$47,$D47,""))</f>
        <v>0</v>
      </c>
      <c r="FK47" s="21">
        <f t="shared" si="41"/>
        <v>0</v>
      </c>
      <c r="FL47" s="162" cm="1">
        <f t="array" ref="FL47">FK47-IFERROR(_xlfn.LET(_xlpm.k,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$FK$3:$FK$215),IF(_xlpm.top="対象無し", 0, SUMPRODUCT(_xlpm.amount * _xlpm.hitCount))),0)</f>
        <v>0</v>
      </c>
      <c r="FM47" s="324"/>
      <c r="FN47" s="21">
        <f>LEN(配列情報!$D$48)-LEN(SUBSTITUTE(配列情報!$D$48,$D47,""))</f>
        <v>0</v>
      </c>
      <c r="FO47" s="21">
        <f t="shared" si="42"/>
        <v>0</v>
      </c>
      <c r="FP47" s="162" cm="1">
        <f t="array" ref="FP47">FO47-IFERROR(_xlfn.LET(_xlpm.k,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$FO$3:$FO$215),IF(_xlpm.top="対象無し", 0, SUMPRODUCT(_xlpm.amount * _xlpm.hitCount))),0)</f>
        <v>0</v>
      </c>
      <c r="FQ47" s="324"/>
      <c r="FR47" s="21">
        <f>LEN(配列情報!$D$49)-LEN(SUBSTITUTE(配列情報!$D$49,$D47,""))</f>
        <v>0</v>
      </c>
      <c r="FS47" s="21">
        <f t="shared" si="43"/>
        <v>0</v>
      </c>
      <c r="FT47" s="162" cm="1">
        <f t="array" ref="FT47">FS47-IFERROR(_xlfn.LET(_xlpm.k,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$FS$3:$FS$215),IF(_xlpm.top="対象無し", 0, SUMPRODUCT(_xlpm.amount * _xlpm.hitCount))),0)</f>
        <v>0</v>
      </c>
      <c r="FU47" s="324"/>
      <c r="FV47" s="21">
        <f>LEN(配列情報!$D$50)-LEN(SUBSTITUTE(配列情報!$D$50,$D47,""))</f>
        <v>0</v>
      </c>
      <c r="FW47" s="21">
        <f t="shared" si="44"/>
        <v>0</v>
      </c>
      <c r="FX47" s="162" cm="1">
        <f t="array" ref="FX47">FW47-IFERROR(_xlfn.LET(_xlpm.k,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$FW$3:$FW$215),IF(_xlpm.top="対象無し", 0, SUMPRODUCT(_xlpm.amount * _xlpm.hitCount))),0)</f>
        <v>0</v>
      </c>
      <c r="FY47" s="324"/>
      <c r="FZ47" s="21">
        <f>LEN(配列情報!$D$51)-LEN(SUBSTITUTE(配列情報!$D$51,$D47,""))</f>
        <v>0</v>
      </c>
      <c r="GA47" s="21">
        <f t="shared" si="45"/>
        <v>0</v>
      </c>
      <c r="GB47" s="162" cm="1">
        <f t="array" ref="GB47">GA47-IFERROR(_xlfn.LET(_xlpm.k,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$GA$3:$GA$215),IF(_xlpm.top="対象無し", 0, SUMPRODUCT(_xlpm.amount * _xlpm.hitCount))),0)</f>
        <v>0</v>
      </c>
      <c r="GC47" s="324"/>
      <c r="GD47" s="21">
        <f>LEN(配列情報!$D$52)-LEN(SUBSTITUTE(配列情報!$D$52,$D47,""))</f>
        <v>0</v>
      </c>
      <c r="GE47" s="21">
        <f t="shared" si="46"/>
        <v>0</v>
      </c>
      <c r="GF47" s="162" cm="1">
        <f t="array" ref="GF47">GE47-IFERROR(_xlfn.LET(_xlpm.k,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$GE$3:$GE$215),IF(_xlpm.top="対象無し", 0, SUMPRODUCT(_xlpm.amount * _xlpm.hitCount))),0)</f>
        <v>0</v>
      </c>
      <c r="GG47" s="324"/>
      <c r="GH47" s="21">
        <f>LEN(配列情報!$D$53)-LEN(SUBSTITUTE(配列情報!$D$53,$D47,""))</f>
        <v>0</v>
      </c>
      <c r="GI47" s="21">
        <f t="shared" si="47"/>
        <v>0</v>
      </c>
      <c r="GJ47" s="162" cm="1">
        <f t="array" ref="GJ47">GI47-IFERROR(_xlfn.LET(_xlpm.k,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$GI$3:$GI$215),IF(_xlpm.top="対象無し", 0, SUMPRODUCT(_xlpm.amount * _xlpm.hitCount))),0)</f>
        <v>0</v>
      </c>
      <c r="GK47" s="324"/>
      <c r="GL47" s="21">
        <f>LEN(配列情報!$D$54)-LEN(SUBSTITUTE(配列情報!$D$54,$D47,""))</f>
        <v>0</v>
      </c>
      <c r="GM47" s="21">
        <f t="shared" si="48"/>
        <v>0</v>
      </c>
      <c r="GN47" s="162" cm="1">
        <f t="array" ref="GN47">GM47-IFERROR(_xlfn.LET(_xlpm.k,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$GM$3:$GM$215),IF(_xlpm.top="対象無し", 0, SUMPRODUCT(_xlpm.amount * _xlpm.hitCount))),0)</f>
        <v>0</v>
      </c>
      <c r="GO47" s="324"/>
      <c r="GP47" s="21">
        <f>LEN(配列情報!$D$55)-LEN(SUBSTITUTE(配列情報!$D$55,$D47,""))</f>
        <v>0</v>
      </c>
      <c r="GQ47" s="21">
        <f t="shared" si="49"/>
        <v>0</v>
      </c>
      <c r="GR47" s="162" cm="1">
        <f t="array" ref="GR47">GQ47-IFERROR(_xlfn.LET(_xlpm.k,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$GQ$3:$GQ$215),IF(_xlpm.top="対象無し", 0, SUMPRODUCT(_xlpm.amount * _xlpm.hitCount))),0)</f>
        <v>0</v>
      </c>
      <c r="GS47" s="324"/>
      <c r="GT47" s="21">
        <f>LEN(配列情報!$D$56)-LEN(SUBSTITUTE(配列情報!$D$56,$D47,""))</f>
        <v>0</v>
      </c>
      <c r="GU47" s="21">
        <f t="shared" si="50"/>
        <v>0</v>
      </c>
      <c r="GV47" s="162" cm="1">
        <f t="array" ref="GV47">GU47-IFERROR(_xlfn.LET(_xlpm.k,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$GU$3:$GU$215),IF(_xlpm.top="対象無し", 0, SUMPRODUCT(_xlpm.amount * _xlpm.hitCount))),0)</f>
        <v>0</v>
      </c>
      <c r="GW47" s="324"/>
      <c r="GX47" s="21">
        <f>LEN(配列情報!$D$57)-LEN(SUBSTITUTE(配列情報!$D$57,$D47,""))</f>
        <v>0</v>
      </c>
      <c r="GY47" s="21">
        <f t="shared" si="51"/>
        <v>0</v>
      </c>
      <c r="GZ47" s="162" cm="1">
        <f t="array" ref="GZ47">GY47-IFERROR(_xlfn.LET(_xlpm.k,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$GY$3:$GY$215),IF(_xlpm.top="対象無し", 0, SUMPRODUCT(_xlpm.amount * _xlpm.hitCount))),0)</f>
        <v>0</v>
      </c>
      <c r="HA47" s="324"/>
      <c r="HB47" s="21">
        <f>LEN(配列情報!$D$58)-LEN(SUBSTITUTE(配列情報!$D$58,$D47,""))</f>
        <v>0</v>
      </c>
      <c r="HC47" s="21">
        <f t="shared" si="52"/>
        <v>0</v>
      </c>
      <c r="HD47" s="162" cm="1">
        <f t="array" ref="HD47">HC47-IFERROR(_xlfn.LET(_xlpm.k,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$HC$3:$HC$215),IF(_xlpm.top="対象無し", 0, SUMPRODUCT(_xlpm.amount * _xlpm.hitCount))),0)</f>
        <v>0</v>
      </c>
      <c r="HE47" s="324"/>
      <c r="HF47" s="21">
        <f>LEN(配列情報!$D$59)-LEN(SUBSTITUTE(配列情報!$D$59,$D47,""))</f>
        <v>0</v>
      </c>
      <c r="HG47" s="21">
        <f t="shared" si="53"/>
        <v>0</v>
      </c>
      <c r="HH47" s="162" cm="1">
        <f t="array" ref="HH47">HG47-IFERROR(_xlfn.LET(_xlpm.k,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$HG$3:$HG$215),IF(_xlpm.top="対象無し", 0, SUMPRODUCT(_xlpm.amount * _xlpm.hitCount))),0)</f>
        <v>0</v>
      </c>
      <c r="HI47" s="324"/>
      <c r="HJ47" s="21">
        <f>LEN(配列情報!$D$60)-LEN(SUBSTITUTE(配列情報!$D$60,$D47,""))</f>
        <v>0</v>
      </c>
      <c r="HK47" s="21">
        <f t="shared" si="54"/>
        <v>0</v>
      </c>
      <c r="HL47" s="162" cm="1">
        <f t="array" ref="HL47">HK47-IFERROR(_xlfn.LET(_xlpm.k,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$HK$3:$HK$215),IF(_xlpm.top="対象無し", 0, SUMPRODUCT(_xlpm.amount * _xlpm.hitCount))),0)</f>
        <v>0</v>
      </c>
      <c r="HM47" s="324"/>
      <c r="HN47" s="21">
        <f>LEN(配列情報!$D$61)-LEN(SUBSTITUTE(配列情報!$D$61,$D47,""))</f>
        <v>0</v>
      </c>
      <c r="HO47" s="21">
        <f t="shared" si="55"/>
        <v>0</v>
      </c>
      <c r="HP47" s="162" cm="1">
        <f t="array" ref="HP47">HO47-IFERROR(_xlfn.LET(_xlpm.k,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$HO$3:$HO$215),IF(_xlpm.top="対象無し", 0, SUMPRODUCT(_xlpm.amount * _xlpm.hitCount))),0)</f>
        <v>0</v>
      </c>
      <c r="HQ47" s="324"/>
      <c r="HR47" s="21">
        <f>LEN(配列情報!$D$62)-LEN(SUBSTITUTE(配列情報!$D$62,$D47,""))</f>
        <v>0</v>
      </c>
      <c r="HS47" s="21">
        <f t="shared" si="56"/>
        <v>0</v>
      </c>
      <c r="HT47" s="162" cm="1">
        <f t="array" ref="HT47">HS47-IFERROR(_xlfn.LET(_xlpm.k,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$HS$3:$HS$215),IF(_xlpm.top="対象無し", 0, SUMPRODUCT(_xlpm.amount * _xlpm.hitCount))),0)</f>
        <v>0</v>
      </c>
      <c r="HU47" s="324"/>
      <c r="HV47" s="21">
        <f>LEN(配列情報!$D$63)-LEN(SUBSTITUTE(配列情報!$D$63,$D47,""))</f>
        <v>0</v>
      </c>
      <c r="HW47" s="21">
        <f t="shared" si="57"/>
        <v>0</v>
      </c>
      <c r="HX47" s="162" cm="1">
        <f t="array" ref="HX47">HW47-IFERROR(_xlfn.LET(_xlpm.k,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$HW$3:$HW$215),IF(_xlpm.top="対象無し", 0, SUMPRODUCT(_xlpm.amount * _xlpm.hitCount))),0)</f>
        <v>0</v>
      </c>
      <c r="HY47" s="324"/>
      <c r="HZ47" s="21">
        <f>LEN(配列情報!$D$64)-LEN(SUBSTITUTE(配列情報!$D$64,$D47,""))</f>
        <v>0</v>
      </c>
      <c r="IA47" s="21">
        <f t="shared" si="58"/>
        <v>0</v>
      </c>
      <c r="IB47" s="162" cm="1">
        <f t="array" ref="IB47">IA47-IFERROR(_xlfn.LET(_xlpm.k,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$IA$3:$IA$215),IF(_xlpm.top="対象無し", 0, SUMPRODUCT(_xlpm.amount * _xlpm.hitCount))),0)</f>
        <v>0</v>
      </c>
      <c r="IC47" s="324"/>
      <c r="ID47" s="21">
        <f>LEN(配列情報!$D$65)-LEN(SUBSTITUTE(配列情報!$D$65,$D47,""))</f>
        <v>0</v>
      </c>
      <c r="IE47" s="21">
        <f t="shared" si="59"/>
        <v>0</v>
      </c>
      <c r="IF47" s="162" cm="1">
        <f t="array" ref="IF47">IE47-IFERROR(_xlfn.LET(_xlpm.k,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$IE$3:$IE$215),IF(_xlpm.top="対象無し", 0, SUMPRODUCT(_xlpm.amount * _xlpm.hitCount))),0)</f>
        <v>0</v>
      </c>
      <c r="IG47" s="324"/>
      <c r="IH47" s="21">
        <f>LEN(配列情報!$D$66)-LEN(SUBSTITUTE(配列情報!$D$66,$D47,""))</f>
        <v>0</v>
      </c>
      <c r="II47" s="21">
        <f t="shared" si="60"/>
        <v>0</v>
      </c>
      <c r="IJ47" s="162" cm="1">
        <f t="array" ref="IJ47">II47-IFERROR(_xlfn.LET(_xlpm.k,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$II$3:$II$215),IF(_xlpm.top="対象無し", 0, SUMPRODUCT(_xlpm.amount * _xlpm.hitCount))),0)</f>
        <v>0</v>
      </c>
      <c r="IK47" s="324"/>
      <c r="IL47" s="21">
        <f>LEN(配列情報!$D$67)-LEN(SUBSTITUTE(配列情報!$D$67,$D47,""))</f>
        <v>0</v>
      </c>
      <c r="IM47" s="21">
        <f t="shared" si="61"/>
        <v>0</v>
      </c>
      <c r="IN47" s="162" cm="1">
        <f t="array" ref="IN47">IM47-IFERROR(_xlfn.LET(_xlpm.k,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$IM$3:$IM$215),IF(_xlpm.top="対象無し", 0, SUMPRODUCT(_xlpm.amount * _xlpm.hitCount))),0)</f>
        <v>0</v>
      </c>
      <c r="IO47" s="324"/>
      <c r="IP47" s="21">
        <f>LEN(配列情報!$D$68)-LEN(SUBSTITUTE(配列情報!$D$68,$D47,""))</f>
        <v>0</v>
      </c>
      <c r="IQ47" s="21">
        <f t="shared" si="62"/>
        <v>0</v>
      </c>
      <c r="IR47" s="162" cm="1">
        <f t="array" ref="IR47">IQ47-IFERROR(_xlfn.LET(_xlpm.k,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$IQ$3:$IQ$215),IF(_xlpm.top="対象無し", 0, SUMPRODUCT(_xlpm.amount * _xlpm.hitCount))),0)</f>
        <v>0</v>
      </c>
      <c r="IS47" s="324"/>
      <c r="IT47" s="21">
        <f>LEN(配列情報!$D$69)-LEN(SUBSTITUTE(配列情報!$D$69,$D47,""))</f>
        <v>0</v>
      </c>
      <c r="IU47" s="21">
        <f t="shared" si="63"/>
        <v>0</v>
      </c>
      <c r="IV47" s="162" cm="1">
        <f t="array" ref="IV47">IU47-IFERROR(_xlfn.LET(_xlpm.k,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$IU$3:$IU$215),IF(_xlpm.top="対象無し", 0, SUMPRODUCT(_xlpm.amount * _xlpm.hitCount))),0)</f>
        <v>0</v>
      </c>
      <c r="IW47" s="324"/>
      <c r="IX47" s="21">
        <f>LEN(配列情報!$D$70)-LEN(SUBSTITUTE(配列情報!$D$70,$D47,""))</f>
        <v>0</v>
      </c>
      <c r="IY47" s="21">
        <f t="shared" si="64"/>
        <v>0</v>
      </c>
      <c r="IZ47" s="162" cm="1">
        <f t="array" ref="IZ47">IY47-IFERROR(_xlfn.LET(_xlpm.k,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$IY$3:$IY$215),IF(_xlpm.top="対象無し", 0, SUMPRODUCT(_xlpm.amount * _xlpm.hitCount))),0)</f>
        <v>0</v>
      </c>
      <c r="JA47" s="324"/>
      <c r="JB47" s="21">
        <f>LEN(配列情報!$D$71)-LEN(SUBSTITUTE(配列情報!$D$71,$D47,""))</f>
        <v>0</v>
      </c>
      <c r="JC47" s="21">
        <f t="shared" si="65"/>
        <v>0</v>
      </c>
      <c r="JD47" s="162" cm="1">
        <f t="array" ref="JD47">JC47-IFERROR(_xlfn.LET(_xlpm.k,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$JC$3:$JC$215),IF(_xlpm.top="対象無し", 0, SUMPRODUCT(_xlpm.amount * _xlpm.hitCount))),0)</f>
        <v>0</v>
      </c>
      <c r="JE47" s="324"/>
      <c r="JF47" s="21">
        <f>LEN(配列情報!$D$72)-LEN(SUBSTITUTE(配列情報!$D$72,$D47,""))</f>
        <v>0</v>
      </c>
      <c r="JG47" s="21">
        <f t="shared" si="66"/>
        <v>0</v>
      </c>
      <c r="JH47" s="162" cm="1">
        <f t="array" ref="JH47">JG47-IFERROR(_xlfn.LET(_xlpm.k,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$JG$3:$JG$215),IF(_xlpm.top="対象無し", 0, SUMPRODUCT(_xlpm.amount * _xlpm.hitCount))),0)</f>
        <v>0</v>
      </c>
      <c r="JI47" s="324"/>
      <c r="JJ47" s="21">
        <f>LEN(配列情報!$D$73)-LEN(SUBSTITUTE(配列情報!$D$73,$D47,""))</f>
        <v>0</v>
      </c>
      <c r="JK47" s="21">
        <f t="shared" si="67"/>
        <v>0</v>
      </c>
      <c r="JL47" s="162" cm="1">
        <f t="array" ref="JL47">JK47-IFERROR(_xlfn.LET(_xlpm.k,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$JK$3:$JK$215),IF(_xlpm.top="対象無し", 0, SUMPRODUCT(_xlpm.amount * _xlpm.hitCount))),0)</f>
        <v>0</v>
      </c>
      <c r="JM47" s="324"/>
      <c r="JN47" s="21">
        <f>LEN(配列情報!$D$74)-LEN(SUBSTITUTE(配列情報!$D$74,$D47,""))</f>
        <v>0</v>
      </c>
      <c r="JO47" s="21">
        <f t="shared" si="68"/>
        <v>0</v>
      </c>
      <c r="JP47" s="162" cm="1">
        <f t="array" ref="JP47">JO47-IFERROR(_xlfn.LET(_xlpm.k,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$JO$3:$JO$215),IF(_xlpm.top="対象無し", 0, SUMPRODUCT(_xlpm.amount * _xlpm.hitCount))),0)</f>
        <v>0</v>
      </c>
      <c r="JQ47" s="324"/>
      <c r="JR47" s="21">
        <f>LEN(配列情報!$D$75)-LEN(SUBSTITUTE(配列情報!$D$75,$D47,""))</f>
        <v>0</v>
      </c>
      <c r="JS47" s="21">
        <f t="shared" si="69"/>
        <v>0</v>
      </c>
      <c r="JT47" s="162" cm="1">
        <f t="array" ref="JT47">JS47-IFERROR(_xlfn.LET(_xlpm.k,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$JS$3:$JS$215),IF(_xlpm.top="対象無し", 0, SUMPRODUCT(_xlpm.amount * _xlpm.hitCount))),0)</f>
        <v>0</v>
      </c>
      <c r="JU47" s="324"/>
      <c r="JV47" s="21">
        <f>LEN(配列情報!$D$76)-LEN(SUBSTITUTE(配列情報!$D$76,$D47,""))</f>
        <v>0</v>
      </c>
      <c r="JW47" s="21">
        <f t="shared" si="70"/>
        <v>0</v>
      </c>
      <c r="JX47" s="162" cm="1">
        <f t="array" ref="JX47">JW47-IFERROR(_xlfn.LET(_xlpm.k,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$JW$3:$JW$215),IF(_xlpm.top="対象無し", 0, SUMPRODUCT(_xlpm.amount * _xlpm.hitCount))),0)</f>
        <v>0</v>
      </c>
      <c r="JY47" s="324"/>
      <c r="JZ47" s="21">
        <f>LEN(配列情報!$D$77)-LEN(SUBSTITUTE(配列情報!$D$77,$D47,""))</f>
        <v>0</v>
      </c>
      <c r="KA47" s="21">
        <f t="shared" si="71"/>
        <v>0</v>
      </c>
      <c r="KB47" s="162" cm="1">
        <f t="array" ref="KB47">KA47-IFERROR(_xlfn.LET(_xlpm.k,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$KA$3:$KA$215),IF(_xlpm.top="対象無し", 0, SUMPRODUCT(_xlpm.amount * _xlpm.hitCount))),0)</f>
        <v>0</v>
      </c>
      <c r="KC47" s="324"/>
      <c r="KD47" s="21">
        <f>LEN(配列情報!$D$78)-LEN(SUBSTITUTE(配列情報!$D$78,$D47,""))</f>
        <v>0</v>
      </c>
      <c r="KE47" s="21">
        <f t="shared" si="72"/>
        <v>0</v>
      </c>
      <c r="KF47" s="162" cm="1">
        <f t="array" ref="KF47">KE47-IFERROR(_xlfn.LET(_xlpm.k,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$KE$3:$KE$215),IF(_xlpm.top="対象無し", 0, SUMPRODUCT(_xlpm.amount * _xlpm.hitCount))),0)</f>
        <v>0</v>
      </c>
      <c r="KG47" s="324"/>
      <c r="KH47" s="21">
        <f>LEN(配列情報!$D$79)-LEN(SUBSTITUTE(配列情報!$D$79,$D47,""))</f>
        <v>0</v>
      </c>
      <c r="KI47" s="21">
        <f t="shared" si="73"/>
        <v>0</v>
      </c>
      <c r="KJ47" s="162" cm="1">
        <f t="array" ref="KJ47">KI47-IFERROR(_xlfn.LET(_xlpm.k,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$KI$3:$KI$215),IF(_xlpm.top="対象無し", 0, SUMPRODUCT(_xlpm.amount * _xlpm.hitCount))),0)</f>
        <v>0</v>
      </c>
      <c r="KK47" s="324"/>
      <c r="KL47" s="21">
        <f>LEN(配列情報!$D$80)-LEN(SUBSTITUTE(配列情報!$D$80,$D47,""))</f>
        <v>0</v>
      </c>
      <c r="KM47" s="21">
        <f t="shared" si="74"/>
        <v>0</v>
      </c>
      <c r="KN47" s="162" cm="1">
        <f t="array" ref="KN47">KM47-IFERROR(_xlfn.LET(_xlpm.k,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$KM$3:$KM$215),IF(_xlpm.top="対象無し", 0, SUMPRODUCT(_xlpm.amount * _xlpm.hitCount))),0)</f>
        <v>0</v>
      </c>
      <c r="KO47" s="324"/>
      <c r="KP47" s="21">
        <f>LEN(配列情報!$D$81)-LEN(SUBSTITUTE(配列情報!$D$81,$D47,""))</f>
        <v>0</v>
      </c>
      <c r="KQ47" s="21">
        <f t="shared" si="75"/>
        <v>0</v>
      </c>
      <c r="KR47" s="162" cm="1">
        <f t="array" ref="KR47">KQ47-IFERROR(_xlfn.LET(_xlpm.k,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$KQ$3:$KQ$215),IF(_xlpm.top="対象無し", 0, SUMPRODUCT(_xlpm.amount * _xlpm.hitCount))),0)</f>
        <v>0</v>
      </c>
      <c r="KS47" s="324"/>
      <c r="KT47" s="21">
        <f>LEN(配列情報!$D$82)-LEN(SUBSTITUTE(配列情報!$D$82,$D47,""))</f>
        <v>0</v>
      </c>
      <c r="KU47" s="21">
        <f t="shared" si="76"/>
        <v>0</v>
      </c>
      <c r="KV47" s="162" cm="1">
        <f t="array" ref="KV47">KU47-IFERROR(_xlfn.LET(_xlpm.k,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$KU$3:$KU$215),IF(_xlpm.top="対象無し", 0, SUMPRODUCT(_xlpm.amount * _xlpm.hitCount))),0)</f>
        <v>0</v>
      </c>
      <c r="KW47" s="324"/>
      <c r="KX47" s="21">
        <f>LEN(配列情報!$D$83)-LEN(SUBSTITUTE(配列情報!$D$83,$D47,""))</f>
        <v>0</v>
      </c>
      <c r="KY47" s="21">
        <f t="shared" si="77"/>
        <v>0</v>
      </c>
      <c r="KZ47" s="162" cm="1">
        <f t="array" ref="KZ47">KY47-IFERROR(_xlfn.LET(_xlpm.k,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$KY$3:$KY$215),IF(_xlpm.top="対象無し", 0, SUMPRODUCT(_xlpm.amount * _xlpm.hitCount))),0)</f>
        <v>0</v>
      </c>
      <c r="LA47" s="324"/>
      <c r="LB47" s="21">
        <f>LEN(配列情報!$D$84)-LEN(SUBSTITUTE(配列情報!$D$84,$D47,""))</f>
        <v>0</v>
      </c>
      <c r="LC47" s="21">
        <f t="shared" si="78"/>
        <v>0</v>
      </c>
      <c r="LD47" s="162" cm="1">
        <f t="array" ref="LD47">LC47-IFERROR(_xlfn.LET(_xlpm.k,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$LC$3:$LC$215),IF(_xlpm.top="対象無し", 0, SUMPRODUCT(_xlpm.amount * _xlpm.hitCount))),0)</f>
        <v>0</v>
      </c>
      <c r="LE47" s="324"/>
      <c r="LF47" s="21">
        <f>LEN(配列情報!$D$85)-LEN(SUBSTITUTE(配列情報!$D$85,$D47,""))</f>
        <v>0</v>
      </c>
      <c r="LG47" s="21">
        <f t="shared" si="79"/>
        <v>0</v>
      </c>
      <c r="LH47" s="162" cm="1">
        <f t="array" ref="LH47">LG47-IFERROR(_xlfn.LET(_xlpm.k,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$LG$3:$LG$215),IF(_xlpm.top="対象無し", 0, SUMPRODUCT(_xlpm.amount * _xlpm.hitCount))),0)</f>
        <v>0</v>
      </c>
      <c r="LI47" s="324"/>
      <c r="LJ47" s="21">
        <f>LEN(配列情報!$D$86)-LEN(SUBSTITUTE(配列情報!$D$86,$D47,""))</f>
        <v>0</v>
      </c>
      <c r="LK47" s="21">
        <f t="shared" si="80"/>
        <v>0</v>
      </c>
      <c r="LL47" s="162" cm="1">
        <f t="array" ref="LL47">LK47-IFERROR(_xlfn.LET(_xlpm.k,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$LK$3:$LK$215),IF(_xlpm.top="対象無し", 0, SUMPRODUCT(_xlpm.amount * _xlpm.hitCount))),0)</f>
        <v>0</v>
      </c>
      <c r="LM47" s="324"/>
      <c r="LN47" s="21">
        <f>LEN(配列情報!$D$87)-LEN(SUBSTITUTE(配列情報!$D$87,$D47,""))</f>
        <v>0</v>
      </c>
      <c r="LO47" s="21">
        <f t="shared" si="81"/>
        <v>0</v>
      </c>
      <c r="LP47" s="162" cm="1">
        <f t="array" ref="LP47">LO47-IFERROR(_xlfn.LET(_xlpm.k,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$LO$3:$LO$215),IF(_xlpm.top="対象無し", 0, SUMPRODUCT(_xlpm.amount * _xlpm.hitCount))),0)</f>
        <v>0</v>
      </c>
      <c r="LQ47" s="324"/>
      <c r="LR47" s="21">
        <f>LEN(配列情報!$D$88)-LEN(SUBSTITUTE(配列情報!$D$88,$D47,""))</f>
        <v>0</v>
      </c>
      <c r="LS47" s="21">
        <f t="shared" si="82"/>
        <v>0</v>
      </c>
      <c r="LT47" s="162" cm="1">
        <f t="array" ref="LT47">LS47-IFERROR(_xlfn.LET(_xlpm.k,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$LS$3:$LS$215),IF(_xlpm.top="対象無し", 0, SUMPRODUCT(_xlpm.amount * _xlpm.hitCount))),0)</f>
        <v>0</v>
      </c>
      <c r="LU47" s="324"/>
      <c r="LV47" s="21">
        <f>LEN(配列情報!$D$89)-LEN(SUBSTITUTE(配列情報!$D$89,$D47,""))</f>
        <v>0</v>
      </c>
      <c r="LW47" s="21">
        <f t="shared" si="83"/>
        <v>0</v>
      </c>
      <c r="LX47" s="162" cm="1">
        <f t="array" ref="LX47">LW47-IFERROR(_xlfn.LET(_xlpm.k,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$LW$3:$LW$215),IF(_xlpm.top="対象無し", 0, SUMPRODUCT(_xlpm.amount * _xlpm.hitCount))),0)</f>
        <v>0</v>
      </c>
      <c r="LY47" s="324"/>
      <c r="LZ47" s="21">
        <f>LEN(配列情報!$D$90)-LEN(SUBSTITUTE(配列情報!$D$90,$D47,""))</f>
        <v>0</v>
      </c>
      <c r="MA47" s="21">
        <f t="shared" si="84"/>
        <v>0</v>
      </c>
      <c r="MB47" s="162" cm="1">
        <f t="array" ref="MB47">MA47-IFERROR(_xlfn.LET(_xlpm.k,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$MA$3:$MA$215),IF(_xlpm.top="対象無し", 0, SUMPRODUCT(_xlpm.amount * _xlpm.hitCount))),0)</f>
        <v>0</v>
      </c>
      <c r="MC47" s="324"/>
      <c r="MD47" s="21">
        <f>LEN(配列情報!$D$91)-LEN(SUBSTITUTE(配列情報!$D$91,$D47,""))</f>
        <v>0</v>
      </c>
      <c r="ME47" s="21">
        <f t="shared" si="85"/>
        <v>0</v>
      </c>
      <c r="MF47" s="162" cm="1">
        <f t="array" ref="MF47">ME47-IFERROR(_xlfn.LET(_xlpm.k,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$ME$3:$ME$215),IF(_xlpm.top="対象無し", 0, SUMPRODUCT(_xlpm.amount * _xlpm.hitCount))),0)</f>
        <v>0</v>
      </c>
      <c r="MG47" s="324"/>
      <c r="MH47" s="21">
        <f>LEN(配列情報!$D$92)-LEN(SUBSTITUTE(配列情報!$D$92,$D47,""))</f>
        <v>0</v>
      </c>
      <c r="MI47" s="21">
        <f t="shared" si="86"/>
        <v>0</v>
      </c>
      <c r="MJ47" s="162" cm="1">
        <f t="array" ref="MJ47">MI47-IFERROR(_xlfn.LET(_xlpm.k,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$MI$3:$MI$215),IF(_xlpm.top="対象無し", 0, SUMPRODUCT(_xlpm.amount * _xlpm.hitCount))),0)</f>
        <v>0</v>
      </c>
      <c r="MK47" s="324"/>
      <c r="ML47" s="21">
        <f>LEN(配列情報!$D$93)-LEN(SUBSTITUTE(配列情報!$D$93,$D47,""))</f>
        <v>0</v>
      </c>
      <c r="MM47" s="21">
        <f t="shared" si="87"/>
        <v>0</v>
      </c>
      <c r="MN47" s="162" cm="1">
        <f t="array" ref="MN47">MM47-IFERROR(_xlfn.LET(_xlpm.k,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$MM$3:$MM$215),IF(_xlpm.top="対象無し", 0, SUMPRODUCT(_xlpm.amount * _xlpm.hitCount))),0)</f>
        <v>0</v>
      </c>
      <c r="MO47" s="324"/>
      <c r="MP47" s="21">
        <f>LEN(配列情報!$D$94)-LEN(SUBSTITUTE(配列情報!$D$94,$D47,""))</f>
        <v>0</v>
      </c>
      <c r="MQ47" s="21">
        <f t="shared" si="88"/>
        <v>0</v>
      </c>
      <c r="MR47" s="162" cm="1">
        <f t="array" ref="MR47">MQ47-IFERROR(_xlfn.LET(_xlpm.k,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$MQ$3:$MQ$215),IF(_xlpm.top="対象無し", 0, SUMPRODUCT(_xlpm.amount * _xlpm.hitCount))),0)</f>
        <v>0</v>
      </c>
      <c r="MS47" s="324"/>
      <c r="MT47" s="21">
        <f>LEN(配列情報!$D$95)-LEN(SUBSTITUTE(配列情報!$D$95,$D47,""))</f>
        <v>0</v>
      </c>
      <c r="MU47" s="21">
        <f t="shared" si="89"/>
        <v>0</v>
      </c>
      <c r="MV47" s="162" cm="1">
        <f t="array" ref="MV47">MU47-IFERROR(_xlfn.LET(_xlpm.k,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$MU$3:$MU$215),IF(_xlpm.top="対象無し", 0, SUMPRODUCT(_xlpm.amount * _xlpm.hitCount))),0)</f>
        <v>0</v>
      </c>
      <c r="MW47" s="324"/>
      <c r="MX47" s="21">
        <f>LEN(配列情報!$D$96)-LEN(SUBSTITUTE(配列情報!$D$96,$D47,""))</f>
        <v>0</v>
      </c>
      <c r="MY47" s="21">
        <f t="shared" si="90"/>
        <v>0</v>
      </c>
      <c r="MZ47" s="162" cm="1">
        <f t="array" ref="MZ47">MY47-IFERROR(_xlfn.LET(_xlpm.k,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$MY$3:$MY$215),IF(_xlpm.top="対象無し", 0, SUMPRODUCT(_xlpm.amount * _xlpm.hitCount))),0)</f>
        <v>0</v>
      </c>
      <c r="NA47" s="324"/>
      <c r="NB47" s="21">
        <f>LEN(配列情報!$D$97)-LEN(SUBSTITUTE(配列情報!$D$97,$D47,""))</f>
        <v>0</v>
      </c>
      <c r="NC47" s="21">
        <f t="shared" si="91"/>
        <v>0</v>
      </c>
      <c r="ND47" s="162" cm="1">
        <f t="array" ref="ND47">NC47-IFERROR(_xlfn.LET(_xlpm.k,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$NC$3:$NC$215),IF(_xlpm.top="対象無し", 0, SUMPRODUCT(_xlpm.amount * _xlpm.hitCount))),0)</f>
        <v>0</v>
      </c>
      <c r="NE47" s="324"/>
      <c r="NF47" s="21">
        <f>LEN(配列情報!$D$98)-LEN(SUBSTITUTE(配列情報!$D$98,$D47,""))</f>
        <v>0</v>
      </c>
      <c r="NG47" s="21">
        <f t="shared" si="92"/>
        <v>0</v>
      </c>
      <c r="NH47" s="162" cm="1">
        <f t="array" ref="NH47">NG47-IFERROR(_xlfn.LET(_xlpm.k,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$NG$3:$NG$215),IF(_xlpm.top="対象無し", 0, SUMPRODUCT(_xlpm.amount * _xlpm.hitCount))),0)</f>
        <v>0</v>
      </c>
      <c r="NI47" s="324"/>
      <c r="NJ47" s="21">
        <f>LEN(配列情報!$D$99)-LEN(SUBSTITUTE(配列情報!$D$99,$D47,""))</f>
        <v>0</v>
      </c>
      <c r="NK47" s="21">
        <f t="shared" si="93"/>
        <v>0</v>
      </c>
      <c r="NL47" s="162" cm="1">
        <f t="array" ref="NL47">NK47-IFERROR(_xlfn.LET(_xlpm.k,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$NK$3:$NK$215),IF(_xlpm.top="対象無し", 0, SUMPRODUCT(_xlpm.amount * _xlpm.hitCount))),0)</f>
        <v>0</v>
      </c>
      <c r="NM47" s="324"/>
      <c r="NN47" s="21">
        <f>LEN(配列情報!$D$100)-LEN(SUBSTITUTE(配列情報!$D$100,$D47,""))</f>
        <v>0</v>
      </c>
      <c r="NO47" s="21">
        <f t="shared" si="94"/>
        <v>0</v>
      </c>
      <c r="NP47" s="162" cm="1">
        <f t="array" ref="NP47">NO47-IFERROR(_xlfn.LET(_xlpm.k,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$NO$3:$NO$215),IF(_xlpm.top="対象無し", 0, SUMPRODUCT(_xlpm.amount * _xlpm.hitCount))),0)</f>
        <v>0</v>
      </c>
      <c r="NQ47" s="324"/>
      <c r="NR47" s="21">
        <f>LEN(配列情報!$D$101)-LEN(SUBSTITUTE(配列情報!$D$101,$D47,""))</f>
        <v>0</v>
      </c>
      <c r="NS47" s="21">
        <f t="shared" si="95"/>
        <v>0</v>
      </c>
      <c r="NT47" s="162" cm="1">
        <f t="array" ref="NT47">NS47-IFERROR(_xlfn.LET(_xlpm.k,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$NS$3:$NS$215),IF(_xlpm.top="対象無し", 0, SUMPRODUCT(_xlpm.amount * _xlpm.hitCount))),0)</f>
        <v>0</v>
      </c>
      <c r="NU47" s="324"/>
      <c r="NV47" s="21">
        <f>LEN(配列情報!$D$102)-LEN(SUBSTITUTE(配列情報!$D$102,$D47,""))</f>
        <v>0</v>
      </c>
      <c r="NW47" s="21">
        <f t="shared" si="96"/>
        <v>0</v>
      </c>
      <c r="NX47" s="162" cm="1">
        <f t="array" ref="NX47">NW47-IFERROR(_xlfn.LET(_xlpm.k, _xlfn.XMATCH(TRUE, EXACT($OB$2:$RL$2, D47),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D47, ""))) / LEN(D47),_xlpm.amount, SUMIF($C$3:$C$215, _xlpm.arrCode, $NW$3:$NW$215),IF(_xlpm.top="対象無し", 0, SUMPRODUCT(_xlpm.amount * _xlpm.hitCount))),0)</f>
        <v>0</v>
      </c>
      <c r="NY47" s="324"/>
    </row>
    <row r="48" spans="1:389">
      <c r="A48" s="335"/>
      <c r="B48" s="336"/>
      <c r="C48" s="45">
        <v>46</v>
      </c>
      <c r="D48" s="22" t="str">
        <f>塩基・修飾表記の定義!I58</f>
        <v>g(S)</v>
      </c>
      <c r="E48" s="160">
        <f t="shared" si="3"/>
        <v>4</v>
      </c>
      <c r="F48" s="21">
        <f>LEN(配列情報!$D$7)-LEN(SUBSTITUTE(配列情報!$D$7,$D48,""))</f>
        <v>0</v>
      </c>
      <c r="G48" s="21">
        <f t="shared" si="100"/>
        <v>0</v>
      </c>
      <c r="H48" s="162" cm="1">
        <f t="array" ref="H48">G48-IFERROR(_xlfn.LET(_xlpm.k,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$G$3:$G$215),IF(_xlpm.top="対象無し", 0, SUMPRODUCT(_xlpm.amount * _xlpm.hitCount))),0)</f>
        <v>0</v>
      </c>
      <c r="I48" s="324"/>
      <c r="J48" s="21">
        <f>LEN(配列情報!$D$8)-LEN(SUBSTITUTE(配列情報!$D$8,$D48,""))</f>
        <v>0</v>
      </c>
      <c r="K48" s="21">
        <f t="shared" si="101"/>
        <v>0</v>
      </c>
      <c r="L48" s="162" cm="1">
        <f t="array" ref="L48">K48-IFERROR(_xlfn.LET(_xlpm.k,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$K$3:$K$215),IF(_xlpm.top="対象無し", 0, SUMPRODUCT(_xlpm.amount * _xlpm.hitCount))),0)</f>
        <v>0</v>
      </c>
      <c r="M48" s="324"/>
      <c r="N48" s="21">
        <f>LEN(配列情報!$D$9)-LEN(SUBSTITUTE(配列情報!$D$9,$D48,""))</f>
        <v>0</v>
      </c>
      <c r="O48" s="21">
        <f t="shared" si="4"/>
        <v>0</v>
      </c>
      <c r="P48" s="162" cm="1">
        <f t="array" ref="P48">O48-IFERROR(_xlfn.LET(_xlpm.k,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$O$3:$O$215),IF(_xlpm.top="対象無し", 0, SUMPRODUCT(_xlpm.amount * _xlpm.hitCount))),0)</f>
        <v>0</v>
      </c>
      <c r="Q48" s="324"/>
      <c r="R48" s="21">
        <f>LEN(配列情報!$D$10)-LEN(SUBSTITUTE(配列情報!$D$10,$D48,""))</f>
        <v>0</v>
      </c>
      <c r="S48" s="21">
        <f t="shared" si="5"/>
        <v>0</v>
      </c>
      <c r="T48" s="162" cm="1">
        <f t="array" ref="T48">S48-IFERROR(_xlfn.LET(_xlpm.k,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$S$3:$S$215),IF(_xlpm.top="対象無し", 0, SUMPRODUCT(_xlpm.amount * _xlpm.hitCount))),0)</f>
        <v>0</v>
      </c>
      <c r="U48" s="324"/>
      <c r="V48" s="21">
        <f>LEN(配列情報!$D$11)-LEN(SUBSTITUTE(配列情報!$D$11,$D48,""))</f>
        <v>0</v>
      </c>
      <c r="W48" s="21">
        <f t="shared" si="6"/>
        <v>0</v>
      </c>
      <c r="X48" s="162" cm="1">
        <f t="array" ref="X48">W48-IFERROR(_xlfn.LET(_xlpm.k,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$W$3:$W$215),IF(_xlpm.top="対象無し", 0, SUMPRODUCT(_xlpm.amount * _xlpm.hitCount))),0)</f>
        <v>0</v>
      </c>
      <c r="Y48" s="324"/>
      <c r="Z48" s="21">
        <f>LEN(配列情報!$D$12)-LEN(SUBSTITUTE(配列情報!$D$12,$D48,""))</f>
        <v>0</v>
      </c>
      <c r="AA48" s="21">
        <f t="shared" si="7"/>
        <v>0</v>
      </c>
      <c r="AB48" s="162" cm="1">
        <f t="array" ref="AB48">AA48-IFERROR(_xlfn.LET(_xlpm.k,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$AA$3:$AA$215),IF(_xlpm.top="対象無し", 0, SUMPRODUCT(_xlpm.amount * _xlpm.hitCount))),0)</f>
        <v>0</v>
      </c>
      <c r="AC48" s="324"/>
      <c r="AD48" s="21">
        <f>LEN(配列情報!$D$13)-LEN(SUBSTITUTE(配列情報!$D$13,$D48,""))</f>
        <v>0</v>
      </c>
      <c r="AE48" s="21">
        <f t="shared" si="8"/>
        <v>0</v>
      </c>
      <c r="AF48" s="162" cm="1">
        <f t="array" ref="AF48">AE48-IFERROR(_xlfn.LET(_xlpm.k,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$AE$3:$AE$215),IF(_xlpm.top="対象無し", 0, SUMPRODUCT(_xlpm.amount * _xlpm.hitCount))),0)</f>
        <v>0</v>
      </c>
      <c r="AG48" s="324"/>
      <c r="AH48" s="21">
        <f>LEN(配列情報!$D$14)-LEN(SUBSTITUTE(配列情報!$D$14,$D48,""))</f>
        <v>0</v>
      </c>
      <c r="AI48" s="21">
        <f t="shared" si="9"/>
        <v>0</v>
      </c>
      <c r="AJ48" s="162" cm="1">
        <f t="array" ref="AJ48">AI48-IFERROR(_xlfn.LET(_xlpm.k,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$AI$3:$AI$215),IF(_xlpm.top="対象無し", 0, SUMPRODUCT(_xlpm.amount * _xlpm.hitCount))),0)</f>
        <v>0</v>
      </c>
      <c r="AK48" s="324"/>
      <c r="AL48" s="21">
        <f>LEN(配列情報!$D$15)-LEN(SUBSTITUTE(配列情報!$D$15,$D48,""))</f>
        <v>0</v>
      </c>
      <c r="AM48" s="21">
        <f t="shared" si="10"/>
        <v>0</v>
      </c>
      <c r="AN48" s="162" cm="1">
        <f t="array" ref="AN48">AM48-IFERROR(_xlfn.LET(_xlpm.k,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$AM$3:$AM$215),IF(_xlpm.top="対象無し", 0, SUMPRODUCT(_xlpm.amount * _xlpm.hitCount))),0)</f>
        <v>0</v>
      </c>
      <c r="AO48" s="324"/>
      <c r="AP48" s="21">
        <f>LEN(配列情報!$D$16)-LEN(SUBSTITUTE(配列情報!$D$16,$D48,""))</f>
        <v>0</v>
      </c>
      <c r="AQ48" s="21">
        <f t="shared" si="11"/>
        <v>0</v>
      </c>
      <c r="AR48" s="162" cm="1">
        <f t="array" ref="AR48">AQ48-IFERROR(_xlfn.LET(_xlpm.k,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$AQ$3:$AQ$215),IF(_xlpm.top="対象無し", 0, SUMPRODUCT(_xlpm.amount * _xlpm.hitCount))),0)</f>
        <v>0</v>
      </c>
      <c r="AS48" s="324"/>
      <c r="AT48" s="21">
        <f>LEN(配列情報!$D$17)-LEN(SUBSTITUTE(配列情報!$D$17,$D48,""))</f>
        <v>0</v>
      </c>
      <c r="AU48" s="21">
        <f t="shared" si="12"/>
        <v>0</v>
      </c>
      <c r="AV48" s="162" cm="1">
        <f t="array" ref="AV48">AU48-IFERROR(_xlfn.LET(_xlpm.k,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$AU$3:$AU$215),IF(_xlpm.top="対象無し", 0, SUMPRODUCT(_xlpm.amount * _xlpm.hitCount))),0)</f>
        <v>0</v>
      </c>
      <c r="AW48" s="324"/>
      <c r="AX48" s="21">
        <f>LEN(配列情報!$D$18)-LEN(SUBSTITUTE(配列情報!$D$18,$D48,""))</f>
        <v>0</v>
      </c>
      <c r="AY48" s="21">
        <f t="shared" si="13"/>
        <v>0</v>
      </c>
      <c r="AZ48" s="162" cm="1">
        <f t="array" ref="AZ48">AY48-IFERROR(_xlfn.LET(_xlpm.k,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$AY$3:$AY$215),IF(_xlpm.top="対象無し", 0, SUMPRODUCT(_xlpm.amount * _xlpm.hitCount))),0)</f>
        <v>0</v>
      </c>
      <c r="BA48" s="324"/>
      <c r="BB48" s="21">
        <f>LEN(配列情報!$D$19)-LEN(SUBSTITUTE(配列情報!$D$19,$D48,""))</f>
        <v>0</v>
      </c>
      <c r="BC48" s="21">
        <f t="shared" si="14"/>
        <v>0</v>
      </c>
      <c r="BD48" s="162" cm="1">
        <f t="array" ref="BD48">BC48-IFERROR(_xlfn.LET(_xlpm.k,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$BC$3:$BC$215),IF(_xlpm.top="対象無し", 0, SUMPRODUCT(_xlpm.amount * _xlpm.hitCount))),0)</f>
        <v>0</v>
      </c>
      <c r="BE48" s="324"/>
      <c r="BF48" s="21">
        <f>LEN(配列情報!$D$20)-LEN(SUBSTITUTE(配列情報!$D$20,$D48,""))</f>
        <v>0</v>
      </c>
      <c r="BG48" s="21">
        <f t="shared" si="102"/>
        <v>0</v>
      </c>
      <c r="BH48" s="162" cm="1">
        <f t="array" ref="BH48">BG48-IFERROR(_xlfn.LET(_xlpm.k,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$BG$3:$BG$215),IF(_xlpm.top="対象無し", 0, SUMPRODUCT(_xlpm.amount * _xlpm.hitCount))),0)</f>
        <v>0</v>
      </c>
      <c r="BI48" s="324"/>
      <c r="BJ48" s="21">
        <f>LEN(配列情報!$D$21)-LEN(SUBSTITUTE(配列情報!$D$21,$D48,""))</f>
        <v>0</v>
      </c>
      <c r="BK48" s="21">
        <f t="shared" si="15"/>
        <v>0</v>
      </c>
      <c r="BL48" s="162" cm="1">
        <f t="array" ref="BL48">BK48-IFERROR(_xlfn.LET(_xlpm.k,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$BK$3:$BK$215),IF(_xlpm.top="対象無し", 0, SUMPRODUCT(_xlpm.amount * _xlpm.hitCount))),0)</f>
        <v>0</v>
      </c>
      <c r="BM48" s="324"/>
      <c r="BN48" s="21">
        <f>LEN(配列情報!$D$22)-LEN(SUBSTITUTE(配列情報!$D$22,$D48,""))</f>
        <v>0</v>
      </c>
      <c r="BO48" s="21">
        <f t="shared" si="16"/>
        <v>0</v>
      </c>
      <c r="BP48" s="162" cm="1">
        <f t="array" ref="BP48">BO48-IFERROR(_xlfn.LET(_xlpm.k,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$BO$3:$BO$215),IF(_xlpm.top="対象無し", 0, SUMPRODUCT(_xlpm.amount * _xlpm.hitCount))),0)</f>
        <v>0</v>
      </c>
      <c r="BQ48" s="324"/>
      <c r="BR48" s="21">
        <f>LEN(配列情報!$D$23)-LEN(SUBSTITUTE(配列情報!$D$23,$D48,""))</f>
        <v>0</v>
      </c>
      <c r="BS48" s="21">
        <f t="shared" si="17"/>
        <v>0</v>
      </c>
      <c r="BT48" s="162" cm="1">
        <f t="array" ref="BT48">BS48-IFERROR(_xlfn.LET(_xlpm.k,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$BS$3:$BS$215),IF(_xlpm.top="対象無し", 0, SUMPRODUCT(_xlpm.amount * _xlpm.hitCount))),0)</f>
        <v>0</v>
      </c>
      <c r="BU48" s="324"/>
      <c r="BV48" s="21">
        <f>LEN(配列情報!$D$24)-LEN(SUBSTITUTE(配列情報!$D$24,$D48,""))</f>
        <v>0</v>
      </c>
      <c r="BW48" s="21">
        <f t="shared" si="18"/>
        <v>0</v>
      </c>
      <c r="BX48" s="162" cm="1">
        <f t="array" ref="BX48">BW48-IFERROR(_xlfn.LET(_xlpm.k,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$BW$3:$BW$215),IF(_xlpm.top="対象無し", 0, SUMPRODUCT(_xlpm.amount * _xlpm.hitCount))),0)</f>
        <v>0</v>
      </c>
      <c r="BY48" s="324"/>
      <c r="BZ48" s="21">
        <f>LEN(配列情報!$D$25)-LEN(SUBSTITUTE(配列情報!$D$25,$D48,""))</f>
        <v>0</v>
      </c>
      <c r="CA48" s="21">
        <f t="shared" si="19"/>
        <v>0</v>
      </c>
      <c r="CB48" s="162" cm="1">
        <f t="array" ref="CB48">CA48-IFERROR(_xlfn.LET(_xlpm.k,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$CA$3:$CA$215),IF(_xlpm.top="対象無し", 0, SUMPRODUCT(_xlpm.amount * _xlpm.hitCount))),0)</f>
        <v>0</v>
      </c>
      <c r="CC48" s="324"/>
      <c r="CD48" s="21">
        <f>LEN(配列情報!$D$26)-LEN(SUBSTITUTE(配列情報!$D$26,$D48,""))</f>
        <v>0</v>
      </c>
      <c r="CE48" s="21">
        <f t="shared" si="20"/>
        <v>0</v>
      </c>
      <c r="CF48" s="162" cm="1">
        <f t="array" ref="CF48">CE48-IFERROR(_xlfn.LET(_xlpm.k,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$CE$3:$CE$215),IF(_xlpm.top="対象無し", 0, SUMPRODUCT(_xlpm.amount * _xlpm.hitCount))),0)</f>
        <v>0</v>
      </c>
      <c r="CG48" s="324"/>
      <c r="CH48" s="21">
        <f>LEN(配列情報!$D$27)-LEN(SUBSTITUTE(配列情報!$D$27,$D48,""))</f>
        <v>0</v>
      </c>
      <c r="CI48" s="21">
        <f t="shared" si="21"/>
        <v>0</v>
      </c>
      <c r="CJ48" s="162" cm="1">
        <f t="array" ref="CJ48">CI48-IFERROR(_xlfn.LET(_xlpm.k,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$CI$3:$CI$215),IF(_xlpm.top="対象無し", 0, SUMPRODUCT(_xlpm.amount * _xlpm.hitCount))),0)</f>
        <v>0</v>
      </c>
      <c r="CK48" s="324"/>
      <c r="CL48" s="21">
        <f>LEN(配列情報!$D$28)-LEN(SUBSTITUTE(配列情報!$D$28,$D48,""))</f>
        <v>0</v>
      </c>
      <c r="CM48" s="21">
        <f t="shared" si="22"/>
        <v>0</v>
      </c>
      <c r="CN48" s="162" cm="1">
        <f t="array" ref="CN48">CM48-IFERROR(_xlfn.LET(_xlpm.k,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$CM$3:$CM$215),IF(_xlpm.top="対象無し", 0, SUMPRODUCT(_xlpm.amount * _xlpm.hitCount))),0)</f>
        <v>0</v>
      </c>
      <c r="CO48" s="324"/>
      <c r="CP48" s="21">
        <f>LEN(配列情報!$D$29)-LEN(SUBSTITUTE(配列情報!$D$29,$D48,""))</f>
        <v>0</v>
      </c>
      <c r="CQ48" s="21">
        <f t="shared" si="23"/>
        <v>0</v>
      </c>
      <c r="CR48" s="162" cm="1">
        <f t="array" ref="CR48">CQ48-IFERROR(_xlfn.LET(_xlpm.k,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$CQ$3:$CQ$215),IF(_xlpm.top="対象無し", 0, SUMPRODUCT(_xlpm.amount * _xlpm.hitCount))),0)</f>
        <v>0</v>
      </c>
      <c r="CS48" s="324"/>
      <c r="CT48" s="21">
        <f>LEN(配列情報!$D$30)-LEN(SUBSTITUTE(配列情報!$D$30,$D48,""))</f>
        <v>0</v>
      </c>
      <c r="CU48" s="21">
        <f t="shared" si="24"/>
        <v>0</v>
      </c>
      <c r="CV48" s="162" cm="1">
        <f t="array" ref="CV48">CU48-IFERROR(_xlfn.LET(_xlpm.k,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$CU$3:$CU$215),IF(_xlpm.top="対象無し", 0, SUMPRODUCT(_xlpm.amount * _xlpm.hitCount))),0)</f>
        <v>0</v>
      </c>
      <c r="CW48" s="324"/>
      <c r="CX48" s="21">
        <f>LEN(配列情報!$D$31)-LEN(SUBSTITUTE(配列情報!$D$31,$D48,""))</f>
        <v>0</v>
      </c>
      <c r="CY48" s="21">
        <f t="shared" si="25"/>
        <v>0</v>
      </c>
      <c r="CZ48" s="162" cm="1">
        <f t="array" ref="CZ48">CY48-IFERROR(_xlfn.LET(_xlpm.k,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$CY$3:$CY$215),IF(_xlpm.top="対象無し", 0, SUMPRODUCT(_xlpm.amount * _xlpm.hitCount))),0)</f>
        <v>0</v>
      </c>
      <c r="DA48" s="324"/>
      <c r="DB48" s="21">
        <f>LEN(配列情報!$D$32)-LEN(SUBSTITUTE(配列情報!$D$32,$D48,""))</f>
        <v>0</v>
      </c>
      <c r="DC48" s="21">
        <f t="shared" si="26"/>
        <v>0</v>
      </c>
      <c r="DD48" s="162" cm="1">
        <f t="array" ref="DD48">DC48-IFERROR(_xlfn.LET(_xlpm.k,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$DC$3:$DC$215),IF(_xlpm.top="対象無し", 0, SUMPRODUCT(_xlpm.amount * _xlpm.hitCount))),0)</f>
        <v>0</v>
      </c>
      <c r="DE48" s="324"/>
      <c r="DF48" s="21">
        <f>LEN(配列情報!$D$33)-LEN(SUBSTITUTE(配列情報!$D$33,$D48,""))</f>
        <v>0</v>
      </c>
      <c r="DG48" s="21">
        <f t="shared" si="27"/>
        <v>0</v>
      </c>
      <c r="DH48" s="162" cm="1">
        <f t="array" ref="DH48">DG48-IFERROR(_xlfn.LET(_xlpm.k,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$DG$3:$DG$215),IF(_xlpm.top="対象無し", 0, SUMPRODUCT(_xlpm.amount * _xlpm.hitCount))),0)</f>
        <v>0</v>
      </c>
      <c r="DI48" s="324"/>
      <c r="DJ48" s="21">
        <f>LEN(配列情報!$D$34)-LEN(SUBSTITUTE(配列情報!$D$34,$D48,""))</f>
        <v>0</v>
      </c>
      <c r="DK48" s="21">
        <f t="shared" si="28"/>
        <v>0</v>
      </c>
      <c r="DL48" s="162" cm="1">
        <f t="array" ref="DL48">DK48-IFERROR(_xlfn.LET(_xlpm.k,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$DK$3:$DK$215),IF(_xlpm.top="対象無し", 0, SUMPRODUCT(_xlpm.amount * _xlpm.hitCount))),0)</f>
        <v>0</v>
      </c>
      <c r="DM48" s="324"/>
      <c r="DN48" s="21">
        <f>LEN(配列情報!$D$35)-LEN(SUBSTITUTE(配列情報!$D$35,$D48,""))</f>
        <v>0</v>
      </c>
      <c r="DO48" s="21">
        <f t="shared" si="29"/>
        <v>0</v>
      </c>
      <c r="DP48" s="162" cm="1">
        <f t="array" ref="DP48">DO48-IFERROR(_xlfn.LET(_xlpm.k,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$DO$3:$DO$215),IF(_xlpm.top="対象無し", 0, SUMPRODUCT(_xlpm.amount * _xlpm.hitCount))),0)</f>
        <v>0</v>
      </c>
      <c r="DQ48" s="324"/>
      <c r="DR48" s="21">
        <f>LEN(配列情報!$D$36)-LEN(SUBSTITUTE(配列情報!$D$36,$D48,""))</f>
        <v>0</v>
      </c>
      <c r="DS48" s="21">
        <f t="shared" si="30"/>
        <v>0</v>
      </c>
      <c r="DT48" s="162" cm="1">
        <f t="array" ref="DT48">DS48-IFERROR(_xlfn.LET(_xlpm.k,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$DS$3:$DS$215),IF(_xlpm.top="対象無し", 0, SUMPRODUCT(_xlpm.amount * _xlpm.hitCount))),0)</f>
        <v>0</v>
      </c>
      <c r="DU48" s="324"/>
      <c r="DV48" s="21">
        <f>LEN(配列情報!$D$37)-LEN(SUBSTITUTE(配列情報!$D$37,$D48,""))</f>
        <v>0</v>
      </c>
      <c r="DW48" s="21">
        <f t="shared" si="31"/>
        <v>0</v>
      </c>
      <c r="DX48" s="162" cm="1">
        <f t="array" ref="DX48">DW48-IFERROR(_xlfn.LET(_xlpm.k,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$DW$3:$DW$215),IF(_xlpm.top="対象無し", 0, SUMPRODUCT(_xlpm.amount * _xlpm.hitCount))),0)</f>
        <v>0</v>
      </c>
      <c r="DY48" s="324"/>
      <c r="DZ48" s="21">
        <f>LEN(配列情報!$D$38)-LEN(SUBSTITUTE(配列情報!$D$38,$D48,""))</f>
        <v>0</v>
      </c>
      <c r="EA48" s="21">
        <f t="shared" si="32"/>
        <v>0</v>
      </c>
      <c r="EB48" s="162" cm="1">
        <f t="array" ref="EB48">EA48-IFERROR(_xlfn.LET(_xlpm.k,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$EA$3:$EA$215),IF(_xlpm.top="対象無し", 0, SUMPRODUCT(_xlpm.amount * _xlpm.hitCount))),0)</f>
        <v>0</v>
      </c>
      <c r="EC48" s="324"/>
      <c r="ED48" s="21">
        <f>LEN(配列情報!$D$39)-LEN(SUBSTITUTE(配列情報!$D$39,$D48,""))</f>
        <v>0</v>
      </c>
      <c r="EE48" s="21">
        <f t="shared" si="33"/>
        <v>0</v>
      </c>
      <c r="EF48" s="162" cm="1">
        <f t="array" ref="EF48">EE48-IFERROR(_xlfn.LET(_xlpm.k,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$EE$3:$EE$215),IF(_xlpm.top="対象無し", 0, SUMPRODUCT(_xlpm.amount * _xlpm.hitCount))),0)</f>
        <v>0</v>
      </c>
      <c r="EG48" s="324"/>
      <c r="EH48" s="21">
        <f>LEN(配列情報!$D$40)-LEN(SUBSTITUTE(配列情報!$D$40,$D48,""))</f>
        <v>0</v>
      </c>
      <c r="EI48" s="21">
        <f t="shared" si="34"/>
        <v>0</v>
      </c>
      <c r="EJ48" s="162" cm="1">
        <f t="array" ref="EJ48">EI48-IFERROR(_xlfn.LET(_xlpm.k,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$EI$3:$EI$215),IF(_xlpm.top="対象無し", 0, SUMPRODUCT(_xlpm.amount * _xlpm.hitCount))),0)</f>
        <v>0</v>
      </c>
      <c r="EK48" s="324"/>
      <c r="EL48" s="21">
        <f>LEN(配列情報!$D$41)-LEN(SUBSTITUTE(配列情報!$D$41,$D48,""))</f>
        <v>0</v>
      </c>
      <c r="EM48" s="21">
        <f t="shared" si="35"/>
        <v>0</v>
      </c>
      <c r="EN48" s="162" cm="1">
        <f t="array" ref="EN48">EM48-IFERROR(_xlfn.LET(_xlpm.k,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$EM$3:$EM$215),IF(_xlpm.top="対象無し", 0, SUMPRODUCT(_xlpm.amount * _xlpm.hitCount))),0)</f>
        <v>0</v>
      </c>
      <c r="EO48" s="324"/>
      <c r="EP48" s="21">
        <f>LEN(配列情報!$D$42)-LEN(SUBSTITUTE(配列情報!$D$42,$D48,""))</f>
        <v>0</v>
      </c>
      <c r="EQ48" s="21">
        <f t="shared" si="36"/>
        <v>0</v>
      </c>
      <c r="ER48" s="162" cm="1">
        <f t="array" ref="ER48">EQ48-IFERROR(_xlfn.LET(_xlpm.k,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$EQ$3:$EQ$215),IF(_xlpm.top="対象無し", 0, SUMPRODUCT(_xlpm.amount * _xlpm.hitCount))),0)</f>
        <v>0</v>
      </c>
      <c r="ES48" s="324"/>
      <c r="ET48" s="21">
        <f>LEN(配列情報!$D$43)-LEN(SUBSTITUTE(配列情報!$D$43,$D48,""))</f>
        <v>0</v>
      </c>
      <c r="EU48" s="21">
        <f t="shared" si="37"/>
        <v>0</v>
      </c>
      <c r="EV48" s="162" cm="1">
        <f t="array" ref="EV48">EU48-IFERROR(_xlfn.LET(_xlpm.k,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$EU$3:$EU$215),IF(_xlpm.top="対象無し", 0, SUMPRODUCT(_xlpm.amount * _xlpm.hitCount))),0)</f>
        <v>0</v>
      </c>
      <c r="EW48" s="324"/>
      <c r="EX48" s="21">
        <f>LEN(配列情報!$D$44)-LEN(SUBSTITUTE(配列情報!$D$44,$D48,""))</f>
        <v>0</v>
      </c>
      <c r="EY48" s="21">
        <f t="shared" si="38"/>
        <v>0</v>
      </c>
      <c r="EZ48" s="162" cm="1">
        <f t="array" ref="EZ48">EY48-IFERROR(_xlfn.LET(_xlpm.k,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$EY$3:$EY$215),IF(_xlpm.top="対象無し", 0, SUMPRODUCT(_xlpm.amount * _xlpm.hitCount))),0)</f>
        <v>0</v>
      </c>
      <c r="FA48" s="324"/>
      <c r="FB48" s="21">
        <f>LEN(配列情報!$D$45)-LEN(SUBSTITUTE(配列情報!$D$45,$D48,""))</f>
        <v>0</v>
      </c>
      <c r="FC48" s="21">
        <f t="shared" si="39"/>
        <v>0</v>
      </c>
      <c r="FD48" s="162" cm="1">
        <f t="array" ref="FD48">FC48-IFERROR(_xlfn.LET(_xlpm.k,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$FC$3:$FC$215),IF(_xlpm.top="対象無し", 0, SUMPRODUCT(_xlpm.amount * _xlpm.hitCount))),0)</f>
        <v>0</v>
      </c>
      <c r="FE48" s="324"/>
      <c r="FF48" s="21">
        <f>LEN(配列情報!$D$46)-LEN(SUBSTITUTE(配列情報!$D$46,$D48,""))</f>
        <v>0</v>
      </c>
      <c r="FG48" s="21">
        <f t="shared" si="40"/>
        <v>0</v>
      </c>
      <c r="FH48" s="162" cm="1">
        <f t="array" ref="FH48">FG48-IFERROR(_xlfn.LET(_xlpm.k,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$FG$3:$FG$215),IF(_xlpm.top="対象無し", 0, SUMPRODUCT(_xlpm.amount * _xlpm.hitCount))),0)</f>
        <v>0</v>
      </c>
      <c r="FI48" s="324"/>
      <c r="FJ48" s="21">
        <f>LEN(配列情報!$D$47)-LEN(SUBSTITUTE(配列情報!$D$47,$D48,""))</f>
        <v>0</v>
      </c>
      <c r="FK48" s="21">
        <f t="shared" si="41"/>
        <v>0</v>
      </c>
      <c r="FL48" s="162" cm="1">
        <f t="array" ref="FL48">FK48-IFERROR(_xlfn.LET(_xlpm.k,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$FK$3:$FK$215),IF(_xlpm.top="対象無し", 0, SUMPRODUCT(_xlpm.amount * _xlpm.hitCount))),0)</f>
        <v>0</v>
      </c>
      <c r="FM48" s="324"/>
      <c r="FN48" s="21">
        <f>LEN(配列情報!$D$48)-LEN(SUBSTITUTE(配列情報!$D$48,$D48,""))</f>
        <v>0</v>
      </c>
      <c r="FO48" s="21">
        <f t="shared" si="42"/>
        <v>0</v>
      </c>
      <c r="FP48" s="162" cm="1">
        <f t="array" ref="FP48">FO48-IFERROR(_xlfn.LET(_xlpm.k,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$FO$3:$FO$215),IF(_xlpm.top="対象無し", 0, SUMPRODUCT(_xlpm.amount * _xlpm.hitCount))),0)</f>
        <v>0</v>
      </c>
      <c r="FQ48" s="324"/>
      <c r="FR48" s="21">
        <f>LEN(配列情報!$D$49)-LEN(SUBSTITUTE(配列情報!$D$49,$D48,""))</f>
        <v>0</v>
      </c>
      <c r="FS48" s="21">
        <f t="shared" si="43"/>
        <v>0</v>
      </c>
      <c r="FT48" s="162" cm="1">
        <f t="array" ref="FT48">FS48-IFERROR(_xlfn.LET(_xlpm.k,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$FS$3:$FS$215),IF(_xlpm.top="対象無し", 0, SUMPRODUCT(_xlpm.amount * _xlpm.hitCount))),0)</f>
        <v>0</v>
      </c>
      <c r="FU48" s="324"/>
      <c r="FV48" s="21">
        <f>LEN(配列情報!$D$50)-LEN(SUBSTITUTE(配列情報!$D$50,$D48,""))</f>
        <v>0</v>
      </c>
      <c r="FW48" s="21">
        <f t="shared" si="44"/>
        <v>0</v>
      </c>
      <c r="FX48" s="162" cm="1">
        <f t="array" ref="FX48">FW48-IFERROR(_xlfn.LET(_xlpm.k,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$FW$3:$FW$215),IF(_xlpm.top="対象無し", 0, SUMPRODUCT(_xlpm.amount * _xlpm.hitCount))),0)</f>
        <v>0</v>
      </c>
      <c r="FY48" s="324"/>
      <c r="FZ48" s="21">
        <f>LEN(配列情報!$D$51)-LEN(SUBSTITUTE(配列情報!$D$51,$D48,""))</f>
        <v>0</v>
      </c>
      <c r="GA48" s="21">
        <f t="shared" si="45"/>
        <v>0</v>
      </c>
      <c r="GB48" s="162" cm="1">
        <f t="array" ref="GB48">GA48-IFERROR(_xlfn.LET(_xlpm.k,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$GA$3:$GA$215),IF(_xlpm.top="対象無し", 0, SUMPRODUCT(_xlpm.amount * _xlpm.hitCount))),0)</f>
        <v>0</v>
      </c>
      <c r="GC48" s="324"/>
      <c r="GD48" s="21">
        <f>LEN(配列情報!$D$52)-LEN(SUBSTITUTE(配列情報!$D$52,$D48,""))</f>
        <v>0</v>
      </c>
      <c r="GE48" s="21">
        <f t="shared" si="46"/>
        <v>0</v>
      </c>
      <c r="GF48" s="162" cm="1">
        <f t="array" ref="GF48">GE48-IFERROR(_xlfn.LET(_xlpm.k,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$GE$3:$GE$215),IF(_xlpm.top="対象無し", 0, SUMPRODUCT(_xlpm.amount * _xlpm.hitCount))),0)</f>
        <v>0</v>
      </c>
      <c r="GG48" s="324"/>
      <c r="GH48" s="21">
        <f>LEN(配列情報!$D$53)-LEN(SUBSTITUTE(配列情報!$D$53,$D48,""))</f>
        <v>0</v>
      </c>
      <c r="GI48" s="21">
        <f t="shared" si="47"/>
        <v>0</v>
      </c>
      <c r="GJ48" s="162" cm="1">
        <f t="array" ref="GJ48">GI48-IFERROR(_xlfn.LET(_xlpm.k,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$GI$3:$GI$215),IF(_xlpm.top="対象無し", 0, SUMPRODUCT(_xlpm.amount * _xlpm.hitCount))),0)</f>
        <v>0</v>
      </c>
      <c r="GK48" s="324"/>
      <c r="GL48" s="21">
        <f>LEN(配列情報!$D$54)-LEN(SUBSTITUTE(配列情報!$D$54,$D48,""))</f>
        <v>0</v>
      </c>
      <c r="GM48" s="21">
        <f t="shared" si="48"/>
        <v>0</v>
      </c>
      <c r="GN48" s="162" cm="1">
        <f t="array" ref="GN48">GM48-IFERROR(_xlfn.LET(_xlpm.k,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$GM$3:$GM$215),IF(_xlpm.top="対象無し", 0, SUMPRODUCT(_xlpm.amount * _xlpm.hitCount))),0)</f>
        <v>0</v>
      </c>
      <c r="GO48" s="324"/>
      <c r="GP48" s="21">
        <f>LEN(配列情報!$D$55)-LEN(SUBSTITUTE(配列情報!$D$55,$D48,""))</f>
        <v>0</v>
      </c>
      <c r="GQ48" s="21">
        <f t="shared" si="49"/>
        <v>0</v>
      </c>
      <c r="GR48" s="162" cm="1">
        <f t="array" ref="GR48">GQ48-IFERROR(_xlfn.LET(_xlpm.k,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$GQ$3:$GQ$215),IF(_xlpm.top="対象無し", 0, SUMPRODUCT(_xlpm.amount * _xlpm.hitCount))),0)</f>
        <v>0</v>
      </c>
      <c r="GS48" s="324"/>
      <c r="GT48" s="21">
        <f>LEN(配列情報!$D$56)-LEN(SUBSTITUTE(配列情報!$D$56,$D48,""))</f>
        <v>0</v>
      </c>
      <c r="GU48" s="21">
        <f t="shared" si="50"/>
        <v>0</v>
      </c>
      <c r="GV48" s="162" cm="1">
        <f t="array" ref="GV48">GU48-IFERROR(_xlfn.LET(_xlpm.k,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$GU$3:$GU$215),IF(_xlpm.top="対象無し", 0, SUMPRODUCT(_xlpm.amount * _xlpm.hitCount))),0)</f>
        <v>0</v>
      </c>
      <c r="GW48" s="324"/>
      <c r="GX48" s="21">
        <f>LEN(配列情報!$D$57)-LEN(SUBSTITUTE(配列情報!$D$57,$D48,""))</f>
        <v>0</v>
      </c>
      <c r="GY48" s="21">
        <f t="shared" si="51"/>
        <v>0</v>
      </c>
      <c r="GZ48" s="162" cm="1">
        <f t="array" ref="GZ48">GY48-IFERROR(_xlfn.LET(_xlpm.k,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$GY$3:$GY$215),IF(_xlpm.top="対象無し", 0, SUMPRODUCT(_xlpm.amount * _xlpm.hitCount))),0)</f>
        <v>0</v>
      </c>
      <c r="HA48" s="324"/>
      <c r="HB48" s="21">
        <f>LEN(配列情報!$D$58)-LEN(SUBSTITUTE(配列情報!$D$58,$D48,""))</f>
        <v>0</v>
      </c>
      <c r="HC48" s="21">
        <f t="shared" si="52"/>
        <v>0</v>
      </c>
      <c r="HD48" s="162" cm="1">
        <f t="array" ref="HD48">HC48-IFERROR(_xlfn.LET(_xlpm.k,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$HC$3:$HC$215),IF(_xlpm.top="対象無し", 0, SUMPRODUCT(_xlpm.amount * _xlpm.hitCount))),0)</f>
        <v>0</v>
      </c>
      <c r="HE48" s="324"/>
      <c r="HF48" s="21">
        <f>LEN(配列情報!$D$59)-LEN(SUBSTITUTE(配列情報!$D$59,$D48,""))</f>
        <v>0</v>
      </c>
      <c r="HG48" s="21">
        <f t="shared" si="53"/>
        <v>0</v>
      </c>
      <c r="HH48" s="162" cm="1">
        <f t="array" ref="HH48">HG48-IFERROR(_xlfn.LET(_xlpm.k,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$HG$3:$HG$215),IF(_xlpm.top="対象無し", 0, SUMPRODUCT(_xlpm.amount * _xlpm.hitCount))),0)</f>
        <v>0</v>
      </c>
      <c r="HI48" s="324"/>
      <c r="HJ48" s="21">
        <f>LEN(配列情報!$D$60)-LEN(SUBSTITUTE(配列情報!$D$60,$D48,""))</f>
        <v>0</v>
      </c>
      <c r="HK48" s="21">
        <f t="shared" si="54"/>
        <v>0</v>
      </c>
      <c r="HL48" s="162" cm="1">
        <f t="array" ref="HL48">HK48-IFERROR(_xlfn.LET(_xlpm.k,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$HK$3:$HK$215),IF(_xlpm.top="対象無し", 0, SUMPRODUCT(_xlpm.amount * _xlpm.hitCount))),0)</f>
        <v>0</v>
      </c>
      <c r="HM48" s="324"/>
      <c r="HN48" s="21">
        <f>LEN(配列情報!$D$61)-LEN(SUBSTITUTE(配列情報!$D$61,$D48,""))</f>
        <v>0</v>
      </c>
      <c r="HO48" s="21">
        <f t="shared" si="55"/>
        <v>0</v>
      </c>
      <c r="HP48" s="162" cm="1">
        <f t="array" ref="HP48">HO48-IFERROR(_xlfn.LET(_xlpm.k,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$HO$3:$HO$215),IF(_xlpm.top="対象無し", 0, SUMPRODUCT(_xlpm.amount * _xlpm.hitCount))),0)</f>
        <v>0</v>
      </c>
      <c r="HQ48" s="324"/>
      <c r="HR48" s="21">
        <f>LEN(配列情報!$D$62)-LEN(SUBSTITUTE(配列情報!$D$62,$D48,""))</f>
        <v>0</v>
      </c>
      <c r="HS48" s="21">
        <f t="shared" si="56"/>
        <v>0</v>
      </c>
      <c r="HT48" s="162" cm="1">
        <f t="array" ref="HT48">HS48-IFERROR(_xlfn.LET(_xlpm.k,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$HS$3:$HS$215),IF(_xlpm.top="対象無し", 0, SUMPRODUCT(_xlpm.amount * _xlpm.hitCount))),0)</f>
        <v>0</v>
      </c>
      <c r="HU48" s="324"/>
      <c r="HV48" s="21">
        <f>LEN(配列情報!$D$63)-LEN(SUBSTITUTE(配列情報!$D$63,$D48,""))</f>
        <v>0</v>
      </c>
      <c r="HW48" s="21">
        <f t="shared" si="57"/>
        <v>0</v>
      </c>
      <c r="HX48" s="162" cm="1">
        <f t="array" ref="HX48">HW48-IFERROR(_xlfn.LET(_xlpm.k,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$HW$3:$HW$215),IF(_xlpm.top="対象無し", 0, SUMPRODUCT(_xlpm.amount * _xlpm.hitCount))),0)</f>
        <v>0</v>
      </c>
      <c r="HY48" s="324"/>
      <c r="HZ48" s="21">
        <f>LEN(配列情報!$D$64)-LEN(SUBSTITUTE(配列情報!$D$64,$D48,""))</f>
        <v>0</v>
      </c>
      <c r="IA48" s="21">
        <f t="shared" si="58"/>
        <v>0</v>
      </c>
      <c r="IB48" s="162" cm="1">
        <f t="array" ref="IB48">IA48-IFERROR(_xlfn.LET(_xlpm.k,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$IA$3:$IA$215),IF(_xlpm.top="対象無し", 0, SUMPRODUCT(_xlpm.amount * _xlpm.hitCount))),0)</f>
        <v>0</v>
      </c>
      <c r="IC48" s="324"/>
      <c r="ID48" s="21">
        <f>LEN(配列情報!$D$65)-LEN(SUBSTITUTE(配列情報!$D$65,$D48,""))</f>
        <v>0</v>
      </c>
      <c r="IE48" s="21">
        <f t="shared" si="59"/>
        <v>0</v>
      </c>
      <c r="IF48" s="162" cm="1">
        <f t="array" ref="IF48">IE48-IFERROR(_xlfn.LET(_xlpm.k,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$IE$3:$IE$215),IF(_xlpm.top="対象無し", 0, SUMPRODUCT(_xlpm.amount * _xlpm.hitCount))),0)</f>
        <v>0</v>
      </c>
      <c r="IG48" s="324"/>
      <c r="IH48" s="21">
        <f>LEN(配列情報!$D$66)-LEN(SUBSTITUTE(配列情報!$D$66,$D48,""))</f>
        <v>0</v>
      </c>
      <c r="II48" s="21">
        <f t="shared" si="60"/>
        <v>0</v>
      </c>
      <c r="IJ48" s="162" cm="1">
        <f t="array" ref="IJ48">II48-IFERROR(_xlfn.LET(_xlpm.k,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$II$3:$II$215),IF(_xlpm.top="対象無し", 0, SUMPRODUCT(_xlpm.amount * _xlpm.hitCount))),0)</f>
        <v>0</v>
      </c>
      <c r="IK48" s="324"/>
      <c r="IL48" s="21">
        <f>LEN(配列情報!$D$67)-LEN(SUBSTITUTE(配列情報!$D$67,$D48,""))</f>
        <v>0</v>
      </c>
      <c r="IM48" s="21">
        <f t="shared" si="61"/>
        <v>0</v>
      </c>
      <c r="IN48" s="162" cm="1">
        <f t="array" ref="IN48">IM48-IFERROR(_xlfn.LET(_xlpm.k,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$IM$3:$IM$215),IF(_xlpm.top="対象無し", 0, SUMPRODUCT(_xlpm.amount * _xlpm.hitCount))),0)</f>
        <v>0</v>
      </c>
      <c r="IO48" s="324"/>
      <c r="IP48" s="21">
        <f>LEN(配列情報!$D$68)-LEN(SUBSTITUTE(配列情報!$D$68,$D48,""))</f>
        <v>0</v>
      </c>
      <c r="IQ48" s="21">
        <f t="shared" si="62"/>
        <v>0</v>
      </c>
      <c r="IR48" s="162" cm="1">
        <f t="array" ref="IR48">IQ48-IFERROR(_xlfn.LET(_xlpm.k,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$IQ$3:$IQ$215),IF(_xlpm.top="対象無し", 0, SUMPRODUCT(_xlpm.amount * _xlpm.hitCount))),0)</f>
        <v>0</v>
      </c>
      <c r="IS48" s="324"/>
      <c r="IT48" s="21">
        <f>LEN(配列情報!$D$69)-LEN(SUBSTITUTE(配列情報!$D$69,$D48,""))</f>
        <v>0</v>
      </c>
      <c r="IU48" s="21">
        <f t="shared" si="63"/>
        <v>0</v>
      </c>
      <c r="IV48" s="162" cm="1">
        <f t="array" ref="IV48">IU48-IFERROR(_xlfn.LET(_xlpm.k,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$IU$3:$IU$215),IF(_xlpm.top="対象無し", 0, SUMPRODUCT(_xlpm.amount * _xlpm.hitCount))),0)</f>
        <v>0</v>
      </c>
      <c r="IW48" s="324"/>
      <c r="IX48" s="21">
        <f>LEN(配列情報!$D$70)-LEN(SUBSTITUTE(配列情報!$D$70,$D48,""))</f>
        <v>0</v>
      </c>
      <c r="IY48" s="21">
        <f t="shared" si="64"/>
        <v>0</v>
      </c>
      <c r="IZ48" s="162" cm="1">
        <f t="array" ref="IZ48">IY48-IFERROR(_xlfn.LET(_xlpm.k,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$IY$3:$IY$215),IF(_xlpm.top="対象無し", 0, SUMPRODUCT(_xlpm.amount * _xlpm.hitCount))),0)</f>
        <v>0</v>
      </c>
      <c r="JA48" s="324"/>
      <c r="JB48" s="21">
        <f>LEN(配列情報!$D$71)-LEN(SUBSTITUTE(配列情報!$D$71,$D48,""))</f>
        <v>0</v>
      </c>
      <c r="JC48" s="21">
        <f t="shared" si="65"/>
        <v>0</v>
      </c>
      <c r="JD48" s="162" cm="1">
        <f t="array" ref="JD48">JC48-IFERROR(_xlfn.LET(_xlpm.k,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$JC$3:$JC$215),IF(_xlpm.top="対象無し", 0, SUMPRODUCT(_xlpm.amount * _xlpm.hitCount))),0)</f>
        <v>0</v>
      </c>
      <c r="JE48" s="324"/>
      <c r="JF48" s="21">
        <f>LEN(配列情報!$D$72)-LEN(SUBSTITUTE(配列情報!$D$72,$D48,""))</f>
        <v>0</v>
      </c>
      <c r="JG48" s="21">
        <f t="shared" si="66"/>
        <v>0</v>
      </c>
      <c r="JH48" s="162" cm="1">
        <f t="array" ref="JH48">JG48-IFERROR(_xlfn.LET(_xlpm.k,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$JG$3:$JG$215),IF(_xlpm.top="対象無し", 0, SUMPRODUCT(_xlpm.amount * _xlpm.hitCount))),0)</f>
        <v>0</v>
      </c>
      <c r="JI48" s="324"/>
      <c r="JJ48" s="21">
        <f>LEN(配列情報!$D$73)-LEN(SUBSTITUTE(配列情報!$D$73,$D48,""))</f>
        <v>0</v>
      </c>
      <c r="JK48" s="21">
        <f t="shared" si="67"/>
        <v>0</v>
      </c>
      <c r="JL48" s="162" cm="1">
        <f t="array" ref="JL48">JK48-IFERROR(_xlfn.LET(_xlpm.k,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$JK$3:$JK$215),IF(_xlpm.top="対象無し", 0, SUMPRODUCT(_xlpm.amount * _xlpm.hitCount))),0)</f>
        <v>0</v>
      </c>
      <c r="JM48" s="324"/>
      <c r="JN48" s="21">
        <f>LEN(配列情報!$D$74)-LEN(SUBSTITUTE(配列情報!$D$74,$D48,""))</f>
        <v>0</v>
      </c>
      <c r="JO48" s="21">
        <f t="shared" si="68"/>
        <v>0</v>
      </c>
      <c r="JP48" s="162" cm="1">
        <f t="array" ref="JP48">JO48-IFERROR(_xlfn.LET(_xlpm.k,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$JO$3:$JO$215),IF(_xlpm.top="対象無し", 0, SUMPRODUCT(_xlpm.amount * _xlpm.hitCount))),0)</f>
        <v>0</v>
      </c>
      <c r="JQ48" s="324"/>
      <c r="JR48" s="21">
        <f>LEN(配列情報!$D$75)-LEN(SUBSTITUTE(配列情報!$D$75,$D48,""))</f>
        <v>0</v>
      </c>
      <c r="JS48" s="21">
        <f t="shared" si="69"/>
        <v>0</v>
      </c>
      <c r="JT48" s="162" cm="1">
        <f t="array" ref="JT48">JS48-IFERROR(_xlfn.LET(_xlpm.k,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$JS$3:$JS$215),IF(_xlpm.top="対象無し", 0, SUMPRODUCT(_xlpm.amount * _xlpm.hitCount))),0)</f>
        <v>0</v>
      </c>
      <c r="JU48" s="324"/>
      <c r="JV48" s="21">
        <f>LEN(配列情報!$D$76)-LEN(SUBSTITUTE(配列情報!$D$76,$D48,""))</f>
        <v>0</v>
      </c>
      <c r="JW48" s="21">
        <f t="shared" si="70"/>
        <v>0</v>
      </c>
      <c r="JX48" s="162" cm="1">
        <f t="array" ref="JX48">JW48-IFERROR(_xlfn.LET(_xlpm.k,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$JW$3:$JW$215),IF(_xlpm.top="対象無し", 0, SUMPRODUCT(_xlpm.amount * _xlpm.hitCount))),0)</f>
        <v>0</v>
      </c>
      <c r="JY48" s="324"/>
      <c r="JZ48" s="21">
        <f>LEN(配列情報!$D$77)-LEN(SUBSTITUTE(配列情報!$D$77,$D48,""))</f>
        <v>0</v>
      </c>
      <c r="KA48" s="21">
        <f t="shared" si="71"/>
        <v>0</v>
      </c>
      <c r="KB48" s="162" cm="1">
        <f t="array" ref="KB48">KA48-IFERROR(_xlfn.LET(_xlpm.k,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$KA$3:$KA$215),IF(_xlpm.top="対象無し", 0, SUMPRODUCT(_xlpm.amount * _xlpm.hitCount))),0)</f>
        <v>0</v>
      </c>
      <c r="KC48" s="324"/>
      <c r="KD48" s="21">
        <f>LEN(配列情報!$D$78)-LEN(SUBSTITUTE(配列情報!$D$78,$D48,""))</f>
        <v>0</v>
      </c>
      <c r="KE48" s="21">
        <f t="shared" si="72"/>
        <v>0</v>
      </c>
      <c r="KF48" s="162" cm="1">
        <f t="array" ref="KF48">KE48-IFERROR(_xlfn.LET(_xlpm.k,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$KE$3:$KE$215),IF(_xlpm.top="対象無し", 0, SUMPRODUCT(_xlpm.amount * _xlpm.hitCount))),0)</f>
        <v>0</v>
      </c>
      <c r="KG48" s="324"/>
      <c r="KH48" s="21">
        <f>LEN(配列情報!$D$79)-LEN(SUBSTITUTE(配列情報!$D$79,$D48,""))</f>
        <v>0</v>
      </c>
      <c r="KI48" s="21">
        <f t="shared" si="73"/>
        <v>0</v>
      </c>
      <c r="KJ48" s="162" cm="1">
        <f t="array" ref="KJ48">KI48-IFERROR(_xlfn.LET(_xlpm.k,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$KI$3:$KI$215),IF(_xlpm.top="対象無し", 0, SUMPRODUCT(_xlpm.amount * _xlpm.hitCount))),0)</f>
        <v>0</v>
      </c>
      <c r="KK48" s="324"/>
      <c r="KL48" s="21">
        <f>LEN(配列情報!$D$80)-LEN(SUBSTITUTE(配列情報!$D$80,$D48,""))</f>
        <v>0</v>
      </c>
      <c r="KM48" s="21">
        <f t="shared" si="74"/>
        <v>0</v>
      </c>
      <c r="KN48" s="162" cm="1">
        <f t="array" ref="KN48">KM48-IFERROR(_xlfn.LET(_xlpm.k,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$KM$3:$KM$215),IF(_xlpm.top="対象無し", 0, SUMPRODUCT(_xlpm.amount * _xlpm.hitCount))),0)</f>
        <v>0</v>
      </c>
      <c r="KO48" s="324"/>
      <c r="KP48" s="21">
        <f>LEN(配列情報!$D$81)-LEN(SUBSTITUTE(配列情報!$D$81,$D48,""))</f>
        <v>0</v>
      </c>
      <c r="KQ48" s="21">
        <f t="shared" si="75"/>
        <v>0</v>
      </c>
      <c r="KR48" s="162" cm="1">
        <f t="array" ref="KR48">KQ48-IFERROR(_xlfn.LET(_xlpm.k,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$KQ$3:$KQ$215),IF(_xlpm.top="対象無し", 0, SUMPRODUCT(_xlpm.amount * _xlpm.hitCount))),0)</f>
        <v>0</v>
      </c>
      <c r="KS48" s="324"/>
      <c r="KT48" s="21">
        <f>LEN(配列情報!$D$82)-LEN(SUBSTITUTE(配列情報!$D$82,$D48,""))</f>
        <v>0</v>
      </c>
      <c r="KU48" s="21">
        <f t="shared" si="76"/>
        <v>0</v>
      </c>
      <c r="KV48" s="162" cm="1">
        <f t="array" ref="KV48">KU48-IFERROR(_xlfn.LET(_xlpm.k,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$KU$3:$KU$215),IF(_xlpm.top="対象無し", 0, SUMPRODUCT(_xlpm.amount * _xlpm.hitCount))),0)</f>
        <v>0</v>
      </c>
      <c r="KW48" s="324"/>
      <c r="KX48" s="21">
        <f>LEN(配列情報!$D$83)-LEN(SUBSTITUTE(配列情報!$D$83,$D48,""))</f>
        <v>0</v>
      </c>
      <c r="KY48" s="21">
        <f t="shared" si="77"/>
        <v>0</v>
      </c>
      <c r="KZ48" s="162" cm="1">
        <f t="array" ref="KZ48">KY48-IFERROR(_xlfn.LET(_xlpm.k,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$KY$3:$KY$215),IF(_xlpm.top="対象無し", 0, SUMPRODUCT(_xlpm.amount * _xlpm.hitCount))),0)</f>
        <v>0</v>
      </c>
      <c r="LA48" s="324"/>
      <c r="LB48" s="21">
        <f>LEN(配列情報!$D$84)-LEN(SUBSTITUTE(配列情報!$D$84,$D48,""))</f>
        <v>0</v>
      </c>
      <c r="LC48" s="21">
        <f t="shared" si="78"/>
        <v>0</v>
      </c>
      <c r="LD48" s="162" cm="1">
        <f t="array" ref="LD48">LC48-IFERROR(_xlfn.LET(_xlpm.k,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$LC$3:$LC$215),IF(_xlpm.top="対象無し", 0, SUMPRODUCT(_xlpm.amount * _xlpm.hitCount))),0)</f>
        <v>0</v>
      </c>
      <c r="LE48" s="324"/>
      <c r="LF48" s="21">
        <f>LEN(配列情報!$D$85)-LEN(SUBSTITUTE(配列情報!$D$85,$D48,""))</f>
        <v>0</v>
      </c>
      <c r="LG48" s="21">
        <f t="shared" si="79"/>
        <v>0</v>
      </c>
      <c r="LH48" s="162" cm="1">
        <f t="array" ref="LH48">LG48-IFERROR(_xlfn.LET(_xlpm.k,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$LG$3:$LG$215),IF(_xlpm.top="対象無し", 0, SUMPRODUCT(_xlpm.amount * _xlpm.hitCount))),0)</f>
        <v>0</v>
      </c>
      <c r="LI48" s="324"/>
      <c r="LJ48" s="21">
        <f>LEN(配列情報!$D$86)-LEN(SUBSTITUTE(配列情報!$D$86,$D48,""))</f>
        <v>0</v>
      </c>
      <c r="LK48" s="21">
        <f t="shared" si="80"/>
        <v>0</v>
      </c>
      <c r="LL48" s="162" cm="1">
        <f t="array" ref="LL48">LK48-IFERROR(_xlfn.LET(_xlpm.k,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$LK$3:$LK$215),IF(_xlpm.top="対象無し", 0, SUMPRODUCT(_xlpm.amount * _xlpm.hitCount))),0)</f>
        <v>0</v>
      </c>
      <c r="LM48" s="324"/>
      <c r="LN48" s="21">
        <f>LEN(配列情報!$D$87)-LEN(SUBSTITUTE(配列情報!$D$87,$D48,""))</f>
        <v>0</v>
      </c>
      <c r="LO48" s="21">
        <f t="shared" si="81"/>
        <v>0</v>
      </c>
      <c r="LP48" s="162" cm="1">
        <f t="array" ref="LP48">LO48-IFERROR(_xlfn.LET(_xlpm.k,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$LO$3:$LO$215),IF(_xlpm.top="対象無し", 0, SUMPRODUCT(_xlpm.amount * _xlpm.hitCount))),0)</f>
        <v>0</v>
      </c>
      <c r="LQ48" s="324"/>
      <c r="LR48" s="21">
        <f>LEN(配列情報!$D$88)-LEN(SUBSTITUTE(配列情報!$D$88,$D48,""))</f>
        <v>0</v>
      </c>
      <c r="LS48" s="21">
        <f t="shared" si="82"/>
        <v>0</v>
      </c>
      <c r="LT48" s="162" cm="1">
        <f t="array" ref="LT48">LS48-IFERROR(_xlfn.LET(_xlpm.k,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$LS$3:$LS$215),IF(_xlpm.top="対象無し", 0, SUMPRODUCT(_xlpm.amount * _xlpm.hitCount))),0)</f>
        <v>0</v>
      </c>
      <c r="LU48" s="324"/>
      <c r="LV48" s="21">
        <f>LEN(配列情報!$D$89)-LEN(SUBSTITUTE(配列情報!$D$89,$D48,""))</f>
        <v>0</v>
      </c>
      <c r="LW48" s="21">
        <f t="shared" si="83"/>
        <v>0</v>
      </c>
      <c r="LX48" s="162" cm="1">
        <f t="array" ref="LX48">LW48-IFERROR(_xlfn.LET(_xlpm.k,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$LW$3:$LW$215),IF(_xlpm.top="対象無し", 0, SUMPRODUCT(_xlpm.amount * _xlpm.hitCount))),0)</f>
        <v>0</v>
      </c>
      <c r="LY48" s="324"/>
      <c r="LZ48" s="21">
        <f>LEN(配列情報!$D$90)-LEN(SUBSTITUTE(配列情報!$D$90,$D48,""))</f>
        <v>0</v>
      </c>
      <c r="MA48" s="21">
        <f t="shared" si="84"/>
        <v>0</v>
      </c>
      <c r="MB48" s="162" cm="1">
        <f t="array" ref="MB48">MA48-IFERROR(_xlfn.LET(_xlpm.k,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$MA$3:$MA$215),IF(_xlpm.top="対象無し", 0, SUMPRODUCT(_xlpm.amount * _xlpm.hitCount))),0)</f>
        <v>0</v>
      </c>
      <c r="MC48" s="324"/>
      <c r="MD48" s="21">
        <f>LEN(配列情報!$D$91)-LEN(SUBSTITUTE(配列情報!$D$91,$D48,""))</f>
        <v>0</v>
      </c>
      <c r="ME48" s="21">
        <f t="shared" si="85"/>
        <v>0</v>
      </c>
      <c r="MF48" s="162" cm="1">
        <f t="array" ref="MF48">ME48-IFERROR(_xlfn.LET(_xlpm.k,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$ME$3:$ME$215),IF(_xlpm.top="対象無し", 0, SUMPRODUCT(_xlpm.amount * _xlpm.hitCount))),0)</f>
        <v>0</v>
      </c>
      <c r="MG48" s="324"/>
      <c r="MH48" s="21">
        <f>LEN(配列情報!$D$92)-LEN(SUBSTITUTE(配列情報!$D$92,$D48,""))</f>
        <v>0</v>
      </c>
      <c r="MI48" s="21">
        <f t="shared" si="86"/>
        <v>0</v>
      </c>
      <c r="MJ48" s="162" cm="1">
        <f t="array" ref="MJ48">MI48-IFERROR(_xlfn.LET(_xlpm.k,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$MI$3:$MI$215),IF(_xlpm.top="対象無し", 0, SUMPRODUCT(_xlpm.amount * _xlpm.hitCount))),0)</f>
        <v>0</v>
      </c>
      <c r="MK48" s="324"/>
      <c r="ML48" s="21">
        <f>LEN(配列情報!$D$93)-LEN(SUBSTITUTE(配列情報!$D$93,$D48,""))</f>
        <v>0</v>
      </c>
      <c r="MM48" s="21">
        <f t="shared" si="87"/>
        <v>0</v>
      </c>
      <c r="MN48" s="162" cm="1">
        <f t="array" ref="MN48">MM48-IFERROR(_xlfn.LET(_xlpm.k,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$MM$3:$MM$215),IF(_xlpm.top="対象無し", 0, SUMPRODUCT(_xlpm.amount * _xlpm.hitCount))),0)</f>
        <v>0</v>
      </c>
      <c r="MO48" s="324"/>
      <c r="MP48" s="21">
        <f>LEN(配列情報!$D$94)-LEN(SUBSTITUTE(配列情報!$D$94,$D48,""))</f>
        <v>0</v>
      </c>
      <c r="MQ48" s="21">
        <f t="shared" si="88"/>
        <v>0</v>
      </c>
      <c r="MR48" s="162" cm="1">
        <f t="array" ref="MR48">MQ48-IFERROR(_xlfn.LET(_xlpm.k,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$MQ$3:$MQ$215),IF(_xlpm.top="対象無し", 0, SUMPRODUCT(_xlpm.amount * _xlpm.hitCount))),0)</f>
        <v>0</v>
      </c>
      <c r="MS48" s="324"/>
      <c r="MT48" s="21">
        <f>LEN(配列情報!$D$95)-LEN(SUBSTITUTE(配列情報!$D$95,$D48,""))</f>
        <v>0</v>
      </c>
      <c r="MU48" s="21">
        <f t="shared" si="89"/>
        <v>0</v>
      </c>
      <c r="MV48" s="162" cm="1">
        <f t="array" ref="MV48">MU48-IFERROR(_xlfn.LET(_xlpm.k,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$MU$3:$MU$215),IF(_xlpm.top="対象無し", 0, SUMPRODUCT(_xlpm.amount * _xlpm.hitCount))),0)</f>
        <v>0</v>
      </c>
      <c r="MW48" s="324"/>
      <c r="MX48" s="21">
        <f>LEN(配列情報!$D$96)-LEN(SUBSTITUTE(配列情報!$D$96,$D48,""))</f>
        <v>0</v>
      </c>
      <c r="MY48" s="21">
        <f t="shared" si="90"/>
        <v>0</v>
      </c>
      <c r="MZ48" s="162" cm="1">
        <f t="array" ref="MZ48">MY48-IFERROR(_xlfn.LET(_xlpm.k,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$MY$3:$MY$215),IF(_xlpm.top="対象無し", 0, SUMPRODUCT(_xlpm.amount * _xlpm.hitCount))),0)</f>
        <v>0</v>
      </c>
      <c r="NA48" s="324"/>
      <c r="NB48" s="21">
        <f>LEN(配列情報!$D$97)-LEN(SUBSTITUTE(配列情報!$D$97,$D48,""))</f>
        <v>0</v>
      </c>
      <c r="NC48" s="21">
        <f t="shared" si="91"/>
        <v>0</v>
      </c>
      <c r="ND48" s="162" cm="1">
        <f t="array" ref="ND48">NC48-IFERROR(_xlfn.LET(_xlpm.k,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$NC$3:$NC$215),IF(_xlpm.top="対象無し", 0, SUMPRODUCT(_xlpm.amount * _xlpm.hitCount))),0)</f>
        <v>0</v>
      </c>
      <c r="NE48" s="324"/>
      <c r="NF48" s="21">
        <f>LEN(配列情報!$D$98)-LEN(SUBSTITUTE(配列情報!$D$98,$D48,""))</f>
        <v>0</v>
      </c>
      <c r="NG48" s="21">
        <f t="shared" si="92"/>
        <v>0</v>
      </c>
      <c r="NH48" s="162" cm="1">
        <f t="array" ref="NH48">NG48-IFERROR(_xlfn.LET(_xlpm.k,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$NG$3:$NG$215),IF(_xlpm.top="対象無し", 0, SUMPRODUCT(_xlpm.amount * _xlpm.hitCount))),0)</f>
        <v>0</v>
      </c>
      <c r="NI48" s="324"/>
      <c r="NJ48" s="21">
        <f>LEN(配列情報!$D$99)-LEN(SUBSTITUTE(配列情報!$D$99,$D48,""))</f>
        <v>0</v>
      </c>
      <c r="NK48" s="21">
        <f t="shared" si="93"/>
        <v>0</v>
      </c>
      <c r="NL48" s="162" cm="1">
        <f t="array" ref="NL48">NK48-IFERROR(_xlfn.LET(_xlpm.k,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$NK$3:$NK$215),IF(_xlpm.top="対象無し", 0, SUMPRODUCT(_xlpm.amount * _xlpm.hitCount))),0)</f>
        <v>0</v>
      </c>
      <c r="NM48" s="324"/>
      <c r="NN48" s="21">
        <f>LEN(配列情報!$D$100)-LEN(SUBSTITUTE(配列情報!$D$100,$D48,""))</f>
        <v>0</v>
      </c>
      <c r="NO48" s="21">
        <f t="shared" si="94"/>
        <v>0</v>
      </c>
      <c r="NP48" s="162" cm="1">
        <f t="array" ref="NP48">NO48-IFERROR(_xlfn.LET(_xlpm.k,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$NO$3:$NO$215),IF(_xlpm.top="対象無し", 0, SUMPRODUCT(_xlpm.amount * _xlpm.hitCount))),0)</f>
        <v>0</v>
      </c>
      <c r="NQ48" s="324"/>
      <c r="NR48" s="21">
        <f>LEN(配列情報!$D$101)-LEN(SUBSTITUTE(配列情報!$D$101,$D48,""))</f>
        <v>0</v>
      </c>
      <c r="NS48" s="21">
        <f t="shared" si="95"/>
        <v>0</v>
      </c>
      <c r="NT48" s="162" cm="1">
        <f t="array" ref="NT48">NS48-IFERROR(_xlfn.LET(_xlpm.k,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$NS$3:$NS$215),IF(_xlpm.top="対象無し", 0, SUMPRODUCT(_xlpm.amount * _xlpm.hitCount))),0)</f>
        <v>0</v>
      </c>
      <c r="NU48" s="324"/>
      <c r="NV48" s="21">
        <f>LEN(配列情報!$D$102)-LEN(SUBSTITUTE(配列情報!$D$102,$D48,""))</f>
        <v>0</v>
      </c>
      <c r="NW48" s="21">
        <f t="shared" si="96"/>
        <v>0</v>
      </c>
      <c r="NX48" s="162" cm="1">
        <f t="array" ref="NX48">NW48-IFERROR(_xlfn.LET(_xlpm.k, _xlfn.XMATCH(TRUE, EXACT($OB$2:$RL$2, D48),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D48, ""))) / LEN(D48),_xlpm.amount, SUMIF($C$3:$C$215, _xlpm.arrCode, $NW$3:$NW$215),IF(_xlpm.top="対象無し", 0, SUMPRODUCT(_xlpm.amount * _xlpm.hitCount))),0)</f>
        <v>0</v>
      </c>
      <c r="NY48" s="324"/>
    </row>
    <row r="49" spans="1:389">
      <c r="A49" s="335"/>
      <c r="B49" s="336"/>
      <c r="C49" s="45">
        <v>47</v>
      </c>
      <c r="D49" s="22" t="str">
        <f>塩基・修飾表記の定義!I59</f>
        <v>t(S)</v>
      </c>
      <c r="E49" s="160">
        <f t="shared" si="3"/>
        <v>4</v>
      </c>
      <c r="F49" s="21">
        <f>LEN(配列情報!$D$7)-LEN(SUBSTITUTE(配列情報!$D$7,$D49,""))</f>
        <v>0</v>
      </c>
      <c r="G49" s="21">
        <f t="shared" si="100"/>
        <v>0</v>
      </c>
      <c r="H49" s="162" cm="1">
        <f t="array" ref="H49">G49-IFERROR(_xlfn.LET(_xlpm.k,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$G$3:$G$215),IF(_xlpm.top="対象無し", 0, SUMPRODUCT(_xlpm.amount * _xlpm.hitCount))),0)</f>
        <v>0</v>
      </c>
      <c r="I49" s="324"/>
      <c r="J49" s="21">
        <f>LEN(配列情報!$D$8)-LEN(SUBSTITUTE(配列情報!$D$8,$D49,""))</f>
        <v>0</v>
      </c>
      <c r="K49" s="21">
        <f t="shared" si="101"/>
        <v>0</v>
      </c>
      <c r="L49" s="162" cm="1">
        <f t="array" ref="L49">K49-IFERROR(_xlfn.LET(_xlpm.k,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$K$3:$K$215),IF(_xlpm.top="対象無し", 0, SUMPRODUCT(_xlpm.amount * _xlpm.hitCount))),0)</f>
        <v>0</v>
      </c>
      <c r="M49" s="324"/>
      <c r="N49" s="21">
        <f>LEN(配列情報!$D$9)-LEN(SUBSTITUTE(配列情報!$D$9,$D49,""))</f>
        <v>0</v>
      </c>
      <c r="O49" s="21">
        <f t="shared" si="4"/>
        <v>0</v>
      </c>
      <c r="P49" s="162" cm="1">
        <f t="array" ref="P49">O49-IFERROR(_xlfn.LET(_xlpm.k,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$O$3:$O$215),IF(_xlpm.top="対象無し", 0, SUMPRODUCT(_xlpm.amount * _xlpm.hitCount))),0)</f>
        <v>0</v>
      </c>
      <c r="Q49" s="324"/>
      <c r="R49" s="21">
        <f>LEN(配列情報!$D$10)-LEN(SUBSTITUTE(配列情報!$D$10,$D49,""))</f>
        <v>0</v>
      </c>
      <c r="S49" s="21">
        <f t="shared" si="5"/>
        <v>0</v>
      </c>
      <c r="T49" s="162" cm="1">
        <f t="array" ref="T49">S49-IFERROR(_xlfn.LET(_xlpm.k,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$S$3:$S$215),IF(_xlpm.top="対象無し", 0, SUMPRODUCT(_xlpm.amount * _xlpm.hitCount))),0)</f>
        <v>0</v>
      </c>
      <c r="U49" s="324"/>
      <c r="V49" s="21">
        <f>LEN(配列情報!$D$11)-LEN(SUBSTITUTE(配列情報!$D$11,$D49,""))</f>
        <v>0</v>
      </c>
      <c r="W49" s="21">
        <f t="shared" si="6"/>
        <v>0</v>
      </c>
      <c r="X49" s="162" cm="1">
        <f t="array" ref="X49">W49-IFERROR(_xlfn.LET(_xlpm.k,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$W$3:$W$215),IF(_xlpm.top="対象無し", 0, SUMPRODUCT(_xlpm.amount * _xlpm.hitCount))),0)</f>
        <v>0</v>
      </c>
      <c r="Y49" s="324"/>
      <c r="Z49" s="21">
        <f>LEN(配列情報!$D$12)-LEN(SUBSTITUTE(配列情報!$D$12,$D49,""))</f>
        <v>0</v>
      </c>
      <c r="AA49" s="21">
        <f t="shared" si="7"/>
        <v>0</v>
      </c>
      <c r="AB49" s="162" cm="1">
        <f t="array" ref="AB49">AA49-IFERROR(_xlfn.LET(_xlpm.k,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$AA$3:$AA$215),IF(_xlpm.top="対象無し", 0, SUMPRODUCT(_xlpm.amount * _xlpm.hitCount))),0)</f>
        <v>0</v>
      </c>
      <c r="AC49" s="324"/>
      <c r="AD49" s="21">
        <f>LEN(配列情報!$D$13)-LEN(SUBSTITUTE(配列情報!$D$13,$D49,""))</f>
        <v>0</v>
      </c>
      <c r="AE49" s="21">
        <f t="shared" si="8"/>
        <v>0</v>
      </c>
      <c r="AF49" s="162" cm="1">
        <f t="array" ref="AF49">AE49-IFERROR(_xlfn.LET(_xlpm.k,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$AE$3:$AE$215),IF(_xlpm.top="対象無し", 0, SUMPRODUCT(_xlpm.amount * _xlpm.hitCount))),0)</f>
        <v>0</v>
      </c>
      <c r="AG49" s="324"/>
      <c r="AH49" s="21">
        <f>LEN(配列情報!$D$14)-LEN(SUBSTITUTE(配列情報!$D$14,$D49,""))</f>
        <v>0</v>
      </c>
      <c r="AI49" s="21">
        <f t="shared" si="9"/>
        <v>0</v>
      </c>
      <c r="AJ49" s="162" cm="1">
        <f t="array" ref="AJ49">AI49-IFERROR(_xlfn.LET(_xlpm.k,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$AI$3:$AI$215),IF(_xlpm.top="対象無し", 0, SUMPRODUCT(_xlpm.amount * _xlpm.hitCount))),0)</f>
        <v>0</v>
      </c>
      <c r="AK49" s="324"/>
      <c r="AL49" s="21">
        <f>LEN(配列情報!$D$15)-LEN(SUBSTITUTE(配列情報!$D$15,$D49,""))</f>
        <v>0</v>
      </c>
      <c r="AM49" s="21">
        <f t="shared" si="10"/>
        <v>0</v>
      </c>
      <c r="AN49" s="162" cm="1">
        <f t="array" ref="AN49">AM49-IFERROR(_xlfn.LET(_xlpm.k,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$AM$3:$AM$215),IF(_xlpm.top="対象無し", 0, SUMPRODUCT(_xlpm.amount * _xlpm.hitCount))),0)</f>
        <v>0</v>
      </c>
      <c r="AO49" s="324"/>
      <c r="AP49" s="21">
        <f>LEN(配列情報!$D$16)-LEN(SUBSTITUTE(配列情報!$D$16,$D49,""))</f>
        <v>0</v>
      </c>
      <c r="AQ49" s="21">
        <f t="shared" si="11"/>
        <v>0</v>
      </c>
      <c r="AR49" s="162" cm="1">
        <f t="array" ref="AR49">AQ49-IFERROR(_xlfn.LET(_xlpm.k,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$AQ$3:$AQ$215),IF(_xlpm.top="対象無し", 0, SUMPRODUCT(_xlpm.amount * _xlpm.hitCount))),0)</f>
        <v>0</v>
      </c>
      <c r="AS49" s="324"/>
      <c r="AT49" s="21">
        <f>LEN(配列情報!$D$17)-LEN(SUBSTITUTE(配列情報!$D$17,$D49,""))</f>
        <v>0</v>
      </c>
      <c r="AU49" s="21">
        <f t="shared" si="12"/>
        <v>0</v>
      </c>
      <c r="AV49" s="162" cm="1">
        <f t="array" ref="AV49">AU49-IFERROR(_xlfn.LET(_xlpm.k,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$AU$3:$AU$215),IF(_xlpm.top="対象無し", 0, SUMPRODUCT(_xlpm.amount * _xlpm.hitCount))),0)</f>
        <v>0</v>
      </c>
      <c r="AW49" s="324"/>
      <c r="AX49" s="21">
        <f>LEN(配列情報!$D$18)-LEN(SUBSTITUTE(配列情報!$D$18,$D49,""))</f>
        <v>0</v>
      </c>
      <c r="AY49" s="21">
        <f t="shared" si="13"/>
        <v>0</v>
      </c>
      <c r="AZ49" s="162" cm="1">
        <f t="array" ref="AZ49">AY49-IFERROR(_xlfn.LET(_xlpm.k,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$AY$3:$AY$215),IF(_xlpm.top="対象無し", 0, SUMPRODUCT(_xlpm.amount * _xlpm.hitCount))),0)</f>
        <v>0</v>
      </c>
      <c r="BA49" s="324"/>
      <c r="BB49" s="21">
        <f>LEN(配列情報!$D$19)-LEN(SUBSTITUTE(配列情報!$D$19,$D49,""))</f>
        <v>0</v>
      </c>
      <c r="BC49" s="21">
        <f t="shared" si="14"/>
        <v>0</v>
      </c>
      <c r="BD49" s="162" cm="1">
        <f t="array" ref="BD49">BC49-IFERROR(_xlfn.LET(_xlpm.k,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$BC$3:$BC$215),IF(_xlpm.top="対象無し", 0, SUMPRODUCT(_xlpm.amount * _xlpm.hitCount))),0)</f>
        <v>0</v>
      </c>
      <c r="BE49" s="324"/>
      <c r="BF49" s="21">
        <f>LEN(配列情報!$D$20)-LEN(SUBSTITUTE(配列情報!$D$20,$D49,""))</f>
        <v>0</v>
      </c>
      <c r="BG49" s="21">
        <f t="shared" si="102"/>
        <v>0</v>
      </c>
      <c r="BH49" s="162" cm="1">
        <f t="array" ref="BH49">BG49-IFERROR(_xlfn.LET(_xlpm.k,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$BG$3:$BG$215),IF(_xlpm.top="対象無し", 0, SUMPRODUCT(_xlpm.amount * _xlpm.hitCount))),0)</f>
        <v>0</v>
      </c>
      <c r="BI49" s="324"/>
      <c r="BJ49" s="21">
        <f>LEN(配列情報!$D$21)-LEN(SUBSTITUTE(配列情報!$D$21,$D49,""))</f>
        <v>0</v>
      </c>
      <c r="BK49" s="21">
        <f t="shared" si="15"/>
        <v>0</v>
      </c>
      <c r="BL49" s="162" cm="1">
        <f t="array" ref="BL49">BK49-IFERROR(_xlfn.LET(_xlpm.k,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$BK$3:$BK$215),IF(_xlpm.top="対象無し", 0, SUMPRODUCT(_xlpm.amount * _xlpm.hitCount))),0)</f>
        <v>0</v>
      </c>
      <c r="BM49" s="324"/>
      <c r="BN49" s="21">
        <f>LEN(配列情報!$D$22)-LEN(SUBSTITUTE(配列情報!$D$22,$D49,""))</f>
        <v>0</v>
      </c>
      <c r="BO49" s="21">
        <f t="shared" si="16"/>
        <v>0</v>
      </c>
      <c r="BP49" s="162" cm="1">
        <f t="array" ref="BP49">BO49-IFERROR(_xlfn.LET(_xlpm.k,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$BO$3:$BO$215),IF(_xlpm.top="対象無し", 0, SUMPRODUCT(_xlpm.amount * _xlpm.hitCount))),0)</f>
        <v>0</v>
      </c>
      <c r="BQ49" s="324"/>
      <c r="BR49" s="21">
        <f>LEN(配列情報!$D$23)-LEN(SUBSTITUTE(配列情報!$D$23,$D49,""))</f>
        <v>0</v>
      </c>
      <c r="BS49" s="21">
        <f t="shared" si="17"/>
        <v>0</v>
      </c>
      <c r="BT49" s="162" cm="1">
        <f t="array" ref="BT49">BS49-IFERROR(_xlfn.LET(_xlpm.k,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$BS$3:$BS$215),IF(_xlpm.top="対象無し", 0, SUMPRODUCT(_xlpm.amount * _xlpm.hitCount))),0)</f>
        <v>0</v>
      </c>
      <c r="BU49" s="324"/>
      <c r="BV49" s="21">
        <f>LEN(配列情報!$D$24)-LEN(SUBSTITUTE(配列情報!$D$24,$D49,""))</f>
        <v>0</v>
      </c>
      <c r="BW49" s="21">
        <f t="shared" si="18"/>
        <v>0</v>
      </c>
      <c r="BX49" s="162" cm="1">
        <f t="array" ref="BX49">BW49-IFERROR(_xlfn.LET(_xlpm.k,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$BW$3:$BW$215),IF(_xlpm.top="対象無し", 0, SUMPRODUCT(_xlpm.amount * _xlpm.hitCount))),0)</f>
        <v>0</v>
      </c>
      <c r="BY49" s="324"/>
      <c r="BZ49" s="21">
        <f>LEN(配列情報!$D$25)-LEN(SUBSTITUTE(配列情報!$D$25,$D49,""))</f>
        <v>0</v>
      </c>
      <c r="CA49" s="21">
        <f t="shared" si="19"/>
        <v>0</v>
      </c>
      <c r="CB49" s="162" cm="1">
        <f t="array" ref="CB49">CA49-IFERROR(_xlfn.LET(_xlpm.k,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$CA$3:$CA$215),IF(_xlpm.top="対象無し", 0, SUMPRODUCT(_xlpm.amount * _xlpm.hitCount))),0)</f>
        <v>0</v>
      </c>
      <c r="CC49" s="324"/>
      <c r="CD49" s="21">
        <f>LEN(配列情報!$D$26)-LEN(SUBSTITUTE(配列情報!$D$26,$D49,""))</f>
        <v>0</v>
      </c>
      <c r="CE49" s="21">
        <f t="shared" si="20"/>
        <v>0</v>
      </c>
      <c r="CF49" s="162" cm="1">
        <f t="array" ref="CF49">CE49-IFERROR(_xlfn.LET(_xlpm.k,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$CE$3:$CE$215),IF(_xlpm.top="対象無し", 0, SUMPRODUCT(_xlpm.amount * _xlpm.hitCount))),0)</f>
        <v>0</v>
      </c>
      <c r="CG49" s="324"/>
      <c r="CH49" s="21">
        <f>LEN(配列情報!$D$27)-LEN(SUBSTITUTE(配列情報!$D$27,$D49,""))</f>
        <v>0</v>
      </c>
      <c r="CI49" s="21">
        <f t="shared" si="21"/>
        <v>0</v>
      </c>
      <c r="CJ49" s="162" cm="1">
        <f t="array" ref="CJ49">CI49-IFERROR(_xlfn.LET(_xlpm.k,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$CI$3:$CI$215),IF(_xlpm.top="対象無し", 0, SUMPRODUCT(_xlpm.amount * _xlpm.hitCount))),0)</f>
        <v>0</v>
      </c>
      <c r="CK49" s="324"/>
      <c r="CL49" s="21">
        <f>LEN(配列情報!$D$28)-LEN(SUBSTITUTE(配列情報!$D$28,$D49,""))</f>
        <v>0</v>
      </c>
      <c r="CM49" s="21">
        <f t="shared" si="22"/>
        <v>0</v>
      </c>
      <c r="CN49" s="162" cm="1">
        <f t="array" ref="CN49">CM49-IFERROR(_xlfn.LET(_xlpm.k,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$CM$3:$CM$215),IF(_xlpm.top="対象無し", 0, SUMPRODUCT(_xlpm.amount * _xlpm.hitCount))),0)</f>
        <v>0</v>
      </c>
      <c r="CO49" s="324"/>
      <c r="CP49" s="21">
        <f>LEN(配列情報!$D$29)-LEN(SUBSTITUTE(配列情報!$D$29,$D49,""))</f>
        <v>0</v>
      </c>
      <c r="CQ49" s="21">
        <f t="shared" si="23"/>
        <v>0</v>
      </c>
      <c r="CR49" s="162" cm="1">
        <f t="array" ref="CR49">CQ49-IFERROR(_xlfn.LET(_xlpm.k,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$CQ$3:$CQ$215),IF(_xlpm.top="対象無し", 0, SUMPRODUCT(_xlpm.amount * _xlpm.hitCount))),0)</f>
        <v>0</v>
      </c>
      <c r="CS49" s="324"/>
      <c r="CT49" s="21">
        <f>LEN(配列情報!$D$30)-LEN(SUBSTITUTE(配列情報!$D$30,$D49,""))</f>
        <v>0</v>
      </c>
      <c r="CU49" s="21">
        <f t="shared" si="24"/>
        <v>0</v>
      </c>
      <c r="CV49" s="162" cm="1">
        <f t="array" ref="CV49">CU49-IFERROR(_xlfn.LET(_xlpm.k,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$CU$3:$CU$215),IF(_xlpm.top="対象無し", 0, SUMPRODUCT(_xlpm.amount * _xlpm.hitCount))),0)</f>
        <v>0</v>
      </c>
      <c r="CW49" s="324"/>
      <c r="CX49" s="21">
        <f>LEN(配列情報!$D$31)-LEN(SUBSTITUTE(配列情報!$D$31,$D49,""))</f>
        <v>0</v>
      </c>
      <c r="CY49" s="21">
        <f t="shared" si="25"/>
        <v>0</v>
      </c>
      <c r="CZ49" s="162" cm="1">
        <f t="array" ref="CZ49">CY49-IFERROR(_xlfn.LET(_xlpm.k,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$CY$3:$CY$215),IF(_xlpm.top="対象無し", 0, SUMPRODUCT(_xlpm.amount * _xlpm.hitCount))),0)</f>
        <v>0</v>
      </c>
      <c r="DA49" s="324"/>
      <c r="DB49" s="21">
        <f>LEN(配列情報!$D$32)-LEN(SUBSTITUTE(配列情報!$D$32,$D49,""))</f>
        <v>0</v>
      </c>
      <c r="DC49" s="21">
        <f t="shared" si="26"/>
        <v>0</v>
      </c>
      <c r="DD49" s="162" cm="1">
        <f t="array" ref="DD49">DC49-IFERROR(_xlfn.LET(_xlpm.k,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$DC$3:$DC$215),IF(_xlpm.top="対象無し", 0, SUMPRODUCT(_xlpm.amount * _xlpm.hitCount))),0)</f>
        <v>0</v>
      </c>
      <c r="DE49" s="324"/>
      <c r="DF49" s="21">
        <f>LEN(配列情報!$D$33)-LEN(SUBSTITUTE(配列情報!$D$33,$D49,""))</f>
        <v>0</v>
      </c>
      <c r="DG49" s="21">
        <f t="shared" si="27"/>
        <v>0</v>
      </c>
      <c r="DH49" s="162" cm="1">
        <f t="array" ref="DH49">DG49-IFERROR(_xlfn.LET(_xlpm.k,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$DG$3:$DG$215),IF(_xlpm.top="対象無し", 0, SUMPRODUCT(_xlpm.amount * _xlpm.hitCount))),0)</f>
        <v>0</v>
      </c>
      <c r="DI49" s="324"/>
      <c r="DJ49" s="21">
        <f>LEN(配列情報!$D$34)-LEN(SUBSTITUTE(配列情報!$D$34,$D49,""))</f>
        <v>0</v>
      </c>
      <c r="DK49" s="21">
        <f t="shared" si="28"/>
        <v>0</v>
      </c>
      <c r="DL49" s="162" cm="1">
        <f t="array" ref="DL49">DK49-IFERROR(_xlfn.LET(_xlpm.k,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$DK$3:$DK$215),IF(_xlpm.top="対象無し", 0, SUMPRODUCT(_xlpm.amount * _xlpm.hitCount))),0)</f>
        <v>0</v>
      </c>
      <c r="DM49" s="324"/>
      <c r="DN49" s="21">
        <f>LEN(配列情報!$D$35)-LEN(SUBSTITUTE(配列情報!$D$35,$D49,""))</f>
        <v>0</v>
      </c>
      <c r="DO49" s="21">
        <f t="shared" si="29"/>
        <v>0</v>
      </c>
      <c r="DP49" s="162" cm="1">
        <f t="array" ref="DP49">DO49-IFERROR(_xlfn.LET(_xlpm.k,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$DO$3:$DO$215),IF(_xlpm.top="対象無し", 0, SUMPRODUCT(_xlpm.amount * _xlpm.hitCount))),0)</f>
        <v>0</v>
      </c>
      <c r="DQ49" s="324"/>
      <c r="DR49" s="21">
        <f>LEN(配列情報!$D$36)-LEN(SUBSTITUTE(配列情報!$D$36,$D49,""))</f>
        <v>0</v>
      </c>
      <c r="DS49" s="21">
        <f t="shared" si="30"/>
        <v>0</v>
      </c>
      <c r="DT49" s="162" cm="1">
        <f t="array" ref="DT49">DS49-IFERROR(_xlfn.LET(_xlpm.k,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$DS$3:$DS$215),IF(_xlpm.top="対象無し", 0, SUMPRODUCT(_xlpm.amount * _xlpm.hitCount))),0)</f>
        <v>0</v>
      </c>
      <c r="DU49" s="324"/>
      <c r="DV49" s="21">
        <f>LEN(配列情報!$D$37)-LEN(SUBSTITUTE(配列情報!$D$37,$D49,""))</f>
        <v>0</v>
      </c>
      <c r="DW49" s="21">
        <f t="shared" si="31"/>
        <v>0</v>
      </c>
      <c r="DX49" s="162" cm="1">
        <f t="array" ref="DX49">DW49-IFERROR(_xlfn.LET(_xlpm.k,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$DW$3:$DW$215),IF(_xlpm.top="対象無し", 0, SUMPRODUCT(_xlpm.amount * _xlpm.hitCount))),0)</f>
        <v>0</v>
      </c>
      <c r="DY49" s="324"/>
      <c r="DZ49" s="21">
        <f>LEN(配列情報!$D$38)-LEN(SUBSTITUTE(配列情報!$D$38,$D49,""))</f>
        <v>0</v>
      </c>
      <c r="EA49" s="21">
        <f t="shared" si="32"/>
        <v>0</v>
      </c>
      <c r="EB49" s="162" cm="1">
        <f t="array" ref="EB49">EA49-IFERROR(_xlfn.LET(_xlpm.k,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$EA$3:$EA$215),IF(_xlpm.top="対象無し", 0, SUMPRODUCT(_xlpm.amount * _xlpm.hitCount))),0)</f>
        <v>0</v>
      </c>
      <c r="EC49" s="324"/>
      <c r="ED49" s="21">
        <f>LEN(配列情報!$D$39)-LEN(SUBSTITUTE(配列情報!$D$39,$D49,""))</f>
        <v>0</v>
      </c>
      <c r="EE49" s="21">
        <f t="shared" si="33"/>
        <v>0</v>
      </c>
      <c r="EF49" s="162" cm="1">
        <f t="array" ref="EF49">EE49-IFERROR(_xlfn.LET(_xlpm.k,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$EE$3:$EE$215),IF(_xlpm.top="対象無し", 0, SUMPRODUCT(_xlpm.amount * _xlpm.hitCount))),0)</f>
        <v>0</v>
      </c>
      <c r="EG49" s="324"/>
      <c r="EH49" s="21">
        <f>LEN(配列情報!$D$40)-LEN(SUBSTITUTE(配列情報!$D$40,$D49,""))</f>
        <v>0</v>
      </c>
      <c r="EI49" s="21">
        <f t="shared" si="34"/>
        <v>0</v>
      </c>
      <c r="EJ49" s="162" cm="1">
        <f t="array" ref="EJ49">EI49-IFERROR(_xlfn.LET(_xlpm.k,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$EI$3:$EI$215),IF(_xlpm.top="対象無し", 0, SUMPRODUCT(_xlpm.amount * _xlpm.hitCount))),0)</f>
        <v>0</v>
      </c>
      <c r="EK49" s="324"/>
      <c r="EL49" s="21">
        <f>LEN(配列情報!$D$41)-LEN(SUBSTITUTE(配列情報!$D$41,$D49,""))</f>
        <v>0</v>
      </c>
      <c r="EM49" s="21">
        <f t="shared" si="35"/>
        <v>0</v>
      </c>
      <c r="EN49" s="162" cm="1">
        <f t="array" ref="EN49">EM49-IFERROR(_xlfn.LET(_xlpm.k,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$EM$3:$EM$215),IF(_xlpm.top="対象無し", 0, SUMPRODUCT(_xlpm.amount * _xlpm.hitCount))),0)</f>
        <v>0</v>
      </c>
      <c r="EO49" s="324"/>
      <c r="EP49" s="21">
        <f>LEN(配列情報!$D$42)-LEN(SUBSTITUTE(配列情報!$D$42,$D49,""))</f>
        <v>0</v>
      </c>
      <c r="EQ49" s="21">
        <f t="shared" si="36"/>
        <v>0</v>
      </c>
      <c r="ER49" s="162" cm="1">
        <f t="array" ref="ER49">EQ49-IFERROR(_xlfn.LET(_xlpm.k,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$EQ$3:$EQ$215),IF(_xlpm.top="対象無し", 0, SUMPRODUCT(_xlpm.amount * _xlpm.hitCount))),0)</f>
        <v>0</v>
      </c>
      <c r="ES49" s="324"/>
      <c r="ET49" s="21">
        <f>LEN(配列情報!$D$43)-LEN(SUBSTITUTE(配列情報!$D$43,$D49,""))</f>
        <v>0</v>
      </c>
      <c r="EU49" s="21">
        <f t="shared" si="37"/>
        <v>0</v>
      </c>
      <c r="EV49" s="162" cm="1">
        <f t="array" ref="EV49">EU49-IFERROR(_xlfn.LET(_xlpm.k,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$EU$3:$EU$215),IF(_xlpm.top="対象無し", 0, SUMPRODUCT(_xlpm.amount * _xlpm.hitCount))),0)</f>
        <v>0</v>
      </c>
      <c r="EW49" s="324"/>
      <c r="EX49" s="21">
        <f>LEN(配列情報!$D$44)-LEN(SUBSTITUTE(配列情報!$D$44,$D49,""))</f>
        <v>0</v>
      </c>
      <c r="EY49" s="21">
        <f t="shared" si="38"/>
        <v>0</v>
      </c>
      <c r="EZ49" s="162" cm="1">
        <f t="array" ref="EZ49">EY49-IFERROR(_xlfn.LET(_xlpm.k,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$EY$3:$EY$215),IF(_xlpm.top="対象無し", 0, SUMPRODUCT(_xlpm.amount * _xlpm.hitCount))),0)</f>
        <v>0</v>
      </c>
      <c r="FA49" s="324"/>
      <c r="FB49" s="21">
        <f>LEN(配列情報!$D$45)-LEN(SUBSTITUTE(配列情報!$D$45,$D49,""))</f>
        <v>0</v>
      </c>
      <c r="FC49" s="21">
        <f t="shared" si="39"/>
        <v>0</v>
      </c>
      <c r="FD49" s="162" cm="1">
        <f t="array" ref="FD49">FC49-IFERROR(_xlfn.LET(_xlpm.k,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$FC$3:$FC$215),IF(_xlpm.top="対象無し", 0, SUMPRODUCT(_xlpm.amount * _xlpm.hitCount))),0)</f>
        <v>0</v>
      </c>
      <c r="FE49" s="324"/>
      <c r="FF49" s="21">
        <f>LEN(配列情報!$D$46)-LEN(SUBSTITUTE(配列情報!$D$46,$D49,""))</f>
        <v>0</v>
      </c>
      <c r="FG49" s="21">
        <f t="shared" si="40"/>
        <v>0</v>
      </c>
      <c r="FH49" s="162" cm="1">
        <f t="array" ref="FH49">FG49-IFERROR(_xlfn.LET(_xlpm.k,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$FG$3:$FG$215),IF(_xlpm.top="対象無し", 0, SUMPRODUCT(_xlpm.amount * _xlpm.hitCount))),0)</f>
        <v>0</v>
      </c>
      <c r="FI49" s="324"/>
      <c r="FJ49" s="21">
        <f>LEN(配列情報!$D$47)-LEN(SUBSTITUTE(配列情報!$D$47,$D49,""))</f>
        <v>0</v>
      </c>
      <c r="FK49" s="21">
        <f t="shared" si="41"/>
        <v>0</v>
      </c>
      <c r="FL49" s="162" cm="1">
        <f t="array" ref="FL49">FK49-IFERROR(_xlfn.LET(_xlpm.k,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$FK$3:$FK$215),IF(_xlpm.top="対象無し", 0, SUMPRODUCT(_xlpm.amount * _xlpm.hitCount))),0)</f>
        <v>0</v>
      </c>
      <c r="FM49" s="324"/>
      <c r="FN49" s="21">
        <f>LEN(配列情報!$D$48)-LEN(SUBSTITUTE(配列情報!$D$48,$D49,""))</f>
        <v>0</v>
      </c>
      <c r="FO49" s="21">
        <f t="shared" si="42"/>
        <v>0</v>
      </c>
      <c r="FP49" s="162" cm="1">
        <f t="array" ref="FP49">FO49-IFERROR(_xlfn.LET(_xlpm.k,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$FO$3:$FO$215),IF(_xlpm.top="対象無し", 0, SUMPRODUCT(_xlpm.amount * _xlpm.hitCount))),0)</f>
        <v>0</v>
      </c>
      <c r="FQ49" s="324"/>
      <c r="FR49" s="21">
        <f>LEN(配列情報!$D$49)-LEN(SUBSTITUTE(配列情報!$D$49,$D49,""))</f>
        <v>0</v>
      </c>
      <c r="FS49" s="21">
        <f t="shared" si="43"/>
        <v>0</v>
      </c>
      <c r="FT49" s="162" cm="1">
        <f t="array" ref="FT49">FS49-IFERROR(_xlfn.LET(_xlpm.k,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$FS$3:$FS$215),IF(_xlpm.top="対象無し", 0, SUMPRODUCT(_xlpm.amount * _xlpm.hitCount))),0)</f>
        <v>0</v>
      </c>
      <c r="FU49" s="324"/>
      <c r="FV49" s="21">
        <f>LEN(配列情報!$D$50)-LEN(SUBSTITUTE(配列情報!$D$50,$D49,""))</f>
        <v>0</v>
      </c>
      <c r="FW49" s="21">
        <f t="shared" si="44"/>
        <v>0</v>
      </c>
      <c r="FX49" s="162" cm="1">
        <f t="array" ref="FX49">FW49-IFERROR(_xlfn.LET(_xlpm.k,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$FW$3:$FW$215),IF(_xlpm.top="対象無し", 0, SUMPRODUCT(_xlpm.amount * _xlpm.hitCount))),0)</f>
        <v>0</v>
      </c>
      <c r="FY49" s="324"/>
      <c r="FZ49" s="21">
        <f>LEN(配列情報!$D$51)-LEN(SUBSTITUTE(配列情報!$D$51,$D49,""))</f>
        <v>0</v>
      </c>
      <c r="GA49" s="21">
        <f t="shared" si="45"/>
        <v>0</v>
      </c>
      <c r="GB49" s="162" cm="1">
        <f t="array" ref="GB49">GA49-IFERROR(_xlfn.LET(_xlpm.k,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$GA$3:$GA$215),IF(_xlpm.top="対象無し", 0, SUMPRODUCT(_xlpm.amount * _xlpm.hitCount))),0)</f>
        <v>0</v>
      </c>
      <c r="GC49" s="324"/>
      <c r="GD49" s="21">
        <f>LEN(配列情報!$D$52)-LEN(SUBSTITUTE(配列情報!$D$52,$D49,""))</f>
        <v>0</v>
      </c>
      <c r="GE49" s="21">
        <f t="shared" si="46"/>
        <v>0</v>
      </c>
      <c r="GF49" s="162" cm="1">
        <f t="array" ref="GF49">GE49-IFERROR(_xlfn.LET(_xlpm.k,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$GE$3:$GE$215),IF(_xlpm.top="対象無し", 0, SUMPRODUCT(_xlpm.amount * _xlpm.hitCount))),0)</f>
        <v>0</v>
      </c>
      <c r="GG49" s="324"/>
      <c r="GH49" s="21">
        <f>LEN(配列情報!$D$53)-LEN(SUBSTITUTE(配列情報!$D$53,$D49,""))</f>
        <v>0</v>
      </c>
      <c r="GI49" s="21">
        <f t="shared" si="47"/>
        <v>0</v>
      </c>
      <c r="GJ49" s="162" cm="1">
        <f t="array" ref="GJ49">GI49-IFERROR(_xlfn.LET(_xlpm.k,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$GI$3:$GI$215),IF(_xlpm.top="対象無し", 0, SUMPRODUCT(_xlpm.amount * _xlpm.hitCount))),0)</f>
        <v>0</v>
      </c>
      <c r="GK49" s="324"/>
      <c r="GL49" s="21">
        <f>LEN(配列情報!$D$54)-LEN(SUBSTITUTE(配列情報!$D$54,$D49,""))</f>
        <v>0</v>
      </c>
      <c r="GM49" s="21">
        <f t="shared" si="48"/>
        <v>0</v>
      </c>
      <c r="GN49" s="162" cm="1">
        <f t="array" ref="GN49">GM49-IFERROR(_xlfn.LET(_xlpm.k,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$GM$3:$GM$215),IF(_xlpm.top="対象無し", 0, SUMPRODUCT(_xlpm.amount * _xlpm.hitCount))),0)</f>
        <v>0</v>
      </c>
      <c r="GO49" s="324"/>
      <c r="GP49" s="21">
        <f>LEN(配列情報!$D$55)-LEN(SUBSTITUTE(配列情報!$D$55,$D49,""))</f>
        <v>0</v>
      </c>
      <c r="GQ49" s="21">
        <f t="shared" si="49"/>
        <v>0</v>
      </c>
      <c r="GR49" s="162" cm="1">
        <f t="array" ref="GR49">GQ49-IFERROR(_xlfn.LET(_xlpm.k,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$GQ$3:$GQ$215),IF(_xlpm.top="対象無し", 0, SUMPRODUCT(_xlpm.amount * _xlpm.hitCount))),0)</f>
        <v>0</v>
      </c>
      <c r="GS49" s="324"/>
      <c r="GT49" s="21">
        <f>LEN(配列情報!$D$56)-LEN(SUBSTITUTE(配列情報!$D$56,$D49,""))</f>
        <v>0</v>
      </c>
      <c r="GU49" s="21">
        <f t="shared" si="50"/>
        <v>0</v>
      </c>
      <c r="GV49" s="162" cm="1">
        <f t="array" ref="GV49">GU49-IFERROR(_xlfn.LET(_xlpm.k,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$GU$3:$GU$215),IF(_xlpm.top="対象無し", 0, SUMPRODUCT(_xlpm.amount * _xlpm.hitCount))),0)</f>
        <v>0</v>
      </c>
      <c r="GW49" s="324"/>
      <c r="GX49" s="21">
        <f>LEN(配列情報!$D$57)-LEN(SUBSTITUTE(配列情報!$D$57,$D49,""))</f>
        <v>0</v>
      </c>
      <c r="GY49" s="21">
        <f t="shared" si="51"/>
        <v>0</v>
      </c>
      <c r="GZ49" s="162" cm="1">
        <f t="array" ref="GZ49">GY49-IFERROR(_xlfn.LET(_xlpm.k,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$GY$3:$GY$215),IF(_xlpm.top="対象無し", 0, SUMPRODUCT(_xlpm.amount * _xlpm.hitCount))),0)</f>
        <v>0</v>
      </c>
      <c r="HA49" s="324"/>
      <c r="HB49" s="21">
        <f>LEN(配列情報!$D$58)-LEN(SUBSTITUTE(配列情報!$D$58,$D49,""))</f>
        <v>0</v>
      </c>
      <c r="HC49" s="21">
        <f t="shared" si="52"/>
        <v>0</v>
      </c>
      <c r="HD49" s="162" cm="1">
        <f t="array" ref="HD49">HC49-IFERROR(_xlfn.LET(_xlpm.k,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$HC$3:$HC$215),IF(_xlpm.top="対象無し", 0, SUMPRODUCT(_xlpm.amount * _xlpm.hitCount))),0)</f>
        <v>0</v>
      </c>
      <c r="HE49" s="324"/>
      <c r="HF49" s="21">
        <f>LEN(配列情報!$D$59)-LEN(SUBSTITUTE(配列情報!$D$59,$D49,""))</f>
        <v>0</v>
      </c>
      <c r="HG49" s="21">
        <f t="shared" si="53"/>
        <v>0</v>
      </c>
      <c r="HH49" s="162" cm="1">
        <f t="array" ref="HH49">HG49-IFERROR(_xlfn.LET(_xlpm.k,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$HG$3:$HG$215),IF(_xlpm.top="対象無し", 0, SUMPRODUCT(_xlpm.amount * _xlpm.hitCount))),0)</f>
        <v>0</v>
      </c>
      <c r="HI49" s="324"/>
      <c r="HJ49" s="21">
        <f>LEN(配列情報!$D$60)-LEN(SUBSTITUTE(配列情報!$D$60,$D49,""))</f>
        <v>0</v>
      </c>
      <c r="HK49" s="21">
        <f t="shared" si="54"/>
        <v>0</v>
      </c>
      <c r="HL49" s="162" cm="1">
        <f t="array" ref="HL49">HK49-IFERROR(_xlfn.LET(_xlpm.k,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$HK$3:$HK$215),IF(_xlpm.top="対象無し", 0, SUMPRODUCT(_xlpm.amount * _xlpm.hitCount))),0)</f>
        <v>0</v>
      </c>
      <c r="HM49" s="324"/>
      <c r="HN49" s="21">
        <f>LEN(配列情報!$D$61)-LEN(SUBSTITUTE(配列情報!$D$61,$D49,""))</f>
        <v>0</v>
      </c>
      <c r="HO49" s="21">
        <f t="shared" si="55"/>
        <v>0</v>
      </c>
      <c r="HP49" s="162" cm="1">
        <f t="array" ref="HP49">HO49-IFERROR(_xlfn.LET(_xlpm.k,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$HO$3:$HO$215),IF(_xlpm.top="対象無し", 0, SUMPRODUCT(_xlpm.amount * _xlpm.hitCount))),0)</f>
        <v>0</v>
      </c>
      <c r="HQ49" s="324"/>
      <c r="HR49" s="21">
        <f>LEN(配列情報!$D$62)-LEN(SUBSTITUTE(配列情報!$D$62,$D49,""))</f>
        <v>0</v>
      </c>
      <c r="HS49" s="21">
        <f t="shared" si="56"/>
        <v>0</v>
      </c>
      <c r="HT49" s="162" cm="1">
        <f t="array" ref="HT49">HS49-IFERROR(_xlfn.LET(_xlpm.k,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$HS$3:$HS$215),IF(_xlpm.top="対象無し", 0, SUMPRODUCT(_xlpm.amount * _xlpm.hitCount))),0)</f>
        <v>0</v>
      </c>
      <c r="HU49" s="324"/>
      <c r="HV49" s="21">
        <f>LEN(配列情報!$D$63)-LEN(SUBSTITUTE(配列情報!$D$63,$D49,""))</f>
        <v>0</v>
      </c>
      <c r="HW49" s="21">
        <f t="shared" si="57"/>
        <v>0</v>
      </c>
      <c r="HX49" s="162" cm="1">
        <f t="array" ref="HX49">HW49-IFERROR(_xlfn.LET(_xlpm.k,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$HW$3:$HW$215),IF(_xlpm.top="対象無し", 0, SUMPRODUCT(_xlpm.amount * _xlpm.hitCount))),0)</f>
        <v>0</v>
      </c>
      <c r="HY49" s="324"/>
      <c r="HZ49" s="21">
        <f>LEN(配列情報!$D$64)-LEN(SUBSTITUTE(配列情報!$D$64,$D49,""))</f>
        <v>0</v>
      </c>
      <c r="IA49" s="21">
        <f t="shared" si="58"/>
        <v>0</v>
      </c>
      <c r="IB49" s="162" cm="1">
        <f t="array" ref="IB49">IA49-IFERROR(_xlfn.LET(_xlpm.k,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$IA$3:$IA$215),IF(_xlpm.top="対象無し", 0, SUMPRODUCT(_xlpm.amount * _xlpm.hitCount))),0)</f>
        <v>0</v>
      </c>
      <c r="IC49" s="324"/>
      <c r="ID49" s="21">
        <f>LEN(配列情報!$D$65)-LEN(SUBSTITUTE(配列情報!$D$65,$D49,""))</f>
        <v>0</v>
      </c>
      <c r="IE49" s="21">
        <f t="shared" si="59"/>
        <v>0</v>
      </c>
      <c r="IF49" s="162" cm="1">
        <f t="array" ref="IF49">IE49-IFERROR(_xlfn.LET(_xlpm.k,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$IE$3:$IE$215),IF(_xlpm.top="対象無し", 0, SUMPRODUCT(_xlpm.amount * _xlpm.hitCount))),0)</f>
        <v>0</v>
      </c>
      <c r="IG49" s="324"/>
      <c r="IH49" s="21">
        <f>LEN(配列情報!$D$66)-LEN(SUBSTITUTE(配列情報!$D$66,$D49,""))</f>
        <v>0</v>
      </c>
      <c r="II49" s="21">
        <f t="shared" si="60"/>
        <v>0</v>
      </c>
      <c r="IJ49" s="162" cm="1">
        <f t="array" ref="IJ49">II49-IFERROR(_xlfn.LET(_xlpm.k,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$II$3:$II$215),IF(_xlpm.top="対象無し", 0, SUMPRODUCT(_xlpm.amount * _xlpm.hitCount))),0)</f>
        <v>0</v>
      </c>
      <c r="IK49" s="324"/>
      <c r="IL49" s="21">
        <f>LEN(配列情報!$D$67)-LEN(SUBSTITUTE(配列情報!$D$67,$D49,""))</f>
        <v>0</v>
      </c>
      <c r="IM49" s="21">
        <f t="shared" si="61"/>
        <v>0</v>
      </c>
      <c r="IN49" s="162" cm="1">
        <f t="array" ref="IN49">IM49-IFERROR(_xlfn.LET(_xlpm.k,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$IM$3:$IM$215),IF(_xlpm.top="対象無し", 0, SUMPRODUCT(_xlpm.amount * _xlpm.hitCount))),0)</f>
        <v>0</v>
      </c>
      <c r="IO49" s="324"/>
      <c r="IP49" s="21">
        <f>LEN(配列情報!$D$68)-LEN(SUBSTITUTE(配列情報!$D$68,$D49,""))</f>
        <v>0</v>
      </c>
      <c r="IQ49" s="21">
        <f t="shared" si="62"/>
        <v>0</v>
      </c>
      <c r="IR49" s="162" cm="1">
        <f t="array" ref="IR49">IQ49-IFERROR(_xlfn.LET(_xlpm.k,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$IQ$3:$IQ$215),IF(_xlpm.top="対象無し", 0, SUMPRODUCT(_xlpm.amount * _xlpm.hitCount))),0)</f>
        <v>0</v>
      </c>
      <c r="IS49" s="324"/>
      <c r="IT49" s="21">
        <f>LEN(配列情報!$D$69)-LEN(SUBSTITUTE(配列情報!$D$69,$D49,""))</f>
        <v>0</v>
      </c>
      <c r="IU49" s="21">
        <f t="shared" si="63"/>
        <v>0</v>
      </c>
      <c r="IV49" s="162" cm="1">
        <f t="array" ref="IV49">IU49-IFERROR(_xlfn.LET(_xlpm.k,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$IU$3:$IU$215),IF(_xlpm.top="対象無し", 0, SUMPRODUCT(_xlpm.amount * _xlpm.hitCount))),0)</f>
        <v>0</v>
      </c>
      <c r="IW49" s="324"/>
      <c r="IX49" s="21">
        <f>LEN(配列情報!$D$70)-LEN(SUBSTITUTE(配列情報!$D$70,$D49,""))</f>
        <v>0</v>
      </c>
      <c r="IY49" s="21">
        <f t="shared" si="64"/>
        <v>0</v>
      </c>
      <c r="IZ49" s="162" cm="1">
        <f t="array" ref="IZ49">IY49-IFERROR(_xlfn.LET(_xlpm.k,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$IY$3:$IY$215),IF(_xlpm.top="対象無し", 0, SUMPRODUCT(_xlpm.amount * _xlpm.hitCount))),0)</f>
        <v>0</v>
      </c>
      <c r="JA49" s="324"/>
      <c r="JB49" s="21">
        <f>LEN(配列情報!$D$71)-LEN(SUBSTITUTE(配列情報!$D$71,$D49,""))</f>
        <v>0</v>
      </c>
      <c r="JC49" s="21">
        <f t="shared" si="65"/>
        <v>0</v>
      </c>
      <c r="JD49" s="162" cm="1">
        <f t="array" ref="JD49">JC49-IFERROR(_xlfn.LET(_xlpm.k,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$JC$3:$JC$215),IF(_xlpm.top="対象無し", 0, SUMPRODUCT(_xlpm.amount * _xlpm.hitCount))),0)</f>
        <v>0</v>
      </c>
      <c r="JE49" s="324"/>
      <c r="JF49" s="21">
        <f>LEN(配列情報!$D$72)-LEN(SUBSTITUTE(配列情報!$D$72,$D49,""))</f>
        <v>0</v>
      </c>
      <c r="JG49" s="21">
        <f t="shared" si="66"/>
        <v>0</v>
      </c>
      <c r="JH49" s="162" cm="1">
        <f t="array" ref="JH49">JG49-IFERROR(_xlfn.LET(_xlpm.k,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$JG$3:$JG$215),IF(_xlpm.top="対象無し", 0, SUMPRODUCT(_xlpm.amount * _xlpm.hitCount))),0)</f>
        <v>0</v>
      </c>
      <c r="JI49" s="324"/>
      <c r="JJ49" s="21">
        <f>LEN(配列情報!$D$73)-LEN(SUBSTITUTE(配列情報!$D$73,$D49,""))</f>
        <v>0</v>
      </c>
      <c r="JK49" s="21">
        <f t="shared" si="67"/>
        <v>0</v>
      </c>
      <c r="JL49" s="162" cm="1">
        <f t="array" ref="JL49">JK49-IFERROR(_xlfn.LET(_xlpm.k,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$JK$3:$JK$215),IF(_xlpm.top="対象無し", 0, SUMPRODUCT(_xlpm.amount * _xlpm.hitCount))),0)</f>
        <v>0</v>
      </c>
      <c r="JM49" s="324"/>
      <c r="JN49" s="21">
        <f>LEN(配列情報!$D$74)-LEN(SUBSTITUTE(配列情報!$D$74,$D49,""))</f>
        <v>0</v>
      </c>
      <c r="JO49" s="21">
        <f t="shared" si="68"/>
        <v>0</v>
      </c>
      <c r="JP49" s="162" cm="1">
        <f t="array" ref="JP49">JO49-IFERROR(_xlfn.LET(_xlpm.k,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$JO$3:$JO$215),IF(_xlpm.top="対象無し", 0, SUMPRODUCT(_xlpm.amount * _xlpm.hitCount))),0)</f>
        <v>0</v>
      </c>
      <c r="JQ49" s="324"/>
      <c r="JR49" s="21">
        <f>LEN(配列情報!$D$75)-LEN(SUBSTITUTE(配列情報!$D$75,$D49,""))</f>
        <v>0</v>
      </c>
      <c r="JS49" s="21">
        <f t="shared" si="69"/>
        <v>0</v>
      </c>
      <c r="JT49" s="162" cm="1">
        <f t="array" ref="JT49">JS49-IFERROR(_xlfn.LET(_xlpm.k,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$JS$3:$JS$215),IF(_xlpm.top="対象無し", 0, SUMPRODUCT(_xlpm.amount * _xlpm.hitCount))),0)</f>
        <v>0</v>
      </c>
      <c r="JU49" s="324"/>
      <c r="JV49" s="21">
        <f>LEN(配列情報!$D$76)-LEN(SUBSTITUTE(配列情報!$D$76,$D49,""))</f>
        <v>0</v>
      </c>
      <c r="JW49" s="21">
        <f t="shared" si="70"/>
        <v>0</v>
      </c>
      <c r="JX49" s="162" cm="1">
        <f t="array" ref="JX49">JW49-IFERROR(_xlfn.LET(_xlpm.k,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$JW$3:$JW$215),IF(_xlpm.top="対象無し", 0, SUMPRODUCT(_xlpm.amount * _xlpm.hitCount))),0)</f>
        <v>0</v>
      </c>
      <c r="JY49" s="324"/>
      <c r="JZ49" s="21">
        <f>LEN(配列情報!$D$77)-LEN(SUBSTITUTE(配列情報!$D$77,$D49,""))</f>
        <v>0</v>
      </c>
      <c r="KA49" s="21">
        <f t="shared" si="71"/>
        <v>0</v>
      </c>
      <c r="KB49" s="162" cm="1">
        <f t="array" ref="KB49">KA49-IFERROR(_xlfn.LET(_xlpm.k,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$KA$3:$KA$215),IF(_xlpm.top="対象無し", 0, SUMPRODUCT(_xlpm.amount * _xlpm.hitCount))),0)</f>
        <v>0</v>
      </c>
      <c r="KC49" s="324"/>
      <c r="KD49" s="21">
        <f>LEN(配列情報!$D$78)-LEN(SUBSTITUTE(配列情報!$D$78,$D49,""))</f>
        <v>0</v>
      </c>
      <c r="KE49" s="21">
        <f t="shared" si="72"/>
        <v>0</v>
      </c>
      <c r="KF49" s="162" cm="1">
        <f t="array" ref="KF49">KE49-IFERROR(_xlfn.LET(_xlpm.k,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$KE$3:$KE$215),IF(_xlpm.top="対象無し", 0, SUMPRODUCT(_xlpm.amount * _xlpm.hitCount))),0)</f>
        <v>0</v>
      </c>
      <c r="KG49" s="324"/>
      <c r="KH49" s="21">
        <f>LEN(配列情報!$D$79)-LEN(SUBSTITUTE(配列情報!$D$79,$D49,""))</f>
        <v>0</v>
      </c>
      <c r="KI49" s="21">
        <f t="shared" si="73"/>
        <v>0</v>
      </c>
      <c r="KJ49" s="162" cm="1">
        <f t="array" ref="KJ49">KI49-IFERROR(_xlfn.LET(_xlpm.k,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$KI$3:$KI$215),IF(_xlpm.top="対象無し", 0, SUMPRODUCT(_xlpm.amount * _xlpm.hitCount))),0)</f>
        <v>0</v>
      </c>
      <c r="KK49" s="324"/>
      <c r="KL49" s="21">
        <f>LEN(配列情報!$D$80)-LEN(SUBSTITUTE(配列情報!$D$80,$D49,""))</f>
        <v>0</v>
      </c>
      <c r="KM49" s="21">
        <f t="shared" si="74"/>
        <v>0</v>
      </c>
      <c r="KN49" s="162" cm="1">
        <f t="array" ref="KN49">KM49-IFERROR(_xlfn.LET(_xlpm.k,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$KM$3:$KM$215),IF(_xlpm.top="対象無し", 0, SUMPRODUCT(_xlpm.amount * _xlpm.hitCount))),0)</f>
        <v>0</v>
      </c>
      <c r="KO49" s="324"/>
      <c r="KP49" s="21">
        <f>LEN(配列情報!$D$81)-LEN(SUBSTITUTE(配列情報!$D$81,$D49,""))</f>
        <v>0</v>
      </c>
      <c r="KQ49" s="21">
        <f t="shared" si="75"/>
        <v>0</v>
      </c>
      <c r="KR49" s="162" cm="1">
        <f t="array" ref="KR49">KQ49-IFERROR(_xlfn.LET(_xlpm.k,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$KQ$3:$KQ$215),IF(_xlpm.top="対象無し", 0, SUMPRODUCT(_xlpm.amount * _xlpm.hitCount))),0)</f>
        <v>0</v>
      </c>
      <c r="KS49" s="324"/>
      <c r="KT49" s="21">
        <f>LEN(配列情報!$D$82)-LEN(SUBSTITUTE(配列情報!$D$82,$D49,""))</f>
        <v>0</v>
      </c>
      <c r="KU49" s="21">
        <f t="shared" si="76"/>
        <v>0</v>
      </c>
      <c r="KV49" s="162" cm="1">
        <f t="array" ref="KV49">KU49-IFERROR(_xlfn.LET(_xlpm.k,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$KU$3:$KU$215),IF(_xlpm.top="対象無し", 0, SUMPRODUCT(_xlpm.amount * _xlpm.hitCount))),0)</f>
        <v>0</v>
      </c>
      <c r="KW49" s="324"/>
      <c r="KX49" s="21">
        <f>LEN(配列情報!$D$83)-LEN(SUBSTITUTE(配列情報!$D$83,$D49,""))</f>
        <v>0</v>
      </c>
      <c r="KY49" s="21">
        <f t="shared" si="77"/>
        <v>0</v>
      </c>
      <c r="KZ49" s="162" cm="1">
        <f t="array" ref="KZ49">KY49-IFERROR(_xlfn.LET(_xlpm.k,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$KY$3:$KY$215),IF(_xlpm.top="対象無し", 0, SUMPRODUCT(_xlpm.amount * _xlpm.hitCount))),0)</f>
        <v>0</v>
      </c>
      <c r="LA49" s="324"/>
      <c r="LB49" s="21">
        <f>LEN(配列情報!$D$84)-LEN(SUBSTITUTE(配列情報!$D$84,$D49,""))</f>
        <v>0</v>
      </c>
      <c r="LC49" s="21">
        <f t="shared" si="78"/>
        <v>0</v>
      </c>
      <c r="LD49" s="162" cm="1">
        <f t="array" ref="LD49">LC49-IFERROR(_xlfn.LET(_xlpm.k,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$LC$3:$LC$215),IF(_xlpm.top="対象無し", 0, SUMPRODUCT(_xlpm.amount * _xlpm.hitCount))),0)</f>
        <v>0</v>
      </c>
      <c r="LE49" s="324"/>
      <c r="LF49" s="21">
        <f>LEN(配列情報!$D$85)-LEN(SUBSTITUTE(配列情報!$D$85,$D49,""))</f>
        <v>0</v>
      </c>
      <c r="LG49" s="21">
        <f t="shared" si="79"/>
        <v>0</v>
      </c>
      <c r="LH49" s="162" cm="1">
        <f t="array" ref="LH49">LG49-IFERROR(_xlfn.LET(_xlpm.k,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$LG$3:$LG$215),IF(_xlpm.top="対象無し", 0, SUMPRODUCT(_xlpm.amount * _xlpm.hitCount))),0)</f>
        <v>0</v>
      </c>
      <c r="LI49" s="324"/>
      <c r="LJ49" s="21">
        <f>LEN(配列情報!$D$86)-LEN(SUBSTITUTE(配列情報!$D$86,$D49,""))</f>
        <v>0</v>
      </c>
      <c r="LK49" s="21">
        <f t="shared" si="80"/>
        <v>0</v>
      </c>
      <c r="LL49" s="162" cm="1">
        <f t="array" ref="LL49">LK49-IFERROR(_xlfn.LET(_xlpm.k,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$LK$3:$LK$215),IF(_xlpm.top="対象無し", 0, SUMPRODUCT(_xlpm.amount * _xlpm.hitCount))),0)</f>
        <v>0</v>
      </c>
      <c r="LM49" s="324"/>
      <c r="LN49" s="21">
        <f>LEN(配列情報!$D$87)-LEN(SUBSTITUTE(配列情報!$D$87,$D49,""))</f>
        <v>0</v>
      </c>
      <c r="LO49" s="21">
        <f t="shared" si="81"/>
        <v>0</v>
      </c>
      <c r="LP49" s="162" cm="1">
        <f t="array" ref="LP49">LO49-IFERROR(_xlfn.LET(_xlpm.k,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$LO$3:$LO$215),IF(_xlpm.top="対象無し", 0, SUMPRODUCT(_xlpm.amount * _xlpm.hitCount))),0)</f>
        <v>0</v>
      </c>
      <c r="LQ49" s="324"/>
      <c r="LR49" s="21">
        <f>LEN(配列情報!$D$88)-LEN(SUBSTITUTE(配列情報!$D$88,$D49,""))</f>
        <v>0</v>
      </c>
      <c r="LS49" s="21">
        <f t="shared" si="82"/>
        <v>0</v>
      </c>
      <c r="LT49" s="162" cm="1">
        <f t="array" ref="LT49">LS49-IFERROR(_xlfn.LET(_xlpm.k,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$LS$3:$LS$215),IF(_xlpm.top="対象無し", 0, SUMPRODUCT(_xlpm.amount * _xlpm.hitCount))),0)</f>
        <v>0</v>
      </c>
      <c r="LU49" s="324"/>
      <c r="LV49" s="21">
        <f>LEN(配列情報!$D$89)-LEN(SUBSTITUTE(配列情報!$D$89,$D49,""))</f>
        <v>0</v>
      </c>
      <c r="LW49" s="21">
        <f t="shared" si="83"/>
        <v>0</v>
      </c>
      <c r="LX49" s="162" cm="1">
        <f t="array" ref="LX49">LW49-IFERROR(_xlfn.LET(_xlpm.k,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$LW$3:$LW$215),IF(_xlpm.top="対象無し", 0, SUMPRODUCT(_xlpm.amount * _xlpm.hitCount))),0)</f>
        <v>0</v>
      </c>
      <c r="LY49" s="324"/>
      <c r="LZ49" s="21">
        <f>LEN(配列情報!$D$90)-LEN(SUBSTITUTE(配列情報!$D$90,$D49,""))</f>
        <v>0</v>
      </c>
      <c r="MA49" s="21">
        <f t="shared" si="84"/>
        <v>0</v>
      </c>
      <c r="MB49" s="162" cm="1">
        <f t="array" ref="MB49">MA49-IFERROR(_xlfn.LET(_xlpm.k,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$MA$3:$MA$215),IF(_xlpm.top="対象無し", 0, SUMPRODUCT(_xlpm.amount * _xlpm.hitCount))),0)</f>
        <v>0</v>
      </c>
      <c r="MC49" s="324"/>
      <c r="MD49" s="21">
        <f>LEN(配列情報!$D$91)-LEN(SUBSTITUTE(配列情報!$D$91,$D49,""))</f>
        <v>0</v>
      </c>
      <c r="ME49" s="21">
        <f t="shared" si="85"/>
        <v>0</v>
      </c>
      <c r="MF49" s="162" cm="1">
        <f t="array" ref="MF49">ME49-IFERROR(_xlfn.LET(_xlpm.k,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$ME$3:$ME$215),IF(_xlpm.top="対象無し", 0, SUMPRODUCT(_xlpm.amount * _xlpm.hitCount))),0)</f>
        <v>0</v>
      </c>
      <c r="MG49" s="324"/>
      <c r="MH49" s="21">
        <f>LEN(配列情報!$D$92)-LEN(SUBSTITUTE(配列情報!$D$92,$D49,""))</f>
        <v>0</v>
      </c>
      <c r="MI49" s="21">
        <f t="shared" si="86"/>
        <v>0</v>
      </c>
      <c r="MJ49" s="162" cm="1">
        <f t="array" ref="MJ49">MI49-IFERROR(_xlfn.LET(_xlpm.k,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$MI$3:$MI$215),IF(_xlpm.top="対象無し", 0, SUMPRODUCT(_xlpm.amount * _xlpm.hitCount))),0)</f>
        <v>0</v>
      </c>
      <c r="MK49" s="324"/>
      <c r="ML49" s="21">
        <f>LEN(配列情報!$D$93)-LEN(SUBSTITUTE(配列情報!$D$93,$D49,""))</f>
        <v>0</v>
      </c>
      <c r="MM49" s="21">
        <f t="shared" si="87"/>
        <v>0</v>
      </c>
      <c r="MN49" s="162" cm="1">
        <f t="array" ref="MN49">MM49-IFERROR(_xlfn.LET(_xlpm.k,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$MM$3:$MM$215),IF(_xlpm.top="対象無し", 0, SUMPRODUCT(_xlpm.amount * _xlpm.hitCount))),0)</f>
        <v>0</v>
      </c>
      <c r="MO49" s="324"/>
      <c r="MP49" s="21">
        <f>LEN(配列情報!$D$94)-LEN(SUBSTITUTE(配列情報!$D$94,$D49,""))</f>
        <v>0</v>
      </c>
      <c r="MQ49" s="21">
        <f t="shared" si="88"/>
        <v>0</v>
      </c>
      <c r="MR49" s="162" cm="1">
        <f t="array" ref="MR49">MQ49-IFERROR(_xlfn.LET(_xlpm.k,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$MQ$3:$MQ$215),IF(_xlpm.top="対象無し", 0, SUMPRODUCT(_xlpm.amount * _xlpm.hitCount))),0)</f>
        <v>0</v>
      </c>
      <c r="MS49" s="324"/>
      <c r="MT49" s="21">
        <f>LEN(配列情報!$D$95)-LEN(SUBSTITUTE(配列情報!$D$95,$D49,""))</f>
        <v>0</v>
      </c>
      <c r="MU49" s="21">
        <f t="shared" si="89"/>
        <v>0</v>
      </c>
      <c r="MV49" s="162" cm="1">
        <f t="array" ref="MV49">MU49-IFERROR(_xlfn.LET(_xlpm.k,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$MU$3:$MU$215),IF(_xlpm.top="対象無し", 0, SUMPRODUCT(_xlpm.amount * _xlpm.hitCount))),0)</f>
        <v>0</v>
      </c>
      <c r="MW49" s="324"/>
      <c r="MX49" s="21">
        <f>LEN(配列情報!$D$96)-LEN(SUBSTITUTE(配列情報!$D$96,$D49,""))</f>
        <v>0</v>
      </c>
      <c r="MY49" s="21">
        <f t="shared" si="90"/>
        <v>0</v>
      </c>
      <c r="MZ49" s="162" cm="1">
        <f t="array" ref="MZ49">MY49-IFERROR(_xlfn.LET(_xlpm.k,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$MY$3:$MY$215),IF(_xlpm.top="対象無し", 0, SUMPRODUCT(_xlpm.amount * _xlpm.hitCount))),0)</f>
        <v>0</v>
      </c>
      <c r="NA49" s="324"/>
      <c r="NB49" s="21">
        <f>LEN(配列情報!$D$97)-LEN(SUBSTITUTE(配列情報!$D$97,$D49,""))</f>
        <v>0</v>
      </c>
      <c r="NC49" s="21">
        <f t="shared" si="91"/>
        <v>0</v>
      </c>
      <c r="ND49" s="162" cm="1">
        <f t="array" ref="ND49">NC49-IFERROR(_xlfn.LET(_xlpm.k,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$NC$3:$NC$215),IF(_xlpm.top="対象無し", 0, SUMPRODUCT(_xlpm.amount * _xlpm.hitCount))),0)</f>
        <v>0</v>
      </c>
      <c r="NE49" s="324"/>
      <c r="NF49" s="21">
        <f>LEN(配列情報!$D$98)-LEN(SUBSTITUTE(配列情報!$D$98,$D49,""))</f>
        <v>0</v>
      </c>
      <c r="NG49" s="21">
        <f t="shared" si="92"/>
        <v>0</v>
      </c>
      <c r="NH49" s="162" cm="1">
        <f t="array" ref="NH49">NG49-IFERROR(_xlfn.LET(_xlpm.k,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$NG$3:$NG$215),IF(_xlpm.top="対象無し", 0, SUMPRODUCT(_xlpm.amount * _xlpm.hitCount))),0)</f>
        <v>0</v>
      </c>
      <c r="NI49" s="324"/>
      <c r="NJ49" s="21">
        <f>LEN(配列情報!$D$99)-LEN(SUBSTITUTE(配列情報!$D$99,$D49,""))</f>
        <v>0</v>
      </c>
      <c r="NK49" s="21">
        <f t="shared" si="93"/>
        <v>0</v>
      </c>
      <c r="NL49" s="162" cm="1">
        <f t="array" ref="NL49">NK49-IFERROR(_xlfn.LET(_xlpm.k,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$NK$3:$NK$215),IF(_xlpm.top="対象無し", 0, SUMPRODUCT(_xlpm.amount * _xlpm.hitCount))),0)</f>
        <v>0</v>
      </c>
      <c r="NM49" s="324"/>
      <c r="NN49" s="21">
        <f>LEN(配列情報!$D$100)-LEN(SUBSTITUTE(配列情報!$D$100,$D49,""))</f>
        <v>0</v>
      </c>
      <c r="NO49" s="21">
        <f t="shared" si="94"/>
        <v>0</v>
      </c>
      <c r="NP49" s="162" cm="1">
        <f t="array" ref="NP49">NO49-IFERROR(_xlfn.LET(_xlpm.k,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$NO$3:$NO$215),IF(_xlpm.top="対象無し", 0, SUMPRODUCT(_xlpm.amount * _xlpm.hitCount))),0)</f>
        <v>0</v>
      </c>
      <c r="NQ49" s="324"/>
      <c r="NR49" s="21">
        <f>LEN(配列情報!$D$101)-LEN(SUBSTITUTE(配列情報!$D$101,$D49,""))</f>
        <v>0</v>
      </c>
      <c r="NS49" s="21">
        <f t="shared" si="95"/>
        <v>0</v>
      </c>
      <c r="NT49" s="162" cm="1">
        <f t="array" ref="NT49">NS49-IFERROR(_xlfn.LET(_xlpm.k,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$NS$3:$NS$215),IF(_xlpm.top="対象無し", 0, SUMPRODUCT(_xlpm.amount * _xlpm.hitCount))),0)</f>
        <v>0</v>
      </c>
      <c r="NU49" s="324"/>
      <c r="NV49" s="21">
        <f>LEN(配列情報!$D$102)-LEN(SUBSTITUTE(配列情報!$D$102,$D49,""))</f>
        <v>0</v>
      </c>
      <c r="NW49" s="21">
        <f t="shared" si="96"/>
        <v>0</v>
      </c>
      <c r="NX49" s="162" cm="1">
        <f t="array" ref="NX49">NW49-IFERROR(_xlfn.LET(_xlpm.k, _xlfn.XMATCH(TRUE, EXACT($OB$2:$RL$2, D49),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D49, ""))) / LEN(D49),_xlpm.amount, SUMIF($C$3:$C$215, _xlpm.arrCode, $NW$3:$NW$215),IF(_xlpm.top="対象無し", 0, SUMPRODUCT(_xlpm.amount * _xlpm.hitCount))),0)</f>
        <v>0</v>
      </c>
      <c r="NY49" s="324"/>
    </row>
    <row r="50" spans="1:389">
      <c r="A50" s="335" t="s">
        <v>608</v>
      </c>
      <c r="B50" s="336" t="s">
        <v>571</v>
      </c>
      <c r="C50" s="45">
        <v>48</v>
      </c>
      <c r="D50" s="22" t="str">
        <f>塩基・修飾表記の定義!I60</f>
        <v>a(T)</v>
      </c>
      <c r="E50" s="160">
        <f t="shared" si="3"/>
        <v>4</v>
      </c>
      <c r="F50" s="21">
        <f>LEN(配列情報!$D$7)-LEN(SUBSTITUTE(配列情報!$D$7,$D50,""))</f>
        <v>0</v>
      </c>
      <c r="G50" s="21">
        <f t="shared" si="100"/>
        <v>0</v>
      </c>
      <c r="H50" s="162" cm="1">
        <f t="array" ref="H50">G50-IFERROR(_xlfn.LET(_xlpm.k,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$G$3:$G$215),IF(_xlpm.top="対象無し", 0, SUMPRODUCT(_xlpm.amount * _xlpm.hitCount))),0)</f>
        <v>0</v>
      </c>
      <c r="I50" s="324">
        <f>SUM(H50:H53)</f>
        <v>0</v>
      </c>
      <c r="J50" s="21">
        <f>LEN(配列情報!$D$8)-LEN(SUBSTITUTE(配列情報!$D$8,$D50,""))</f>
        <v>0</v>
      </c>
      <c r="K50" s="21">
        <f t="shared" si="101"/>
        <v>0</v>
      </c>
      <c r="L50" s="162" cm="1">
        <f t="array" ref="L50">K50-IFERROR(_xlfn.LET(_xlpm.k,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$K$3:$K$215),IF(_xlpm.top="対象無し", 0, SUMPRODUCT(_xlpm.amount * _xlpm.hitCount))),0)</f>
        <v>0</v>
      </c>
      <c r="M50" s="324">
        <f>SUM(L50:L53)</f>
        <v>0</v>
      </c>
      <c r="N50" s="21">
        <f>LEN(配列情報!$D$9)-LEN(SUBSTITUTE(配列情報!$D$9,$D50,""))</f>
        <v>0</v>
      </c>
      <c r="O50" s="21">
        <f t="shared" si="4"/>
        <v>0</v>
      </c>
      <c r="P50" s="162" cm="1">
        <f t="array" ref="P50">O50-IFERROR(_xlfn.LET(_xlpm.k,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$O$3:$O$215),IF(_xlpm.top="対象無し", 0, SUMPRODUCT(_xlpm.amount * _xlpm.hitCount))),0)</f>
        <v>0</v>
      </c>
      <c r="Q50" s="324">
        <f>SUM(P50:P53)</f>
        <v>0</v>
      </c>
      <c r="R50" s="21">
        <f>LEN(配列情報!$D$10)-LEN(SUBSTITUTE(配列情報!$D$10,$D50,""))</f>
        <v>0</v>
      </c>
      <c r="S50" s="21">
        <f t="shared" si="5"/>
        <v>0</v>
      </c>
      <c r="T50" s="162" cm="1">
        <f t="array" ref="T50">S50-IFERROR(_xlfn.LET(_xlpm.k,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$S$3:$S$215),IF(_xlpm.top="対象無し", 0, SUMPRODUCT(_xlpm.amount * _xlpm.hitCount))),0)</f>
        <v>0</v>
      </c>
      <c r="U50" s="324">
        <f>SUM(T50:T53)</f>
        <v>0</v>
      </c>
      <c r="V50" s="21">
        <f>LEN(配列情報!$D$11)-LEN(SUBSTITUTE(配列情報!$D$11,$D50,""))</f>
        <v>0</v>
      </c>
      <c r="W50" s="21">
        <f t="shared" si="6"/>
        <v>0</v>
      </c>
      <c r="X50" s="162" cm="1">
        <f t="array" ref="X50">W50-IFERROR(_xlfn.LET(_xlpm.k,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$W$3:$W$215),IF(_xlpm.top="対象無し", 0, SUMPRODUCT(_xlpm.amount * _xlpm.hitCount))),0)</f>
        <v>0</v>
      </c>
      <c r="Y50" s="324">
        <f>SUM(X50:X53)</f>
        <v>0</v>
      </c>
      <c r="Z50" s="21">
        <f>LEN(配列情報!$D$12)-LEN(SUBSTITUTE(配列情報!$D$12,$D50,""))</f>
        <v>0</v>
      </c>
      <c r="AA50" s="21">
        <f t="shared" si="7"/>
        <v>0</v>
      </c>
      <c r="AB50" s="162" cm="1">
        <f t="array" ref="AB50">AA50-IFERROR(_xlfn.LET(_xlpm.k,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$AA$3:$AA$215),IF(_xlpm.top="対象無し", 0, SUMPRODUCT(_xlpm.amount * _xlpm.hitCount))),0)</f>
        <v>0</v>
      </c>
      <c r="AC50" s="324">
        <f>SUM(AB50:AB53)</f>
        <v>0</v>
      </c>
      <c r="AD50" s="21">
        <f>LEN(配列情報!$D$13)-LEN(SUBSTITUTE(配列情報!$D$13,$D50,""))</f>
        <v>0</v>
      </c>
      <c r="AE50" s="21">
        <f t="shared" si="8"/>
        <v>0</v>
      </c>
      <c r="AF50" s="162" cm="1">
        <f t="array" ref="AF50">AE50-IFERROR(_xlfn.LET(_xlpm.k,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$AE$3:$AE$215),IF(_xlpm.top="対象無し", 0, SUMPRODUCT(_xlpm.amount * _xlpm.hitCount))),0)</f>
        <v>0</v>
      </c>
      <c r="AG50" s="324">
        <f>SUM(AF50:AF53)</f>
        <v>0</v>
      </c>
      <c r="AH50" s="21">
        <f>LEN(配列情報!$D$14)-LEN(SUBSTITUTE(配列情報!$D$14,$D50,""))</f>
        <v>0</v>
      </c>
      <c r="AI50" s="21">
        <f t="shared" si="9"/>
        <v>0</v>
      </c>
      <c r="AJ50" s="162" cm="1">
        <f t="array" ref="AJ50">AI50-IFERROR(_xlfn.LET(_xlpm.k,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$AI$3:$AI$215),IF(_xlpm.top="対象無し", 0, SUMPRODUCT(_xlpm.amount * _xlpm.hitCount))),0)</f>
        <v>0</v>
      </c>
      <c r="AK50" s="324">
        <f>SUM(AJ50:AJ53)</f>
        <v>0</v>
      </c>
      <c r="AL50" s="21">
        <f>LEN(配列情報!$D$15)-LEN(SUBSTITUTE(配列情報!$D$15,$D50,""))</f>
        <v>0</v>
      </c>
      <c r="AM50" s="21">
        <f t="shared" si="10"/>
        <v>0</v>
      </c>
      <c r="AN50" s="162" cm="1">
        <f t="array" ref="AN50">AM50-IFERROR(_xlfn.LET(_xlpm.k,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$AM$3:$AM$215),IF(_xlpm.top="対象無し", 0, SUMPRODUCT(_xlpm.amount * _xlpm.hitCount))),0)</f>
        <v>0</v>
      </c>
      <c r="AO50" s="324">
        <f>SUM(AN50:AN53)</f>
        <v>0</v>
      </c>
      <c r="AP50" s="21">
        <f>LEN(配列情報!$D$16)-LEN(SUBSTITUTE(配列情報!$D$16,$D50,""))</f>
        <v>0</v>
      </c>
      <c r="AQ50" s="21">
        <f t="shared" si="11"/>
        <v>0</v>
      </c>
      <c r="AR50" s="162" cm="1">
        <f t="array" ref="AR50">AQ50-IFERROR(_xlfn.LET(_xlpm.k,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$AQ$3:$AQ$215),IF(_xlpm.top="対象無し", 0, SUMPRODUCT(_xlpm.amount * _xlpm.hitCount))),0)</f>
        <v>0</v>
      </c>
      <c r="AS50" s="324">
        <f>SUM(AR50:AR53)</f>
        <v>0</v>
      </c>
      <c r="AT50" s="21">
        <f>LEN(配列情報!$D$17)-LEN(SUBSTITUTE(配列情報!$D$17,$D50,""))</f>
        <v>0</v>
      </c>
      <c r="AU50" s="21">
        <f t="shared" si="12"/>
        <v>0</v>
      </c>
      <c r="AV50" s="162" cm="1">
        <f t="array" ref="AV50">AU50-IFERROR(_xlfn.LET(_xlpm.k,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$AU$3:$AU$215),IF(_xlpm.top="対象無し", 0, SUMPRODUCT(_xlpm.amount * _xlpm.hitCount))),0)</f>
        <v>0</v>
      </c>
      <c r="AW50" s="324">
        <f>SUM(AV50:AV53)</f>
        <v>0</v>
      </c>
      <c r="AX50" s="21">
        <f>LEN(配列情報!$D$18)-LEN(SUBSTITUTE(配列情報!$D$18,$D50,""))</f>
        <v>0</v>
      </c>
      <c r="AY50" s="21">
        <f t="shared" si="13"/>
        <v>0</v>
      </c>
      <c r="AZ50" s="162" cm="1">
        <f t="array" ref="AZ50">AY50-IFERROR(_xlfn.LET(_xlpm.k,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$AY$3:$AY$215),IF(_xlpm.top="対象無し", 0, SUMPRODUCT(_xlpm.amount * _xlpm.hitCount))),0)</f>
        <v>0</v>
      </c>
      <c r="BA50" s="324">
        <f>SUM(AZ50:AZ53)</f>
        <v>0</v>
      </c>
      <c r="BB50" s="21">
        <f>LEN(配列情報!$D$19)-LEN(SUBSTITUTE(配列情報!$D$19,$D50,""))</f>
        <v>0</v>
      </c>
      <c r="BC50" s="21">
        <f t="shared" si="14"/>
        <v>0</v>
      </c>
      <c r="BD50" s="162" cm="1">
        <f t="array" ref="BD50">BC50-IFERROR(_xlfn.LET(_xlpm.k,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$BC$3:$BC$215),IF(_xlpm.top="対象無し", 0, SUMPRODUCT(_xlpm.amount * _xlpm.hitCount))),0)</f>
        <v>0</v>
      </c>
      <c r="BE50" s="324">
        <f>SUM(BD50:BD53)</f>
        <v>0</v>
      </c>
      <c r="BF50" s="21">
        <f>LEN(配列情報!$D$20)-LEN(SUBSTITUTE(配列情報!$D$20,$D50,""))</f>
        <v>0</v>
      </c>
      <c r="BG50" s="21">
        <f t="shared" si="102"/>
        <v>0</v>
      </c>
      <c r="BH50" s="162" cm="1">
        <f t="array" ref="BH50">BG50-IFERROR(_xlfn.LET(_xlpm.k,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$BG$3:$BG$215),IF(_xlpm.top="対象無し", 0, SUMPRODUCT(_xlpm.amount * _xlpm.hitCount))),0)</f>
        <v>0</v>
      </c>
      <c r="BI50" s="324">
        <f>SUM(BH50:BH53)</f>
        <v>0</v>
      </c>
      <c r="BJ50" s="21">
        <f>LEN(配列情報!$D$21)-LEN(SUBSTITUTE(配列情報!$D$21,$D50,""))</f>
        <v>0</v>
      </c>
      <c r="BK50" s="21">
        <f t="shared" si="15"/>
        <v>0</v>
      </c>
      <c r="BL50" s="162" cm="1">
        <f t="array" ref="BL50">BK50-IFERROR(_xlfn.LET(_xlpm.k,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$BK$3:$BK$215),IF(_xlpm.top="対象無し", 0, SUMPRODUCT(_xlpm.amount * _xlpm.hitCount))),0)</f>
        <v>0</v>
      </c>
      <c r="BM50" s="324">
        <f>SUM(BL50:BL53)</f>
        <v>0</v>
      </c>
      <c r="BN50" s="21">
        <f>LEN(配列情報!$D$22)-LEN(SUBSTITUTE(配列情報!$D$22,$D50,""))</f>
        <v>0</v>
      </c>
      <c r="BO50" s="21">
        <f t="shared" si="16"/>
        <v>0</v>
      </c>
      <c r="BP50" s="162" cm="1">
        <f t="array" ref="BP50">BO50-IFERROR(_xlfn.LET(_xlpm.k,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$BO$3:$BO$215),IF(_xlpm.top="対象無し", 0, SUMPRODUCT(_xlpm.amount * _xlpm.hitCount))),0)</f>
        <v>0</v>
      </c>
      <c r="BQ50" s="324">
        <f>SUM(BP50:BP53)</f>
        <v>0</v>
      </c>
      <c r="BR50" s="21">
        <f>LEN(配列情報!$D$23)-LEN(SUBSTITUTE(配列情報!$D$23,$D50,""))</f>
        <v>0</v>
      </c>
      <c r="BS50" s="21">
        <f t="shared" si="17"/>
        <v>0</v>
      </c>
      <c r="BT50" s="162" cm="1">
        <f t="array" ref="BT50">BS50-IFERROR(_xlfn.LET(_xlpm.k,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$BS$3:$BS$215),IF(_xlpm.top="対象無し", 0, SUMPRODUCT(_xlpm.amount * _xlpm.hitCount))),0)</f>
        <v>0</v>
      </c>
      <c r="BU50" s="324">
        <f>SUM(BT50:BT53)</f>
        <v>0</v>
      </c>
      <c r="BV50" s="21">
        <f>LEN(配列情報!$D$24)-LEN(SUBSTITUTE(配列情報!$D$24,$D50,""))</f>
        <v>0</v>
      </c>
      <c r="BW50" s="21">
        <f t="shared" si="18"/>
        <v>0</v>
      </c>
      <c r="BX50" s="162" cm="1">
        <f t="array" ref="BX50">BW50-IFERROR(_xlfn.LET(_xlpm.k,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$BW$3:$BW$215),IF(_xlpm.top="対象無し", 0, SUMPRODUCT(_xlpm.amount * _xlpm.hitCount))),0)</f>
        <v>0</v>
      </c>
      <c r="BY50" s="324">
        <f>SUM(BX50:BX53)</f>
        <v>0</v>
      </c>
      <c r="BZ50" s="21">
        <f>LEN(配列情報!$D$25)-LEN(SUBSTITUTE(配列情報!$D$25,$D50,""))</f>
        <v>0</v>
      </c>
      <c r="CA50" s="21">
        <f t="shared" si="19"/>
        <v>0</v>
      </c>
      <c r="CB50" s="162" cm="1">
        <f t="array" ref="CB50">CA50-IFERROR(_xlfn.LET(_xlpm.k,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$CA$3:$CA$215),IF(_xlpm.top="対象無し", 0, SUMPRODUCT(_xlpm.amount * _xlpm.hitCount))),0)</f>
        <v>0</v>
      </c>
      <c r="CC50" s="324">
        <f>SUM(CB50:CB53)</f>
        <v>0</v>
      </c>
      <c r="CD50" s="21">
        <f>LEN(配列情報!$D$26)-LEN(SUBSTITUTE(配列情報!$D$26,$D50,""))</f>
        <v>0</v>
      </c>
      <c r="CE50" s="21">
        <f t="shared" si="20"/>
        <v>0</v>
      </c>
      <c r="CF50" s="162" cm="1">
        <f t="array" ref="CF50">CE50-IFERROR(_xlfn.LET(_xlpm.k,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$CE$3:$CE$215),IF(_xlpm.top="対象無し", 0, SUMPRODUCT(_xlpm.amount * _xlpm.hitCount))),0)</f>
        <v>0</v>
      </c>
      <c r="CG50" s="324">
        <f>SUM(CF50:CF53)</f>
        <v>0</v>
      </c>
      <c r="CH50" s="21">
        <f>LEN(配列情報!$D$27)-LEN(SUBSTITUTE(配列情報!$D$27,$D50,""))</f>
        <v>0</v>
      </c>
      <c r="CI50" s="21">
        <f t="shared" si="21"/>
        <v>0</v>
      </c>
      <c r="CJ50" s="162" cm="1">
        <f t="array" ref="CJ50">CI50-IFERROR(_xlfn.LET(_xlpm.k,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$CI$3:$CI$215),IF(_xlpm.top="対象無し", 0, SUMPRODUCT(_xlpm.amount * _xlpm.hitCount))),0)</f>
        <v>0</v>
      </c>
      <c r="CK50" s="324">
        <f>SUM(CJ50:CJ53)</f>
        <v>0</v>
      </c>
      <c r="CL50" s="21">
        <f>LEN(配列情報!$D$28)-LEN(SUBSTITUTE(配列情報!$D$28,$D50,""))</f>
        <v>0</v>
      </c>
      <c r="CM50" s="21">
        <f t="shared" si="22"/>
        <v>0</v>
      </c>
      <c r="CN50" s="162" cm="1">
        <f t="array" ref="CN50">CM50-IFERROR(_xlfn.LET(_xlpm.k,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$CM$3:$CM$215),IF(_xlpm.top="対象無し", 0, SUMPRODUCT(_xlpm.amount * _xlpm.hitCount))),0)</f>
        <v>0</v>
      </c>
      <c r="CO50" s="324">
        <f>SUM(CN50:CN53)</f>
        <v>0</v>
      </c>
      <c r="CP50" s="21">
        <f>LEN(配列情報!$D$29)-LEN(SUBSTITUTE(配列情報!$D$29,$D50,""))</f>
        <v>0</v>
      </c>
      <c r="CQ50" s="21">
        <f t="shared" si="23"/>
        <v>0</v>
      </c>
      <c r="CR50" s="162" cm="1">
        <f t="array" ref="CR50">CQ50-IFERROR(_xlfn.LET(_xlpm.k,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$CQ$3:$CQ$215),IF(_xlpm.top="対象無し", 0, SUMPRODUCT(_xlpm.amount * _xlpm.hitCount))),0)</f>
        <v>0</v>
      </c>
      <c r="CS50" s="324">
        <f>SUM(CR50:CR53)</f>
        <v>0</v>
      </c>
      <c r="CT50" s="21">
        <f>LEN(配列情報!$D$30)-LEN(SUBSTITUTE(配列情報!$D$30,$D50,""))</f>
        <v>0</v>
      </c>
      <c r="CU50" s="21">
        <f t="shared" si="24"/>
        <v>0</v>
      </c>
      <c r="CV50" s="162" cm="1">
        <f t="array" ref="CV50">CU50-IFERROR(_xlfn.LET(_xlpm.k,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$CU$3:$CU$215),IF(_xlpm.top="対象無し", 0, SUMPRODUCT(_xlpm.amount * _xlpm.hitCount))),0)</f>
        <v>0</v>
      </c>
      <c r="CW50" s="324">
        <f>SUM(CV50:CV53)</f>
        <v>0</v>
      </c>
      <c r="CX50" s="21">
        <f>LEN(配列情報!$D$31)-LEN(SUBSTITUTE(配列情報!$D$31,$D50,""))</f>
        <v>0</v>
      </c>
      <c r="CY50" s="21">
        <f t="shared" si="25"/>
        <v>0</v>
      </c>
      <c r="CZ50" s="162" cm="1">
        <f t="array" ref="CZ50">CY50-IFERROR(_xlfn.LET(_xlpm.k,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$CY$3:$CY$215),IF(_xlpm.top="対象無し", 0, SUMPRODUCT(_xlpm.amount * _xlpm.hitCount))),0)</f>
        <v>0</v>
      </c>
      <c r="DA50" s="324">
        <f>SUM(CZ50:CZ53)</f>
        <v>0</v>
      </c>
      <c r="DB50" s="21">
        <f>LEN(配列情報!$D$32)-LEN(SUBSTITUTE(配列情報!$D$32,$D50,""))</f>
        <v>0</v>
      </c>
      <c r="DC50" s="21">
        <f t="shared" si="26"/>
        <v>0</v>
      </c>
      <c r="DD50" s="162" cm="1">
        <f t="array" ref="DD50">DC50-IFERROR(_xlfn.LET(_xlpm.k,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$DC$3:$DC$215),IF(_xlpm.top="対象無し", 0, SUMPRODUCT(_xlpm.amount * _xlpm.hitCount))),0)</f>
        <v>0</v>
      </c>
      <c r="DE50" s="324">
        <f>SUM(DD50:DD53)</f>
        <v>0</v>
      </c>
      <c r="DF50" s="21">
        <f>LEN(配列情報!$D$33)-LEN(SUBSTITUTE(配列情報!$D$33,$D50,""))</f>
        <v>0</v>
      </c>
      <c r="DG50" s="21">
        <f t="shared" si="27"/>
        <v>0</v>
      </c>
      <c r="DH50" s="162" cm="1">
        <f t="array" ref="DH50">DG50-IFERROR(_xlfn.LET(_xlpm.k,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$DG$3:$DG$215),IF(_xlpm.top="対象無し", 0, SUMPRODUCT(_xlpm.amount * _xlpm.hitCount))),0)</f>
        <v>0</v>
      </c>
      <c r="DI50" s="324">
        <f>SUM(DH50:DH53)</f>
        <v>0</v>
      </c>
      <c r="DJ50" s="21">
        <f>LEN(配列情報!$D$34)-LEN(SUBSTITUTE(配列情報!$D$34,$D50,""))</f>
        <v>0</v>
      </c>
      <c r="DK50" s="21">
        <f t="shared" si="28"/>
        <v>0</v>
      </c>
      <c r="DL50" s="162" cm="1">
        <f t="array" ref="DL50">DK50-IFERROR(_xlfn.LET(_xlpm.k,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$DK$3:$DK$215),IF(_xlpm.top="対象無し", 0, SUMPRODUCT(_xlpm.amount * _xlpm.hitCount))),0)</f>
        <v>0</v>
      </c>
      <c r="DM50" s="324">
        <f>SUM(DL50:DL53)</f>
        <v>0</v>
      </c>
      <c r="DN50" s="21">
        <f>LEN(配列情報!$D$35)-LEN(SUBSTITUTE(配列情報!$D$35,$D50,""))</f>
        <v>0</v>
      </c>
      <c r="DO50" s="21">
        <f t="shared" si="29"/>
        <v>0</v>
      </c>
      <c r="DP50" s="162" cm="1">
        <f t="array" ref="DP50">DO50-IFERROR(_xlfn.LET(_xlpm.k,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$DO$3:$DO$215),IF(_xlpm.top="対象無し", 0, SUMPRODUCT(_xlpm.amount * _xlpm.hitCount))),0)</f>
        <v>0</v>
      </c>
      <c r="DQ50" s="324">
        <f>SUM(DP50:DP53)</f>
        <v>0</v>
      </c>
      <c r="DR50" s="21">
        <f>LEN(配列情報!$D$36)-LEN(SUBSTITUTE(配列情報!$D$36,$D50,""))</f>
        <v>0</v>
      </c>
      <c r="DS50" s="21">
        <f t="shared" si="30"/>
        <v>0</v>
      </c>
      <c r="DT50" s="162" cm="1">
        <f t="array" ref="DT50">DS50-IFERROR(_xlfn.LET(_xlpm.k,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$DS$3:$DS$215),IF(_xlpm.top="対象無し", 0, SUMPRODUCT(_xlpm.amount * _xlpm.hitCount))),0)</f>
        <v>0</v>
      </c>
      <c r="DU50" s="324">
        <f>SUM(DT50:DT53)</f>
        <v>0</v>
      </c>
      <c r="DV50" s="21">
        <f>LEN(配列情報!$D$37)-LEN(SUBSTITUTE(配列情報!$D$37,$D50,""))</f>
        <v>0</v>
      </c>
      <c r="DW50" s="21">
        <f t="shared" si="31"/>
        <v>0</v>
      </c>
      <c r="DX50" s="162" cm="1">
        <f t="array" ref="DX50">DW50-IFERROR(_xlfn.LET(_xlpm.k,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$DW$3:$DW$215),IF(_xlpm.top="対象無し", 0, SUMPRODUCT(_xlpm.amount * _xlpm.hitCount))),0)</f>
        <v>0</v>
      </c>
      <c r="DY50" s="324">
        <f>SUM(DX50:DX53)</f>
        <v>0</v>
      </c>
      <c r="DZ50" s="21">
        <f>LEN(配列情報!$D$38)-LEN(SUBSTITUTE(配列情報!$D$38,$D50,""))</f>
        <v>0</v>
      </c>
      <c r="EA50" s="21">
        <f t="shared" si="32"/>
        <v>0</v>
      </c>
      <c r="EB50" s="162" cm="1">
        <f t="array" ref="EB50">EA50-IFERROR(_xlfn.LET(_xlpm.k,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$EA$3:$EA$215),IF(_xlpm.top="対象無し", 0, SUMPRODUCT(_xlpm.amount * _xlpm.hitCount))),0)</f>
        <v>0</v>
      </c>
      <c r="EC50" s="324">
        <f>SUM(EB50:EB53)</f>
        <v>0</v>
      </c>
      <c r="ED50" s="21">
        <f>LEN(配列情報!$D$39)-LEN(SUBSTITUTE(配列情報!$D$39,$D50,""))</f>
        <v>0</v>
      </c>
      <c r="EE50" s="21">
        <f t="shared" si="33"/>
        <v>0</v>
      </c>
      <c r="EF50" s="162" cm="1">
        <f t="array" ref="EF50">EE50-IFERROR(_xlfn.LET(_xlpm.k,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$EE$3:$EE$215),IF(_xlpm.top="対象無し", 0, SUMPRODUCT(_xlpm.amount * _xlpm.hitCount))),0)</f>
        <v>0</v>
      </c>
      <c r="EG50" s="324">
        <f>SUM(EF50:EF53)</f>
        <v>0</v>
      </c>
      <c r="EH50" s="21">
        <f>LEN(配列情報!$D$40)-LEN(SUBSTITUTE(配列情報!$D$40,$D50,""))</f>
        <v>0</v>
      </c>
      <c r="EI50" s="21">
        <f t="shared" si="34"/>
        <v>0</v>
      </c>
      <c r="EJ50" s="162" cm="1">
        <f t="array" ref="EJ50">EI50-IFERROR(_xlfn.LET(_xlpm.k,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$EI$3:$EI$215),IF(_xlpm.top="対象無し", 0, SUMPRODUCT(_xlpm.amount * _xlpm.hitCount))),0)</f>
        <v>0</v>
      </c>
      <c r="EK50" s="324">
        <f>SUM(EJ50:EJ53)</f>
        <v>0</v>
      </c>
      <c r="EL50" s="21">
        <f>LEN(配列情報!$D$41)-LEN(SUBSTITUTE(配列情報!$D$41,$D50,""))</f>
        <v>0</v>
      </c>
      <c r="EM50" s="21">
        <f t="shared" si="35"/>
        <v>0</v>
      </c>
      <c r="EN50" s="162" cm="1">
        <f t="array" ref="EN50">EM50-IFERROR(_xlfn.LET(_xlpm.k,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$EM$3:$EM$215),IF(_xlpm.top="対象無し", 0, SUMPRODUCT(_xlpm.amount * _xlpm.hitCount))),0)</f>
        <v>0</v>
      </c>
      <c r="EO50" s="324">
        <f>SUM(EN50:EN53)</f>
        <v>0</v>
      </c>
      <c r="EP50" s="21">
        <f>LEN(配列情報!$D$42)-LEN(SUBSTITUTE(配列情報!$D$42,$D50,""))</f>
        <v>0</v>
      </c>
      <c r="EQ50" s="21">
        <f t="shared" si="36"/>
        <v>0</v>
      </c>
      <c r="ER50" s="162" cm="1">
        <f t="array" ref="ER50">EQ50-IFERROR(_xlfn.LET(_xlpm.k,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$EQ$3:$EQ$215),IF(_xlpm.top="対象無し", 0, SUMPRODUCT(_xlpm.amount * _xlpm.hitCount))),0)</f>
        <v>0</v>
      </c>
      <c r="ES50" s="324">
        <f>SUM(ER50:ER53)</f>
        <v>0</v>
      </c>
      <c r="ET50" s="21">
        <f>LEN(配列情報!$D$43)-LEN(SUBSTITUTE(配列情報!$D$43,$D50,""))</f>
        <v>0</v>
      </c>
      <c r="EU50" s="21">
        <f t="shared" si="37"/>
        <v>0</v>
      </c>
      <c r="EV50" s="162" cm="1">
        <f t="array" ref="EV50">EU50-IFERROR(_xlfn.LET(_xlpm.k,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$EU$3:$EU$215),IF(_xlpm.top="対象無し", 0, SUMPRODUCT(_xlpm.amount * _xlpm.hitCount))),0)</f>
        <v>0</v>
      </c>
      <c r="EW50" s="324">
        <f>SUM(EV50:EV53)</f>
        <v>0</v>
      </c>
      <c r="EX50" s="21">
        <f>LEN(配列情報!$D$44)-LEN(SUBSTITUTE(配列情報!$D$44,$D50,""))</f>
        <v>0</v>
      </c>
      <c r="EY50" s="21">
        <f t="shared" si="38"/>
        <v>0</v>
      </c>
      <c r="EZ50" s="162" cm="1">
        <f t="array" ref="EZ50">EY50-IFERROR(_xlfn.LET(_xlpm.k,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$EY$3:$EY$215),IF(_xlpm.top="対象無し", 0, SUMPRODUCT(_xlpm.amount * _xlpm.hitCount))),0)</f>
        <v>0</v>
      </c>
      <c r="FA50" s="324">
        <f>SUM(EZ50:EZ53)</f>
        <v>0</v>
      </c>
      <c r="FB50" s="21">
        <f>LEN(配列情報!$D$45)-LEN(SUBSTITUTE(配列情報!$D$45,$D50,""))</f>
        <v>0</v>
      </c>
      <c r="FC50" s="21">
        <f t="shared" si="39"/>
        <v>0</v>
      </c>
      <c r="FD50" s="162" cm="1">
        <f t="array" ref="FD50">FC50-IFERROR(_xlfn.LET(_xlpm.k,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$FC$3:$FC$215),IF(_xlpm.top="対象無し", 0, SUMPRODUCT(_xlpm.amount * _xlpm.hitCount))),0)</f>
        <v>0</v>
      </c>
      <c r="FE50" s="324">
        <f>SUM(FD50:FD53)</f>
        <v>0</v>
      </c>
      <c r="FF50" s="21">
        <f>LEN(配列情報!$D$46)-LEN(SUBSTITUTE(配列情報!$D$46,$D50,""))</f>
        <v>0</v>
      </c>
      <c r="FG50" s="21">
        <f t="shared" si="40"/>
        <v>0</v>
      </c>
      <c r="FH50" s="162" cm="1">
        <f t="array" ref="FH50">FG50-IFERROR(_xlfn.LET(_xlpm.k,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$FG$3:$FG$215),IF(_xlpm.top="対象無し", 0, SUMPRODUCT(_xlpm.amount * _xlpm.hitCount))),0)</f>
        <v>0</v>
      </c>
      <c r="FI50" s="324">
        <f>SUM(FH50:FH53)</f>
        <v>0</v>
      </c>
      <c r="FJ50" s="21">
        <f>LEN(配列情報!$D$47)-LEN(SUBSTITUTE(配列情報!$D$47,$D50,""))</f>
        <v>0</v>
      </c>
      <c r="FK50" s="21">
        <f t="shared" si="41"/>
        <v>0</v>
      </c>
      <c r="FL50" s="162" cm="1">
        <f t="array" ref="FL50">FK50-IFERROR(_xlfn.LET(_xlpm.k,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$FK$3:$FK$215),IF(_xlpm.top="対象無し", 0, SUMPRODUCT(_xlpm.amount * _xlpm.hitCount))),0)</f>
        <v>0</v>
      </c>
      <c r="FM50" s="324">
        <f>SUM(FL50:FL53)</f>
        <v>0</v>
      </c>
      <c r="FN50" s="21">
        <f>LEN(配列情報!$D$48)-LEN(SUBSTITUTE(配列情報!$D$48,$D50,""))</f>
        <v>0</v>
      </c>
      <c r="FO50" s="21">
        <f t="shared" si="42"/>
        <v>0</v>
      </c>
      <c r="FP50" s="162" cm="1">
        <f t="array" ref="FP50">FO50-IFERROR(_xlfn.LET(_xlpm.k,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$FO$3:$FO$215),IF(_xlpm.top="対象無し", 0, SUMPRODUCT(_xlpm.amount * _xlpm.hitCount))),0)</f>
        <v>0</v>
      </c>
      <c r="FQ50" s="324">
        <f>SUM(FP50:FP53)</f>
        <v>0</v>
      </c>
      <c r="FR50" s="21">
        <f>LEN(配列情報!$D$49)-LEN(SUBSTITUTE(配列情報!$D$49,$D50,""))</f>
        <v>0</v>
      </c>
      <c r="FS50" s="21">
        <f t="shared" si="43"/>
        <v>0</v>
      </c>
      <c r="FT50" s="162" cm="1">
        <f t="array" ref="FT50">FS50-IFERROR(_xlfn.LET(_xlpm.k,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$FS$3:$FS$215),IF(_xlpm.top="対象無し", 0, SUMPRODUCT(_xlpm.amount * _xlpm.hitCount))),0)</f>
        <v>0</v>
      </c>
      <c r="FU50" s="324">
        <f>SUM(FT50:FT53)</f>
        <v>0</v>
      </c>
      <c r="FV50" s="21">
        <f>LEN(配列情報!$D$50)-LEN(SUBSTITUTE(配列情報!$D$50,$D50,""))</f>
        <v>0</v>
      </c>
      <c r="FW50" s="21">
        <f t="shared" si="44"/>
        <v>0</v>
      </c>
      <c r="FX50" s="162" cm="1">
        <f t="array" ref="FX50">FW50-IFERROR(_xlfn.LET(_xlpm.k,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$FW$3:$FW$215),IF(_xlpm.top="対象無し", 0, SUMPRODUCT(_xlpm.amount * _xlpm.hitCount))),0)</f>
        <v>0</v>
      </c>
      <c r="FY50" s="324">
        <f>SUM(FX50:FX53)</f>
        <v>0</v>
      </c>
      <c r="FZ50" s="21">
        <f>LEN(配列情報!$D$51)-LEN(SUBSTITUTE(配列情報!$D$51,$D50,""))</f>
        <v>0</v>
      </c>
      <c r="GA50" s="21">
        <f t="shared" si="45"/>
        <v>0</v>
      </c>
      <c r="GB50" s="162" cm="1">
        <f t="array" ref="GB50">GA50-IFERROR(_xlfn.LET(_xlpm.k,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$GA$3:$GA$215),IF(_xlpm.top="対象無し", 0, SUMPRODUCT(_xlpm.amount * _xlpm.hitCount))),0)</f>
        <v>0</v>
      </c>
      <c r="GC50" s="324">
        <f>SUM(GB50:GB53)</f>
        <v>0</v>
      </c>
      <c r="GD50" s="21">
        <f>LEN(配列情報!$D$52)-LEN(SUBSTITUTE(配列情報!$D$52,$D50,""))</f>
        <v>0</v>
      </c>
      <c r="GE50" s="21">
        <f t="shared" si="46"/>
        <v>0</v>
      </c>
      <c r="GF50" s="162" cm="1">
        <f t="array" ref="GF50">GE50-IFERROR(_xlfn.LET(_xlpm.k,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$GE$3:$GE$215),IF(_xlpm.top="対象無し", 0, SUMPRODUCT(_xlpm.amount * _xlpm.hitCount))),0)</f>
        <v>0</v>
      </c>
      <c r="GG50" s="324">
        <f>SUM(GF50:GF53)</f>
        <v>0</v>
      </c>
      <c r="GH50" s="21">
        <f>LEN(配列情報!$D$53)-LEN(SUBSTITUTE(配列情報!$D$53,$D50,""))</f>
        <v>0</v>
      </c>
      <c r="GI50" s="21">
        <f t="shared" si="47"/>
        <v>0</v>
      </c>
      <c r="GJ50" s="162" cm="1">
        <f t="array" ref="GJ50">GI50-IFERROR(_xlfn.LET(_xlpm.k,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$GI$3:$GI$215),IF(_xlpm.top="対象無し", 0, SUMPRODUCT(_xlpm.amount * _xlpm.hitCount))),0)</f>
        <v>0</v>
      </c>
      <c r="GK50" s="324">
        <f>SUM(GJ50:GJ53)</f>
        <v>0</v>
      </c>
      <c r="GL50" s="21">
        <f>LEN(配列情報!$D$54)-LEN(SUBSTITUTE(配列情報!$D$54,$D50,""))</f>
        <v>0</v>
      </c>
      <c r="GM50" s="21">
        <f t="shared" si="48"/>
        <v>0</v>
      </c>
      <c r="GN50" s="162" cm="1">
        <f t="array" ref="GN50">GM50-IFERROR(_xlfn.LET(_xlpm.k,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$GM$3:$GM$215),IF(_xlpm.top="対象無し", 0, SUMPRODUCT(_xlpm.amount * _xlpm.hitCount))),0)</f>
        <v>0</v>
      </c>
      <c r="GO50" s="324">
        <f>SUM(GN50:GN53)</f>
        <v>0</v>
      </c>
      <c r="GP50" s="21">
        <f>LEN(配列情報!$D$55)-LEN(SUBSTITUTE(配列情報!$D$55,$D50,""))</f>
        <v>0</v>
      </c>
      <c r="GQ50" s="21">
        <f t="shared" si="49"/>
        <v>0</v>
      </c>
      <c r="GR50" s="162" cm="1">
        <f t="array" ref="GR50">GQ50-IFERROR(_xlfn.LET(_xlpm.k,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$GQ$3:$GQ$215),IF(_xlpm.top="対象無し", 0, SUMPRODUCT(_xlpm.amount * _xlpm.hitCount))),0)</f>
        <v>0</v>
      </c>
      <c r="GS50" s="324">
        <f>SUM(GR50:GR53)</f>
        <v>0</v>
      </c>
      <c r="GT50" s="21">
        <f>LEN(配列情報!$D$56)-LEN(SUBSTITUTE(配列情報!$D$56,$D50,""))</f>
        <v>0</v>
      </c>
      <c r="GU50" s="21">
        <f t="shared" si="50"/>
        <v>0</v>
      </c>
      <c r="GV50" s="162" cm="1">
        <f t="array" ref="GV50">GU50-IFERROR(_xlfn.LET(_xlpm.k,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$GU$3:$GU$215),IF(_xlpm.top="対象無し", 0, SUMPRODUCT(_xlpm.amount * _xlpm.hitCount))),0)</f>
        <v>0</v>
      </c>
      <c r="GW50" s="324">
        <f>SUM(GV50:GV53)</f>
        <v>0</v>
      </c>
      <c r="GX50" s="21">
        <f>LEN(配列情報!$D$57)-LEN(SUBSTITUTE(配列情報!$D$57,$D50,""))</f>
        <v>0</v>
      </c>
      <c r="GY50" s="21">
        <f t="shared" si="51"/>
        <v>0</v>
      </c>
      <c r="GZ50" s="162" cm="1">
        <f t="array" ref="GZ50">GY50-IFERROR(_xlfn.LET(_xlpm.k,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$GY$3:$GY$215),IF(_xlpm.top="対象無し", 0, SUMPRODUCT(_xlpm.amount * _xlpm.hitCount))),0)</f>
        <v>0</v>
      </c>
      <c r="HA50" s="324">
        <f>SUM(GZ50:GZ53)</f>
        <v>0</v>
      </c>
      <c r="HB50" s="21">
        <f>LEN(配列情報!$D$58)-LEN(SUBSTITUTE(配列情報!$D$58,$D50,""))</f>
        <v>0</v>
      </c>
      <c r="HC50" s="21">
        <f t="shared" si="52"/>
        <v>0</v>
      </c>
      <c r="HD50" s="162" cm="1">
        <f t="array" ref="HD50">HC50-IFERROR(_xlfn.LET(_xlpm.k,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$HC$3:$HC$215),IF(_xlpm.top="対象無し", 0, SUMPRODUCT(_xlpm.amount * _xlpm.hitCount))),0)</f>
        <v>0</v>
      </c>
      <c r="HE50" s="324">
        <f>SUM(HD50:HD53)</f>
        <v>0</v>
      </c>
      <c r="HF50" s="21">
        <f>LEN(配列情報!$D$59)-LEN(SUBSTITUTE(配列情報!$D$59,$D50,""))</f>
        <v>0</v>
      </c>
      <c r="HG50" s="21">
        <f t="shared" si="53"/>
        <v>0</v>
      </c>
      <c r="HH50" s="162" cm="1">
        <f t="array" ref="HH50">HG50-IFERROR(_xlfn.LET(_xlpm.k,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$HG$3:$HG$215),IF(_xlpm.top="対象無し", 0, SUMPRODUCT(_xlpm.amount * _xlpm.hitCount))),0)</f>
        <v>0</v>
      </c>
      <c r="HI50" s="324">
        <f>SUM(HH50:HH53)</f>
        <v>0</v>
      </c>
      <c r="HJ50" s="21">
        <f>LEN(配列情報!$D$60)-LEN(SUBSTITUTE(配列情報!$D$60,$D50,""))</f>
        <v>0</v>
      </c>
      <c r="HK50" s="21">
        <f t="shared" si="54"/>
        <v>0</v>
      </c>
      <c r="HL50" s="162" cm="1">
        <f t="array" ref="HL50">HK50-IFERROR(_xlfn.LET(_xlpm.k,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$HK$3:$HK$215),IF(_xlpm.top="対象無し", 0, SUMPRODUCT(_xlpm.amount * _xlpm.hitCount))),0)</f>
        <v>0</v>
      </c>
      <c r="HM50" s="324">
        <f>SUM(HL50:HL53)</f>
        <v>0</v>
      </c>
      <c r="HN50" s="21">
        <f>LEN(配列情報!$D$61)-LEN(SUBSTITUTE(配列情報!$D$61,$D50,""))</f>
        <v>0</v>
      </c>
      <c r="HO50" s="21">
        <f t="shared" si="55"/>
        <v>0</v>
      </c>
      <c r="HP50" s="162" cm="1">
        <f t="array" ref="HP50">HO50-IFERROR(_xlfn.LET(_xlpm.k,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$HO$3:$HO$215),IF(_xlpm.top="対象無し", 0, SUMPRODUCT(_xlpm.amount * _xlpm.hitCount))),0)</f>
        <v>0</v>
      </c>
      <c r="HQ50" s="324">
        <f>SUM(HP50:HP53)</f>
        <v>0</v>
      </c>
      <c r="HR50" s="21">
        <f>LEN(配列情報!$D$62)-LEN(SUBSTITUTE(配列情報!$D$62,$D50,""))</f>
        <v>0</v>
      </c>
      <c r="HS50" s="21">
        <f t="shared" si="56"/>
        <v>0</v>
      </c>
      <c r="HT50" s="162" cm="1">
        <f t="array" ref="HT50">HS50-IFERROR(_xlfn.LET(_xlpm.k,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$HS$3:$HS$215),IF(_xlpm.top="対象無し", 0, SUMPRODUCT(_xlpm.amount * _xlpm.hitCount))),0)</f>
        <v>0</v>
      </c>
      <c r="HU50" s="324">
        <f>SUM(HT50:HT53)</f>
        <v>0</v>
      </c>
      <c r="HV50" s="21">
        <f>LEN(配列情報!$D$63)-LEN(SUBSTITUTE(配列情報!$D$63,$D50,""))</f>
        <v>0</v>
      </c>
      <c r="HW50" s="21">
        <f t="shared" si="57"/>
        <v>0</v>
      </c>
      <c r="HX50" s="162" cm="1">
        <f t="array" ref="HX50">HW50-IFERROR(_xlfn.LET(_xlpm.k,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$HW$3:$HW$215),IF(_xlpm.top="対象無し", 0, SUMPRODUCT(_xlpm.amount * _xlpm.hitCount))),0)</f>
        <v>0</v>
      </c>
      <c r="HY50" s="324">
        <f>SUM(HX50:HX53)</f>
        <v>0</v>
      </c>
      <c r="HZ50" s="21">
        <f>LEN(配列情報!$D$64)-LEN(SUBSTITUTE(配列情報!$D$64,$D50,""))</f>
        <v>0</v>
      </c>
      <c r="IA50" s="21">
        <f t="shared" si="58"/>
        <v>0</v>
      </c>
      <c r="IB50" s="162" cm="1">
        <f t="array" ref="IB50">IA50-IFERROR(_xlfn.LET(_xlpm.k,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$IA$3:$IA$215),IF(_xlpm.top="対象無し", 0, SUMPRODUCT(_xlpm.amount * _xlpm.hitCount))),0)</f>
        <v>0</v>
      </c>
      <c r="IC50" s="324">
        <f>SUM(IB50:IB53)</f>
        <v>0</v>
      </c>
      <c r="ID50" s="21">
        <f>LEN(配列情報!$D$65)-LEN(SUBSTITUTE(配列情報!$D$65,$D50,""))</f>
        <v>0</v>
      </c>
      <c r="IE50" s="21">
        <f t="shared" si="59"/>
        <v>0</v>
      </c>
      <c r="IF50" s="162" cm="1">
        <f t="array" ref="IF50">IE50-IFERROR(_xlfn.LET(_xlpm.k,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$IE$3:$IE$215),IF(_xlpm.top="対象無し", 0, SUMPRODUCT(_xlpm.amount * _xlpm.hitCount))),0)</f>
        <v>0</v>
      </c>
      <c r="IG50" s="324">
        <f>SUM(IF50:IF53)</f>
        <v>0</v>
      </c>
      <c r="IH50" s="21">
        <f>LEN(配列情報!$D$66)-LEN(SUBSTITUTE(配列情報!$D$66,$D50,""))</f>
        <v>0</v>
      </c>
      <c r="II50" s="21">
        <f t="shared" si="60"/>
        <v>0</v>
      </c>
      <c r="IJ50" s="162" cm="1">
        <f t="array" ref="IJ50">II50-IFERROR(_xlfn.LET(_xlpm.k,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$II$3:$II$215),IF(_xlpm.top="対象無し", 0, SUMPRODUCT(_xlpm.amount * _xlpm.hitCount))),0)</f>
        <v>0</v>
      </c>
      <c r="IK50" s="324">
        <f>SUM(IJ50:IJ53)</f>
        <v>0</v>
      </c>
      <c r="IL50" s="21">
        <f>LEN(配列情報!$D$67)-LEN(SUBSTITUTE(配列情報!$D$67,$D50,""))</f>
        <v>0</v>
      </c>
      <c r="IM50" s="21">
        <f t="shared" si="61"/>
        <v>0</v>
      </c>
      <c r="IN50" s="162" cm="1">
        <f t="array" ref="IN50">IM50-IFERROR(_xlfn.LET(_xlpm.k,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$IM$3:$IM$215),IF(_xlpm.top="対象無し", 0, SUMPRODUCT(_xlpm.amount * _xlpm.hitCount))),0)</f>
        <v>0</v>
      </c>
      <c r="IO50" s="324">
        <f>SUM(IN50:IN53)</f>
        <v>0</v>
      </c>
      <c r="IP50" s="21">
        <f>LEN(配列情報!$D$68)-LEN(SUBSTITUTE(配列情報!$D$68,$D50,""))</f>
        <v>0</v>
      </c>
      <c r="IQ50" s="21">
        <f t="shared" si="62"/>
        <v>0</v>
      </c>
      <c r="IR50" s="162" cm="1">
        <f t="array" ref="IR50">IQ50-IFERROR(_xlfn.LET(_xlpm.k,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$IQ$3:$IQ$215),IF(_xlpm.top="対象無し", 0, SUMPRODUCT(_xlpm.amount * _xlpm.hitCount))),0)</f>
        <v>0</v>
      </c>
      <c r="IS50" s="324">
        <f>SUM(IR50:IR53)</f>
        <v>0</v>
      </c>
      <c r="IT50" s="21">
        <f>LEN(配列情報!$D$69)-LEN(SUBSTITUTE(配列情報!$D$69,$D50,""))</f>
        <v>0</v>
      </c>
      <c r="IU50" s="21">
        <f t="shared" si="63"/>
        <v>0</v>
      </c>
      <c r="IV50" s="162" cm="1">
        <f t="array" ref="IV50">IU50-IFERROR(_xlfn.LET(_xlpm.k,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$IU$3:$IU$215),IF(_xlpm.top="対象無し", 0, SUMPRODUCT(_xlpm.amount * _xlpm.hitCount))),0)</f>
        <v>0</v>
      </c>
      <c r="IW50" s="324">
        <f>SUM(IV50:IV53)</f>
        <v>0</v>
      </c>
      <c r="IX50" s="21">
        <f>LEN(配列情報!$D$70)-LEN(SUBSTITUTE(配列情報!$D$70,$D50,""))</f>
        <v>0</v>
      </c>
      <c r="IY50" s="21">
        <f t="shared" si="64"/>
        <v>0</v>
      </c>
      <c r="IZ50" s="162" cm="1">
        <f t="array" ref="IZ50">IY50-IFERROR(_xlfn.LET(_xlpm.k,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$IY$3:$IY$215),IF(_xlpm.top="対象無し", 0, SUMPRODUCT(_xlpm.amount * _xlpm.hitCount))),0)</f>
        <v>0</v>
      </c>
      <c r="JA50" s="324">
        <f>SUM(IZ50:IZ53)</f>
        <v>0</v>
      </c>
      <c r="JB50" s="21">
        <f>LEN(配列情報!$D$71)-LEN(SUBSTITUTE(配列情報!$D$71,$D50,""))</f>
        <v>0</v>
      </c>
      <c r="JC50" s="21">
        <f t="shared" si="65"/>
        <v>0</v>
      </c>
      <c r="JD50" s="162" cm="1">
        <f t="array" ref="JD50">JC50-IFERROR(_xlfn.LET(_xlpm.k,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$JC$3:$JC$215),IF(_xlpm.top="対象無し", 0, SUMPRODUCT(_xlpm.amount * _xlpm.hitCount))),0)</f>
        <v>0</v>
      </c>
      <c r="JE50" s="324">
        <f>SUM(JD50:JD53)</f>
        <v>0</v>
      </c>
      <c r="JF50" s="21">
        <f>LEN(配列情報!$D$72)-LEN(SUBSTITUTE(配列情報!$D$72,$D50,""))</f>
        <v>0</v>
      </c>
      <c r="JG50" s="21">
        <f t="shared" si="66"/>
        <v>0</v>
      </c>
      <c r="JH50" s="162" cm="1">
        <f t="array" ref="JH50">JG50-IFERROR(_xlfn.LET(_xlpm.k,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$JG$3:$JG$215),IF(_xlpm.top="対象無し", 0, SUMPRODUCT(_xlpm.amount * _xlpm.hitCount))),0)</f>
        <v>0</v>
      </c>
      <c r="JI50" s="324">
        <f>SUM(JH50:JH53)</f>
        <v>0</v>
      </c>
      <c r="JJ50" s="21">
        <f>LEN(配列情報!$D$73)-LEN(SUBSTITUTE(配列情報!$D$73,$D50,""))</f>
        <v>0</v>
      </c>
      <c r="JK50" s="21">
        <f t="shared" si="67"/>
        <v>0</v>
      </c>
      <c r="JL50" s="162" cm="1">
        <f t="array" ref="JL50">JK50-IFERROR(_xlfn.LET(_xlpm.k,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$JK$3:$JK$215),IF(_xlpm.top="対象無し", 0, SUMPRODUCT(_xlpm.amount * _xlpm.hitCount))),0)</f>
        <v>0</v>
      </c>
      <c r="JM50" s="324">
        <f>SUM(JL50:JL53)</f>
        <v>0</v>
      </c>
      <c r="JN50" s="21">
        <f>LEN(配列情報!$D$74)-LEN(SUBSTITUTE(配列情報!$D$74,$D50,""))</f>
        <v>0</v>
      </c>
      <c r="JO50" s="21">
        <f t="shared" si="68"/>
        <v>0</v>
      </c>
      <c r="JP50" s="162" cm="1">
        <f t="array" ref="JP50">JO50-IFERROR(_xlfn.LET(_xlpm.k,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$JO$3:$JO$215),IF(_xlpm.top="対象無し", 0, SUMPRODUCT(_xlpm.amount * _xlpm.hitCount))),0)</f>
        <v>0</v>
      </c>
      <c r="JQ50" s="324">
        <f>SUM(JP50:JP53)</f>
        <v>0</v>
      </c>
      <c r="JR50" s="21">
        <f>LEN(配列情報!$D$75)-LEN(SUBSTITUTE(配列情報!$D$75,$D50,""))</f>
        <v>0</v>
      </c>
      <c r="JS50" s="21">
        <f t="shared" si="69"/>
        <v>0</v>
      </c>
      <c r="JT50" s="162" cm="1">
        <f t="array" ref="JT50">JS50-IFERROR(_xlfn.LET(_xlpm.k,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$JS$3:$JS$215),IF(_xlpm.top="対象無し", 0, SUMPRODUCT(_xlpm.amount * _xlpm.hitCount))),0)</f>
        <v>0</v>
      </c>
      <c r="JU50" s="324">
        <f>SUM(JT50:JT53)</f>
        <v>0</v>
      </c>
      <c r="JV50" s="21">
        <f>LEN(配列情報!$D$76)-LEN(SUBSTITUTE(配列情報!$D$76,$D50,""))</f>
        <v>0</v>
      </c>
      <c r="JW50" s="21">
        <f t="shared" si="70"/>
        <v>0</v>
      </c>
      <c r="JX50" s="162" cm="1">
        <f t="array" ref="JX50">JW50-IFERROR(_xlfn.LET(_xlpm.k,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$JW$3:$JW$215),IF(_xlpm.top="対象無し", 0, SUMPRODUCT(_xlpm.amount * _xlpm.hitCount))),0)</f>
        <v>0</v>
      </c>
      <c r="JY50" s="324">
        <f>SUM(JX50:JX53)</f>
        <v>0</v>
      </c>
      <c r="JZ50" s="21">
        <f>LEN(配列情報!$D$77)-LEN(SUBSTITUTE(配列情報!$D$77,$D50,""))</f>
        <v>0</v>
      </c>
      <c r="KA50" s="21">
        <f t="shared" si="71"/>
        <v>0</v>
      </c>
      <c r="KB50" s="162" cm="1">
        <f t="array" ref="KB50">KA50-IFERROR(_xlfn.LET(_xlpm.k,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$KA$3:$KA$215),IF(_xlpm.top="対象無し", 0, SUMPRODUCT(_xlpm.amount * _xlpm.hitCount))),0)</f>
        <v>0</v>
      </c>
      <c r="KC50" s="324">
        <f>SUM(KB50:KB53)</f>
        <v>0</v>
      </c>
      <c r="KD50" s="21">
        <f>LEN(配列情報!$D$78)-LEN(SUBSTITUTE(配列情報!$D$78,$D50,""))</f>
        <v>0</v>
      </c>
      <c r="KE50" s="21">
        <f t="shared" si="72"/>
        <v>0</v>
      </c>
      <c r="KF50" s="162" cm="1">
        <f t="array" ref="KF50">KE50-IFERROR(_xlfn.LET(_xlpm.k,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$KE$3:$KE$215),IF(_xlpm.top="対象無し", 0, SUMPRODUCT(_xlpm.amount * _xlpm.hitCount))),0)</f>
        <v>0</v>
      </c>
      <c r="KG50" s="324">
        <f>SUM(KF50:KF53)</f>
        <v>0</v>
      </c>
      <c r="KH50" s="21">
        <f>LEN(配列情報!$D$79)-LEN(SUBSTITUTE(配列情報!$D$79,$D50,""))</f>
        <v>0</v>
      </c>
      <c r="KI50" s="21">
        <f t="shared" si="73"/>
        <v>0</v>
      </c>
      <c r="KJ50" s="162" cm="1">
        <f t="array" ref="KJ50">KI50-IFERROR(_xlfn.LET(_xlpm.k,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$KI$3:$KI$215),IF(_xlpm.top="対象無し", 0, SUMPRODUCT(_xlpm.amount * _xlpm.hitCount))),0)</f>
        <v>0</v>
      </c>
      <c r="KK50" s="324">
        <f>SUM(KJ50:KJ53)</f>
        <v>0</v>
      </c>
      <c r="KL50" s="21">
        <f>LEN(配列情報!$D$80)-LEN(SUBSTITUTE(配列情報!$D$80,$D50,""))</f>
        <v>0</v>
      </c>
      <c r="KM50" s="21">
        <f t="shared" si="74"/>
        <v>0</v>
      </c>
      <c r="KN50" s="162" cm="1">
        <f t="array" ref="KN50">KM50-IFERROR(_xlfn.LET(_xlpm.k,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$KM$3:$KM$215),IF(_xlpm.top="対象無し", 0, SUMPRODUCT(_xlpm.amount * _xlpm.hitCount))),0)</f>
        <v>0</v>
      </c>
      <c r="KO50" s="324">
        <f>SUM(KN50:KN53)</f>
        <v>0</v>
      </c>
      <c r="KP50" s="21">
        <f>LEN(配列情報!$D$81)-LEN(SUBSTITUTE(配列情報!$D$81,$D50,""))</f>
        <v>0</v>
      </c>
      <c r="KQ50" s="21">
        <f t="shared" si="75"/>
        <v>0</v>
      </c>
      <c r="KR50" s="162" cm="1">
        <f t="array" ref="KR50">KQ50-IFERROR(_xlfn.LET(_xlpm.k,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$KQ$3:$KQ$215),IF(_xlpm.top="対象無し", 0, SUMPRODUCT(_xlpm.amount * _xlpm.hitCount))),0)</f>
        <v>0</v>
      </c>
      <c r="KS50" s="324">
        <f>SUM(KR50:KR53)</f>
        <v>0</v>
      </c>
      <c r="KT50" s="21">
        <f>LEN(配列情報!$D$82)-LEN(SUBSTITUTE(配列情報!$D$82,$D50,""))</f>
        <v>0</v>
      </c>
      <c r="KU50" s="21">
        <f t="shared" si="76"/>
        <v>0</v>
      </c>
      <c r="KV50" s="162" cm="1">
        <f t="array" ref="KV50">KU50-IFERROR(_xlfn.LET(_xlpm.k,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$KU$3:$KU$215),IF(_xlpm.top="対象無し", 0, SUMPRODUCT(_xlpm.amount * _xlpm.hitCount))),0)</f>
        <v>0</v>
      </c>
      <c r="KW50" s="324">
        <f>SUM(KV50:KV53)</f>
        <v>0</v>
      </c>
      <c r="KX50" s="21">
        <f>LEN(配列情報!$D$83)-LEN(SUBSTITUTE(配列情報!$D$83,$D50,""))</f>
        <v>0</v>
      </c>
      <c r="KY50" s="21">
        <f t="shared" si="77"/>
        <v>0</v>
      </c>
      <c r="KZ50" s="162" cm="1">
        <f t="array" ref="KZ50">KY50-IFERROR(_xlfn.LET(_xlpm.k,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$KY$3:$KY$215),IF(_xlpm.top="対象無し", 0, SUMPRODUCT(_xlpm.amount * _xlpm.hitCount))),0)</f>
        <v>0</v>
      </c>
      <c r="LA50" s="324">
        <f>SUM(KZ50:KZ53)</f>
        <v>0</v>
      </c>
      <c r="LB50" s="21">
        <f>LEN(配列情報!$D$84)-LEN(SUBSTITUTE(配列情報!$D$84,$D50,""))</f>
        <v>0</v>
      </c>
      <c r="LC50" s="21">
        <f t="shared" si="78"/>
        <v>0</v>
      </c>
      <c r="LD50" s="162" cm="1">
        <f t="array" ref="LD50">LC50-IFERROR(_xlfn.LET(_xlpm.k,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$LC$3:$LC$215),IF(_xlpm.top="対象無し", 0, SUMPRODUCT(_xlpm.amount * _xlpm.hitCount))),0)</f>
        <v>0</v>
      </c>
      <c r="LE50" s="324">
        <f>SUM(LD50:LD53)</f>
        <v>0</v>
      </c>
      <c r="LF50" s="21">
        <f>LEN(配列情報!$D$85)-LEN(SUBSTITUTE(配列情報!$D$85,$D50,""))</f>
        <v>0</v>
      </c>
      <c r="LG50" s="21">
        <f t="shared" si="79"/>
        <v>0</v>
      </c>
      <c r="LH50" s="162" cm="1">
        <f t="array" ref="LH50">LG50-IFERROR(_xlfn.LET(_xlpm.k,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$LG$3:$LG$215),IF(_xlpm.top="対象無し", 0, SUMPRODUCT(_xlpm.amount * _xlpm.hitCount))),0)</f>
        <v>0</v>
      </c>
      <c r="LI50" s="324">
        <f>SUM(LH50:LH53)</f>
        <v>0</v>
      </c>
      <c r="LJ50" s="21">
        <f>LEN(配列情報!$D$86)-LEN(SUBSTITUTE(配列情報!$D$86,$D50,""))</f>
        <v>0</v>
      </c>
      <c r="LK50" s="21">
        <f t="shared" si="80"/>
        <v>0</v>
      </c>
      <c r="LL50" s="162" cm="1">
        <f t="array" ref="LL50">LK50-IFERROR(_xlfn.LET(_xlpm.k,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$LK$3:$LK$215),IF(_xlpm.top="対象無し", 0, SUMPRODUCT(_xlpm.amount * _xlpm.hitCount))),0)</f>
        <v>0</v>
      </c>
      <c r="LM50" s="324">
        <f>SUM(LL50:LL53)</f>
        <v>0</v>
      </c>
      <c r="LN50" s="21">
        <f>LEN(配列情報!$D$87)-LEN(SUBSTITUTE(配列情報!$D$87,$D50,""))</f>
        <v>0</v>
      </c>
      <c r="LO50" s="21">
        <f t="shared" si="81"/>
        <v>0</v>
      </c>
      <c r="LP50" s="162" cm="1">
        <f t="array" ref="LP50">LO50-IFERROR(_xlfn.LET(_xlpm.k,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$LO$3:$LO$215),IF(_xlpm.top="対象無し", 0, SUMPRODUCT(_xlpm.amount * _xlpm.hitCount))),0)</f>
        <v>0</v>
      </c>
      <c r="LQ50" s="324">
        <f>SUM(LP50:LP53)</f>
        <v>0</v>
      </c>
      <c r="LR50" s="21">
        <f>LEN(配列情報!$D$88)-LEN(SUBSTITUTE(配列情報!$D$88,$D50,""))</f>
        <v>0</v>
      </c>
      <c r="LS50" s="21">
        <f t="shared" si="82"/>
        <v>0</v>
      </c>
      <c r="LT50" s="162" cm="1">
        <f t="array" ref="LT50">LS50-IFERROR(_xlfn.LET(_xlpm.k,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$LS$3:$LS$215),IF(_xlpm.top="対象無し", 0, SUMPRODUCT(_xlpm.amount * _xlpm.hitCount))),0)</f>
        <v>0</v>
      </c>
      <c r="LU50" s="324">
        <f>SUM(LT50:LT53)</f>
        <v>0</v>
      </c>
      <c r="LV50" s="21">
        <f>LEN(配列情報!$D$89)-LEN(SUBSTITUTE(配列情報!$D$89,$D50,""))</f>
        <v>0</v>
      </c>
      <c r="LW50" s="21">
        <f t="shared" si="83"/>
        <v>0</v>
      </c>
      <c r="LX50" s="162" cm="1">
        <f t="array" ref="LX50">LW50-IFERROR(_xlfn.LET(_xlpm.k,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$LW$3:$LW$215),IF(_xlpm.top="対象無し", 0, SUMPRODUCT(_xlpm.amount * _xlpm.hitCount))),0)</f>
        <v>0</v>
      </c>
      <c r="LY50" s="324">
        <f>SUM(LX50:LX53)</f>
        <v>0</v>
      </c>
      <c r="LZ50" s="21">
        <f>LEN(配列情報!$D$90)-LEN(SUBSTITUTE(配列情報!$D$90,$D50,""))</f>
        <v>0</v>
      </c>
      <c r="MA50" s="21">
        <f t="shared" si="84"/>
        <v>0</v>
      </c>
      <c r="MB50" s="162" cm="1">
        <f t="array" ref="MB50">MA50-IFERROR(_xlfn.LET(_xlpm.k,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$MA$3:$MA$215),IF(_xlpm.top="対象無し", 0, SUMPRODUCT(_xlpm.amount * _xlpm.hitCount))),0)</f>
        <v>0</v>
      </c>
      <c r="MC50" s="324">
        <f>SUM(MB50:MB53)</f>
        <v>0</v>
      </c>
      <c r="MD50" s="21">
        <f>LEN(配列情報!$D$91)-LEN(SUBSTITUTE(配列情報!$D$91,$D50,""))</f>
        <v>0</v>
      </c>
      <c r="ME50" s="21">
        <f t="shared" si="85"/>
        <v>0</v>
      </c>
      <c r="MF50" s="162" cm="1">
        <f t="array" ref="MF50">ME50-IFERROR(_xlfn.LET(_xlpm.k,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$ME$3:$ME$215),IF(_xlpm.top="対象無し", 0, SUMPRODUCT(_xlpm.amount * _xlpm.hitCount))),0)</f>
        <v>0</v>
      </c>
      <c r="MG50" s="324">
        <f>SUM(MF50:MF53)</f>
        <v>0</v>
      </c>
      <c r="MH50" s="21">
        <f>LEN(配列情報!$D$92)-LEN(SUBSTITUTE(配列情報!$D$92,$D50,""))</f>
        <v>0</v>
      </c>
      <c r="MI50" s="21">
        <f t="shared" si="86"/>
        <v>0</v>
      </c>
      <c r="MJ50" s="162" cm="1">
        <f t="array" ref="MJ50">MI50-IFERROR(_xlfn.LET(_xlpm.k,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$MI$3:$MI$215),IF(_xlpm.top="対象無し", 0, SUMPRODUCT(_xlpm.amount * _xlpm.hitCount))),0)</f>
        <v>0</v>
      </c>
      <c r="MK50" s="324">
        <f>SUM(MJ50:MJ53)</f>
        <v>0</v>
      </c>
      <c r="ML50" s="21">
        <f>LEN(配列情報!$D$93)-LEN(SUBSTITUTE(配列情報!$D$93,$D50,""))</f>
        <v>0</v>
      </c>
      <c r="MM50" s="21">
        <f t="shared" si="87"/>
        <v>0</v>
      </c>
      <c r="MN50" s="162" cm="1">
        <f t="array" ref="MN50">MM50-IFERROR(_xlfn.LET(_xlpm.k,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$MM$3:$MM$215),IF(_xlpm.top="対象無し", 0, SUMPRODUCT(_xlpm.amount * _xlpm.hitCount))),0)</f>
        <v>0</v>
      </c>
      <c r="MO50" s="324">
        <f>SUM(MN50:MN53)</f>
        <v>0</v>
      </c>
      <c r="MP50" s="21">
        <f>LEN(配列情報!$D$94)-LEN(SUBSTITUTE(配列情報!$D$94,$D50,""))</f>
        <v>0</v>
      </c>
      <c r="MQ50" s="21">
        <f t="shared" si="88"/>
        <v>0</v>
      </c>
      <c r="MR50" s="162" cm="1">
        <f t="array" ref="MR50">MQ50-IFERROR(_xlfn.LET(_xlpm.k,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$MQ$3:$MQ$215),IF(_xlpm.top="対象無し", 0, SUMPRODUCT(_xlpm.amount * _xlpm.hitCount))),0)</f>
        <v>0</v>
      </c>
      <c r="MS50" s="324">
        <f>SUM(MR50:MR53)</f>
        <v>0</v>
      </c>
      <c r="MT50" s="21">
        <f>LEN(配列情報!$D$95)-LEN(SUBSTITUTE(配列情報!$D$95,$D50,""))</f>
        <v>0</v>
      </c>
      <c r="MU50" s="21">
        <f t="shared" si="89"/>
        <v>0</v>
      </c>
      <c r="MV50" s="162" cm="1">
        <f t="array" ref="MV50">MU50-IFERROR(_xlfn.LET(_xlpm.k,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$MU$3:$MU$215),IF(_xlpm.top="対象無し", 0, SUMPRODUCT(_xlpm.amount * _xlpm.hitCount))),0)</f>
        <v>0</v>
      </c>
      <c r="MW50" s="324">
        <f>SUM(MV50:MV53)</f>
        <v>0</v>
      </c>
      <c r="MX50" s="21">
        <f>LEN(配列情報!$D$96)-LEN(SUBSTITUTE(配列情報!$D$96,$D50,""))</f>
        <v>0</v>
      </c>
      <c r="MY50" s="21">
        <f t="shared" si="90"/>
        <v>0</v>
      </c>
      <c r="MZ50" s="162" cm="1">
        <f t="array" ref="MZ50">MY50-IFERROR(_xlfn.LET(_xlpm.k,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$MY$3:$MY$215),IF(_xlpm.top="対象無し", 0, SUMPRODUCT(_xlpm.amount * _xlpm.hitCount))),0)</f>
        <v>0</v>
      </c>
      <c r="NA50" s="324">
        <f>SUM(MZ50:MZ53)</f>
        <v>0</v>
      </c>
      <c r="NB50" s="21">
        <f>LEN(配列情報!$D$97)-LEN(SUBSTITUTE(配列情報!$D$97,$D50,""))</f>
        <v>0</v>
      </c>
      <c r="NC50" s="21">
        <f t="shared" si="91"/>
        <v>0</v>
      </c>
      <c r="ND50" s="162" cm="1">
        <f t="array" ref="ND50">NC50-IFERROR(_xlfn.LET(_xlpm.k,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$NC$3:$NC$215),IF(_xlpm.top="対象無し", 0, SUMPRODUCT(_xlpm.amount * _xlpm.hitCount))),0)</f>
        <v>0</v>
      </c>
      <c r="NE50" s="324">
        <f>SUM(ND50:ND53)</f>
        <v>0</v>
      </c>
      <c r="NF50" s="21">
        <f>LEN(配列情報!$D$98)-LEN(SUBSTITUTE(配列情報!$D$98,$D50,""))</f>
        <v>0</v>
      </c>
      <c r="NG50" s="21">
        <f t="shared" si="92"/>
        <v>0</v>
      </c>
      <c r="NH50" s="162" cm="1">
        <f t="array" ref="NH50">NG50-IFERROR(_xlfn.LET(_xlpm.k,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$NG$3:$NG$215),IF(_xlpm.top="対象無し", 0, SUMPRODUCT(_xlpm.amount * _xlpm.hitCount))),0)</f>
        <v>0</v>
      </c>
      <c r="NI50" s="324">
        <f>SUM(NH50:NH53)</f>
        <v>0</v>
      </c>
      <c r="NJ50" s="21">
        <f>LEN(配列情報!$D$99)-LEN(SUBSTITUTE(配列情報!$D$99,$D50,""))</f>
        <v>0</v>
      </c>
      <c r="NK50" s="21">
        <f t="shared" si="93"/>
        <v>0</v>
      </c>
      <c r="NL50" s="162" cm="1">
        <f t="array" ref="NL50">NK50-IFERROR(_xlfn.LET(_xlpm.k,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$NK$3:$NK$215),IF(_xlpm.top="対象無し", 0, SUMPRODUCT(_xlpm.amount * _xlpm.hitCount))),0)</f>
        <v>0</v>
      </c>
      <c r="NM50" s="324">
        <f>SUM(NL50:NL53)</f>
        <v>0</v>
      </c>
      <c r="NN50" s="21">
        <f>LEN(配列情報!$D$100)-LEN(SUBSTITUTE(配列情報!$D$100,$D50,""))</f>
        <v>0</v>
      </c>
      <c r="NO50" s="21">
        <f t="shared" si="94"/>
        <v>0</v>
      </c>
      <c r="NP50" s="162" cm="1">
        <f t="array" ref="NP50">NO50-IFERROR(_xlfn.LET(_xlpm.k,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$NO$3:$NO$215),IF(_xlpm.top="対象無し", 0, SUMPRODUCT(_xlpm.amount * _xlpm.hitCount))),0)</f>
        <v>0</v>
      </c>
      <c r="NQ50" s="324">
        <f>SUM(NP50:NP53)</f>
        <v>0</v>
      </c>
      <c r="NR50" s="21">
        <f>LEN(配列情報!$D$101)-LEN(SUBSTITUTE(配列情報!$D$101,$D50,""))</f>
        <v>0</v>
      </c>
      <c r="NS50" s="21">
        <f t="shared" si="95"/>
        <v>0</v>
      </c>
      <c r="NT50" s="162" cm="1">
        <f t="array" ref="NT50">NS50-IFERROR(_xlfn.LET(_xlpm.k,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$NS$3:$NS$215),IF(_xlpm.top="対象無し", 0, SUMPRODUCT(_xlpm.amount * _xlpm.hitCount))),0)</f>
        <v>0</v>
      </c>
      <c r="NU50" s="324">
        <f>SUM(NT50:NT53)</f>
        <v>0</v>
      </c>
      <c r="NV50" s="21">
        <f>LEN(配列情報!$D$102)-LEN(SUBSTITUTE(配列情報!$D$102,$D50,""))</f>
        <v>0</v>
      </c>
      <c r="NW50" s="21">
        <f t="shared" si="96"/>
        <v>0</v>
      </c>
      <c r="NX50" s="162" cm="1">
        <f t="array" ref="NX50">NW50-IFERROR(_xlfn.LET(_xlpm.k, _xlfn.XMATCH(TRUE, EXACT($OB$2:$RL$2, D50),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D50, ""))) / LEN(D50),_xlpm.amount, SUMIF($C$3:$C$215, _xlpm.arrCode, $NW$3:$NW$215),IF(_xlpm.top="対象無し", 0, SUMPRODUCT(_xlpm.amount * _xlpm.hitCount))),0)</f>
        <v>0</v>
      </c>
      <c r="NY50" s="324">
        <f>SUM(NX50:NX53)</f>
        <v>0</v>
      </c>
    </row>
    <row r="51" spans="1:389">
      <c r="A51" s="335"/>
      <c r="B51" s="336"/>
      <c r="C51" s="45">
        <v>49</v>
      </c>
      <c r="D51" s="22" t="str">
        <f>塩基・修飾表記の定義!I61</f>
        <v>c(T)</v>
      </c>
      <c r="E51" s="160">
        <f t="shared" si="3"/>
        <v>4</v>
      </c>
      <c r="F51" s="21">
        <f>LEN(配列情報!$D$7)-LEN(SUBSTITUTE(配列情報!$D$7,$D51,""))</f>
        <v>0</v>
      </c>
      <c r="G51" s="21">
        <f t="shared" si="100"/>
        <v>0</v>
      </c>
      <c r="H51" s="162" cm="1">
        <f t="array" ref="H51">G51-IFERROR(_xlfn.LET(_xlpm.k,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$G$3:$G$215),IF(_xlpm.top="対象無し", 0, SUMPRODUCT(_xlpm.amount * _xlpm.hitCount))),0)</f>
        <v>0</v>
      </c>
      <c r="I51" s="324"/>
      <c r="J51" s="21">
        <f>LEN(配列情報!$D$8)-LEN(SUBSTITUTE(配列情報!$D$8,$D51,""))</f>
        <v>0</v>
      </c>
      <c r="K51" s="21">
        <f t="shared" si="101"/>
        <v>0</v>
      </c>
      <c r="L51" s="162" cm="1">
        <f t="array" ref="L51">K51-IFERROR(_xlfn.LET(_xlpm.k,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$K$3:$K$215),IF(_xlpm.top="対象無し", 0, SUMPRODUCT(_xlpm.amount * _xlpm.hitCount))),0)</f>
        <v>0</v>
      </c>
      <c r="M51" s="324"/>
      <c r="N51" s="21">
        <f>LEN(配列情報!$D$9)-LEN(SUBSTITUTE(配列情報!$D$9,$D51,""))</f>
        <v>0</v>
      </c>
      <c r="O51" s="21">
        <f t="shared" si="4"/>
        <v>0</v>
      </c>
      <c r="P51" s="162" cm="1">
        <f t="array" ref="P51">O51-IFERROR(_xlfn.LET(_xlpm.k,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$O$3:$O$215),IF(_xlpm.top="対象無し", 0, SUMPRODUCT(_xlpm.amount * _xlpm.hitCount))),0)</f>
        <v>0</v>
      </c>
      <c r="Q51" s="324"/>
      <c r="R51" s="21">
        <f>LEN(配列情報!$D$10)-LEN(SUBSTITUTE(配列情報!$D$10,$D51,""))</f>
        <v>0</v>
      </c>
      <c r="S51" s="21">
        <f t="shared" si="5"/>
        <v>0</v>
      </c>
      <c r="T51" s="162" cm="1">
        <f t="array" ref="T51">S51-IFERROR(_xlfn.LET(_xlpm.k,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$S$3:$S$215),IF(_xlpm.top="対象無し", 0, SUMPRODUCT(_xlpm.amount * _xlpm.hitCount))),0)</f>
        <v>0</v>
      </c>
      <c r="U51" s="324"/>
      <c r="V51" s="21">
        <f>LEN(配列情報!$D$11)-LEN(SUBSTITUTE(配列情報!$D$11,$D51,""))</f>
        <v>0</v>
      </c>
      <c r="W51" s="21">
        <f t="shared" si="6"/>
        <v>0</v>
      </c>
      <c r="X51" s="162" cm="1">
        <f t="array" ref="X51">W51-IFERROR(_xlfn.LET(_xlpm.k,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$W$3:$W$215),IF(_xlpm.top="対象無し", 0, SUMPRODUCT(_xlpm.amount * _xlpm.hitCount))),0)</f>
        <v>0</v>
      </c>
      <c r="Y51" s="324"/>
      <c r="Z51" s="21">
        <f>LEN(配列情報!$D$12)-LEN(SUBSTITUTE(配列情報!$D$12,$D51,""))</f>
        <v>0</v>
      </c>
      <c r="AA51" s="21">
        <f t="shared" si="7"/>
        <v>0</v>
      </c>
      <c r="AB51" s="162" cm="1">
        <f t="array" ref="AB51">AA51-IFERROR(_xlfn.LET(_xlpm.k,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$AA$3:$AA$215),IF(_xlpm.top="対象無し", 0, SUMPRODUCT(_xlpm.amount * _xlpm.hitCount))),0)</f>
        <v>0</v>
      </c>
      <c r="AC51" s="324"/>
      <c r="AD51" s="21">
        <f>LEN(配列情報!$D$13)-LEN(SUBSTITUTE(配列情報!$D$13,$D51,""))</f>
        <v>0</v>
      </c>
      <c r="AE51" s="21">
        <f t="shared" si="8"/>
        <v>0</v>
      </c>
      <c r="AF51" s="162" cm="1">
        <f t="array" ref="AF51">AE51-IFERROR(_xlfn.LET(_xlpm.k,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$AE$3:$AE$215),IF(_xlpm.top="対象無し", 0, SUMPRODUCT(_xlpm.amount * _xlpm.hitCount))),0)</f>
        <v>0</v>
      </c>
      <c r="AG51" s="324"/>
      <c r="AH51" s="21">
        <f>LEN(配列情報!$D$14)-LEN(SUBSTITUTE(配列情報!$D$14,$D51,""))</f>
        <v>0</v>
      </c>
      <c r="AI51" s="21">
        <f t="shared" si="9"/>
        <v>0</v>
      </c>
      <c r="AJ51" s="162" cm="1">
        <f t="array" ref="AJ51">AI51-IFERROR(_xlfn.LET(_xlpm.k,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$AI$3:$AI$215),IF(_xlpm.top="対象無し", 0, SUMPRODUCT(_xlpm.amount * _xlpm.hitCount))),0)</f>
        <v>0</v>
      </c>
      <c r="AK51" s="324"/>
      <c r="AL51" s="21">
        <f>LEN(配列情報!$D$15)-LEN(SUBSTITUTE(配列情報!$D$15,$D51,""))</f>
        <v>0</v>
      </c>
      <c r="AM51" s="21">
        <f t="shared" si="10"/>
        <v>0</v>
      </c>
      <c r="AN51" s="162" cm="1">
        <f t="array" ref="AN51">AM51-IFERROR(_xlfn.LET(_xlpm.k,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$AM$3:$AM$215),IF(_xlpm.top="対象無し", 0, SUMPRODUCT(_xlpm.amount * _xlpm.hitCount))),0)</f>
        <v>0</v>
      </c>
      <c r="AO51" s="324"/>
      <c r="AP51" s="21">
        <f>LEN(配列情報!$D$16)-LEN(SUBSTITUTE(配列情報!$D$16,$D51,""))</f>
        <v>0</v>
      </c>
      <c r="AQ51" s="21">
        <f t="shared" si="11"/>
        <v>0</v>
      </c>
      <c r="AR51" s="162" cm="1">
        <f t="array" ref="AR51">AQ51-IFERROR(_xlfn.LET(_xlpm.k,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$AQ$3:$AQ$215),IF(_xlpm.top="対象無し", 0, SUMPRODUCT(_xlpm.amount * _xlpm.hitCount))),0)</f>
        <v>0</v>
      </c>
      <c r="AS51" s="324"/>
      <c r="AT51" s="21">
        <f>LEN(配列情報!$D$17)-LEN(SUBSTITUTE(配列情報!$D$17,$D51,""))</f>
        <v>0</v>
      </c>
      <c r="AU51" s="21">
        <f t="shared" si="12"/>
        <v>0</v>
      </c>
      <c r="AV51" s="162" cm="1">
        <f t="array" ref="AV51">AU51-IFERROR(_xlfn.LET(_xlpm.k,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$AU$3:$AU$215),IF(_xlpm.top="対象無し", 0, SUMPRODUCT(_xlpm.amount * _xlpm.hitCount))),0)</f>
        <v>0</v>
      </c>
      <c r="AW51" s="324"/>
      <c r="AX51" s="21">
        <f>LEN(配列情報!$D$18)-LEN(SUBSTITUTE(配列情報!$D$18,$D51,""))</f>
        <v>0</v>
      </c>
      <c r="AY51" s="21">
        <f t="shared" si="13"/>
        <v>0</v>
      </c>
      <c r="AZ51" s="162" cm="1">
        <f t="array" ref="AZ51">AY51-IFERROR(_xlfn.LET(_xlpm.k,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$AY$3:$AY$215),IF(_xlpm.top="対象無し", 0, SUMPRODUCT(_xlpm.amount * _xlpm.hitCount))),0)</f>
        <v>0</v>
      </c>
      <c r="BA51" s="324"/>
      <c r="BB51" s="21">
        <f>LEN(配列情報!$D$19)-LEN(SUBSTITUTE(配列情報!$D$19,$D51,""))</f>
        <v>0</v>
      </c>
      <c r="BC51" s="21">
        <f t="shared" si="14"/>
        <v>0</v>
      </c>
      <c r="BD51" s="162" cm="1">
        <f t="array" ref="BD51">BC51-IFERROR(_xlfn.LET(_xlpm.k,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$BC$3:$BC$215),IF(_xlpm.top="対象無し", 0, SUMPRODUCT(_xlpm.amount * _xlpm.hitCount))),0)</f>
        <v>0</v>
      </c>
      <c r="BE51" s="324"/>
      <c r="BF51" s="21">
        <f>LEN(配列情報!$D$20)-LEN(SUBSTITUTE(配列情報!$D$20,$D51,""))</f>
        <v>0</v>
      </c>
      <c r="BG51" s="21">
        <f t="shared" si="102"/>
        <v>0</v>
      </c>
      <c r="BH51" s="162" cm="1">
        <f t="array" ref="BH51">BG51-IFERROR(_xlfn.LET(_xlpm.k,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$BG$3:$BG$215),IF(_xlpm.top="対象無し", 0, SUMPRODUCT(_xlpm.amount * _xlpm.hitCount))),0)</f>
        <v>0</v>
      </c>
      <c r="BI51" s="324"/>
      <c r="BJ51" s="21">
        <f>LEN(配列情報!$D$21)-LEN(SUBSTITUTE(配列情報!$D$21,$D51,""))</f>
        <v>0</v>
      </c>
      <c r="BK51" s="21">
        <f t="shared" si="15"/>
        <v>0</v>
      </c>
      <c r="BL51" s="162" cm="1">
        <f t="array" ref="BL51">BK51-IFERROR(_xlfn.LET(_xlpm.k,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$BK$3:$BK$215),IF(_xlpm.top="対象無し", 0, SUMPRODUCT(_xlpm.amount * _xlpm.hitCount))),0)</f>
        <v>0</v>
      </c>
      <c r="BM51" s="324"/>
      <c r="BN51" s="21">
        <f>LEN(配列情報!$D$22)-LEN(SUBSTITUTE(配列情報!$D$22,$D51,""))</f>
        <v>0</v>
      </c>
      <c r="BO51" s="21">
        <f t="shared" si="16"/>
        <v>0</v>
      </c>
      <c r="BP51" s="162" cm="1">
        <f t="array" ref="BP51">BO51-IFERROR(_xlfn.LET(_xlpm.k,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$BO$3:$BO$215),IF(_xlpm.top="対象無し", 0, SUMPRODUCT(_xlpm.amount * _xlpm.hitCount))),0)</f>
        <v>0</v>
      </c>
      <c r="BQ51" s="324"/>
      <c r="BR51" s="21">
        <f>LEN(配列情報!$D$23)-LEN(SUBSTITUTE(配列情報!$D$23,$D51,""))</f>
        <v>0</v>
      </c>
      <c r="BS51" s="21">
        <f t="shared" si="17"/>
        <v>0</v>
      </c>
      <c r="BT51" s="162" cm="1">
        <f t="array" ref="BT51">BS51-IFERROR(_xlfn.LET(_xlpm.k,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$BS$3:$BS$215),IF(_xlpm.top="対象無し", 0, SUMPRODUCT(_xlpm.amount * _xlpm.hitCount))),0)</f>
        <v>0</v>
      </c>
      <c r="BU51" s="324"/>
      <c r="BV51" s="21">
        <f>LEN(配列情報!$D$24)-LEN(SUBSTITUTE(配列情報!$D$24,$D51,""))</f>
        <v>0</v>
      </c>
      <c r="BW51" s="21">
        <f t="shared" si="18"/>
        <v>0</v>
      </c>
      <c r="BX51" s="162" cm="1">
        <f t="array" ref="BX51">BW51-IFERROR(_xlfn.LET(_xlpm.k,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$BW$3:$BW$215),IF(_xlpm.top="対象無し", 0, SUMPRODUCT(_xlpm.amount * _xlpm.hitCount))),0)</f>
        <v>0</v>
      </c>
      <c r="BY51" s="324"/>
      <c r="BZ51" s="21">
        <f>LEN(配列情報!$D$25)-LEN(SUBSTITUTE(配列情報!$D$25,$D51,""))</f>
        <v>0</v>
      </c>
      <c r="CA51" s="21">
        <f t="shared" si="19"/>
        <v>0</v>
      </c>
      <c r="CB51" s="162" cm="1">
        <f t="array" ref="CB51">CA51-IFERROR(_xlfn.LET(_xlpm.k,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$CA$3:$CA$215),IF(_xlpm.top="対象無し", 0, SUMPRODUCT(_xlpm.amount * _xlpm.hitCount))),0)</f>
        <v>0</v>
      </c>
      <c r="CC51" s="324"/>
      <c r="CD51" s="21">
        <f>LEN(配列情報!$D$26)-LEN(SUBSTITUTE(配列情報!$D$26,$D51,""))</f>
        <v>0</v>
      </c>
      <c r="CE51" s="21">
        <f t="shared" si="20"/>
        <v>0</v>
      </c>
      <c r="CF51" s="162" cm="1">
        <f t="array" ref="CF51">CE51-IFERROR(_xlfn.LET(_xlpm.k,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$CE$3:$CE$215),IF(_xlpm.top="対象無し", 0, SUMPRODUCT(_xlpm.amount * _xlpm.hitCount))),0)</f>
        <v>0</v>
      </c>
      <c r="CG51" s="324"/>
      <c r="CH51" s="21">
        <f>LEN(配列情報!$D$27)-LEN(SUBSTITUTE(配列情報!$D$27,$D51,""))</f>
        <v>0</v>
      </c>
      <c r="CI51" s="21">
        <f t="shared" si="21"/>
        <v>0</v>
      </c>
      <c r="CJ51" s="162" cm="1">
        <f t="array" ref="CJ51">CI51-IFERROR(_xlfn.LET(_xlpm.k,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$CI$3:$CI$215),IF(_xlpm.top="対象無し", 0, SUMPRODUCT(_xlpm.amount * _xlpm.hitCount))),0)</f>
        <v>0</v>
      </c>
      <c r="CK51" s="324"/>
      <c r="CL51" s="21">
        <f>LEN(配列情報!$D$28)-LEN(SUBSTITUTE(配列情報!$D$28,$D51,""))</f>
        <v>0</v>
      </c>
      <c r="CM51" s="21">
        <f t="shared" si="22"/>
        <v>0</v>
      </c>
      <c r="CN51" s="162" cm="1">
        <f t="array" ref="CN51">CM51-IFERROR(_xlfn.LET(_xlpm.k,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$CM$3:$CM$215),IF(_xlpm.top="対象無し", 0, SUMPRODUCT(_xlpm.amount * _xlpm.hitCount))),0)</f>
        <v>0</v>
      </c>
      <c r="CO51" s="324"/>
      <c r="CP51" s="21">
        <f>LEN(配列情報!$D$29)-LEN(SUBSTITUTE(配列情報!$D$29,$D51,""))</f>
        <v>0</v>
      </c>
      <c r="CQ51" s="21">
        <f t="shared" si="23"/>
        <v>0</v>
      </c>
      <c r="CR51" s="162" cm="1">
        <f t="array" ref="CR51">CQ51-IFERROR(_xlfn.LET(_xlpm.k,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$CQ$3:$CQ$215),IF(_xlpm.top="対象無し", 0, SUMPRODUCT(_xlpm.amount * _xlpm.hitCount))),0)</f>
        <v>0</v>
      </c>
      <c r="CS51" s="324"/>
      <c r="CT51" s="21">
        <f>LEN(配列情報!$D$30)-LEN(SUBSTITUTE(配列情報!$D$30,$D51,""))</f>
        <v>0</v>
      </c>
      <c r="CU51" s="21">
        <f t="shared" si="24"/>
        <v>0</v>
      </c>
      <c r="CV51" s="162" cm="1">
        <f t="array" ref="CV51">CU51-IFERROR(_xlfn.LET(_xlpm.k,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$CU$3:$CU$215),IF(_xlpm.top="対象無し", 0, SUMPRODUCT(_xlpm.amount * _xlpm.hitCount))),0)</f>
        <v>0</v>
      </c>
      <c r="CW51" s="324"/>
      <c r="CX51" s="21">
        <f>LEN(配列情報!$D$31)-LEN(SUBSTITUTE(配列情報!$D$31,$D51,""))</f>
        <v>0</v>
      </c>
      <c r="CY51" s="21">
        <f t="shared" si="25"/>
        <v>0</v>
      </c>
      <c r="CZ51" s="162" cm="1">
        <f t="array" ref="CZ51">CY51-IFERROR(_xlfn.LET(_xlpm.k,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$CY$3:$CY$215),IF(_xlpm.top="対象無し", 0, SUMPRODUCT(_xlpm.amount * _xlpm.hitCount))),0)</f>
        <v>0</v>
      </c>
      <c r="DA51" s="324"/>
      <c r="DB51" s="21">
        <f>LEN(配列情報!$D$32)-LEN(SUBSTITUTE(配列情報!$D$32,$D51,""))</f>
        <v>0</v>
      </c>
      <c r="DC51" s="21">
        <f t="shared" si="26"/>
        <v>0</v>
      </c>
      <c r="DD51" s="162" cm="1">
        <f t="array" ref="DD51">DC51-IFERROR(_xlfn.LET(_xlpm.k,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$DC$3:$DC$215),IF(_xlpm.top="対象無し", 0, SUMPRODUCT(_xlpm.amount * _xlpm.hitCount))),0)</f>
        <v>0</v>
      </c>
      <c r="DE51" s="324"/>
      <c r="DF51" s="21">
        <f>LEN(配列情報!$D$33)-LEN(SUBSTITUTE(配列情報!$D$33,$D51,""))</f>
        <v>0</v>
      </c>
      <c r="DG51" s="21">
        <f t="shared" si="27"/>
        <v>0</v>
      </c>
      <c r="DH51" s="162" cm="1">
        <f t="array" ref="DH51">DG51-IFERROR(_xlfn.LET(_xlpm.k,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$DG$3:$DG$215),IF(_xlpm.top="対象無し", 0, SUMPRODUCT(_xlpm.amount * _xlpm.hitCount))),0)</f>
        <v>0</v>
      </c>
      <c r="DI51" s="324"/>
      <c r="DJ51" s="21">
        <f>LEN(配列情報!$D$34)-LEN(SUBSTITUTE(配列情報!$D$34,$D51,""))</f>
        <v>0</v>
      </c>
      <c r="DK51" s="21">
        <f t="shared" si="28"/>
        <v>0</v>
      </c>
      <c r="DL51" s="162" cm="1">
        <f t="array" ref="DL51">DK51-IFERROR(_xlfn.LET(_xlpm.k,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$DK$3:$DK$215),IF(_xlpm.top="対象無し", 0, SUMPRODUCT(_xlpm.amount * _xlpm.hitCount))),0)</f>
        <v>0</v>
      </c>
      <c r="DM51" s="324"/>
      <c r="DN51" s="21">
        <f>LEN(配列情報!$D$35)-LEN(SUBSTITUTE(配列情報!$D$35,$D51,""))</f>
        <v>0</v>
      </c>
      <c r="DO51" s="21">
        <f t="shared" si="29"/>
        <v>0</v>
      </c>
      <c r="DP51" s="162" cm="1">
        <f t="array" ref="DP51">DO51-IFERROR(_xlfn.LET(_xlpm.k,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$DO$3:$DO$215),IF(_xlpm.top="対象無し", 0, SUMPRODUCT(_xlpm.amount * _xlpm.hitCount))),0)</f>
        <v>0</v>
      </c>
      <c r="DQ51" s="324"/>
      <c r="DR51" s="21">
        <f>LEN(配列情報!$D$36)-LEN(SUBSTITUTE(配列情報!$D$36,$D51,""))</f>
        <v>0</v>
      </c>
      <c r="DS51" s="21">
        <f t="shared" si="30"/>
        <v>0</v>
      </c>
      <c r="DT51" s="162" cm="1">
        <f t="array" ref="DT51">DS51-IFERROR(_xlfn.LET(_xlpm.k,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$DS$3:$DS$215),IF(_xlpm.top="対象無し", 0, SUMPRODUCT(_xlpm.amount * _xlpm.hitCount))),0)</f>
        <v>0</v>
      </c>
      <c r="DU51" s="324"/>
      <c r="DV51" s="21">
        <f>LEN(配列情報!$D$37)-LEN(SUBSTITUTE(配列情報!$D$37,$D51,""))</f>
        <v>0</v>
      </c>
      <c r="DW51" s="21">
        <f t="shared" si="31"/>
        <v>0</v>
      </c>
      <c r="DX51" s="162" cm="1">
        <f t="array" ref="DX51">DW51-IFERROR(_xlfn.LET(_xlpm.k,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$DW$3:$DW$215),IF(_xlpm.top="対象無し", 0, SUMPRODUCT(_xlpm.amount * _xlpm.hitCount))),0)</f>
        <v>0</v>
      </c>
      <c r="DY51" s="324"/>
      <c r="DZ51" s="21">
        <f>LEN(配列情報!$D$38)-LEN(SUBSTITUTE(配列情報!$D$38,$D51,""))</f>
        <v>0</v>
      </c>
      <c r="EA51" s="21">
        <f t="shared" si="32"/>
        <v>0</v>
      </c>
      <c r="EB51" s="162" cm="1">
        <f t="array" ref="EB51">EA51-IFERROR(_xlfn.LET(_xlpm.k,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$EA$3:$EA$215),IF(_xlpm.top="対象無し", 0, SUMPRODUCT(_xlpm.amount * _xlpm.hitCount))),0)</f>
        <v>0</v>
      </c>
      <c r="EC51" s="324"/>
      <c r="ED51" s="21">
        <f>LEN(配列情報!$D$39)-LEN(SUBSTITUTE(配列情報!$D$39,$D51,""))</f>
        <v>0</v>
      </c>
      <c r="EE51" s="21">
        <f t="shared" si="33"/>
        <v>0</v>
      </c>
      <c r="EF51" s="162" cm="1">
        <f t="array" ref="EF51">EE51-IFERROR(_xlfn.LET(_xlpm.k,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$EE$3:$EE$215),IF(_xlpm.top="対象無し", 0, SUMPRODUCT(_xlpm.amount * _xlpm.hitCount))),0)</f>
        <v>0</v>
      </c>
      <c r="EG51" s="324"/>
      <c r="EH51" s="21">
        <f>LEN(配列情報!$D$40)-LEN(SUBSTITUTE(配列情報!$D$40,$D51,""))</f>
        <v>0</v>
      </c>
      <c r="EI51" s="21">
        <f t="shared" si="34"/>
        <v>0</v>
      </c>
      <c r="EJ51" s="162" cm="1">
        <f t="array" ref="EJ51">EI51-IFERROR(_xlfn.LET(_xlpm.k,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$EI$3:$EI$215),IF(_xlpm.top="対象無し", 0, SUMPRODUCT(_xlpm.amount * _xlpm.hitCount))),0)</f>
        <v>0</v>
      </c>
      <c r="EK51" s="324"/>
      <c r="EL51" s="21">
        <f>LEN(配列情報!$D$41)-LEN(SUBSTITUTE(配列情報!$D$41,$D51,""))</f>
        <v>0</v>
      </c>
      <c r="EM51" s="21">
        <f t="shared" si="35"/>
        <v>0</v>
      </c>
      <c r="EN51" s="162" cm="1">
        <f t="array" ref="EN51">EM51-IFERROR(_xlfn.LET(_xlpm.k,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$EM$3:$EM$215),IF(_xlpm.top="対象無し", 0, SUMPRODUCT(_xlpm.amount * _xlpm.hitCount))),0)</f>
        <v>0</v>
      </c>
      <c r="EO51" s="324"/>
      <c r="EP51" s="21">
        <f>LEN(配列情報!$D$42)-LEN(SUBSTITUTE(配列情報!$D$42,$D51,""))</f>
        <v>0</v>
      </c>
      <c r="EQ51" s="21">
        <f t="shared" si="36"/>
        <v>0</v>
      </c>
      <c r="ER51" s="162" cm="1">
        <f t="array" ref="ER51">EQ51-IFERROR(_xlfn.LET(_xlpm.k,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$EQ$3:$EQ$215),IF(_xlpm.top="対象無し", 0, SUMPRODUCT(_xlpm.amount * _xlpm.hitCount))),0)</f>
        <v>0</v>
      </c>
      <c r="ES51" s="324"/>
      <c r="ET51" s="21">
        <f>LEN(配列情報!$D$43)-LEN(SUBSTITUTE(配列情報!$D$43,$D51,""))</f>
        <v>0</v>
      </c>
      <c r="EU51" s="21">
        <f t="shared" si="37"/>
        <v>0</v>
      </c>
      <c r="EV51" s="162" cm="1">
        <f t="array" ref="EV51">EU51-IFERROR(_xlfn.LET(_xlpm.k,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$EU$3:$EU$215),IF(_xlpm.top="対象無し", 0, SUMPRODUCT(_xlpm.amount * _xlpm.hitCount))),0)</f>
        <v>0</v>
      </c>
      <c r="EW51" s="324"/>
      <c r="EX51" s="21">
        <f>LEN(配列情報!$D$44)-LEN(SUBSTITUTE(配列情報!$D$44,$D51,""))</f>
        <v>0</v>
      </c>
      <c r="EY51" s="21">
        <f t="shared" si="38"/>
        <v>0</v>
      </c>
      <c r="EZ51" s="162" cm="1">
        <f t="array" ref="EZ51">EY51-IFERROR(_xlfn.LET(_xlpm.k,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$EY$3:$EY$215),IF(_xlpm.top="対象無し", 0, SUMPRODUCT(_xlpm.amount * _xlpm.hitCount))),0)</f>
        <v>0</v>
      </c>
      <c r="FA51" s="324"/>
      <c r="FB51" s="21">
        <f>LEN(配列情報!$D$45)-LEN(SUBSTITUTE(配列情報!$D$45,$D51,""))</f>
        <v>0</v>
      </c>
      <c r="FC51" s="21">
        <f t="shared" si="39"/>
        <v>0</v>
      </c>
      <c r="FD51" s="162" cm="1">
        <f t="array" ref="FD51">FC51-IFERROR(_xlfn.LET(_xlpm.k,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$FC$3:$FC$215),IF(_xlpm.top="対象無し", 0, SUMPRODUCT(_xlpm.amount * _xlpm.hitCount))),0)</f>
        <v>0</v>
      </c>
      <c r="FE51" s="324"/>
      <c r="FF51" s="21">
        <f>LEN(配列情報!$D$46)-LEN(SUBSTITUTE(配列情報!$D$46,$D51,""))</f>
        <v>0</v>
      </c>
      <c r="FG51" s="21">
        <f t="shared" si="40"/>
        <v>0</v>
      </c>
      <c r="FH51" s="162" cm="1">
        <f t="array" ref="FH51">FG51-IFERROR(_xlfn.LET(_xlpm.k,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$FG$3:$FG$215),IF(_xlpm.top="対象無し", 0, SUMPRODUCT(_xlpm.amount * _xlpm.hitCount))),0)</f>
        <v>0</v>
      </c>
      <c r="FI51" s="324"/>
      <c r="FJ51" s="21">
        <f>LEN(配列情報!$D$47)-LEN(SUBSTITUTE(配列情報!$D$47,$D51,""))</f>
        <v>0</v>
      </c>
      <c r="FK51" s="21">
        <f t="shared" si="41"/>
        <v>0</v>
      </c>
      <c r="FL51" s="162" cm="1">
        <f t="array" ref="FL51">FK51-IFERROR(_xlfn.LET(_xlpm.k,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$FK$3:$FK$215),IF(_xlpm.top="対象無し", 0, SUMPRODUCT(_xlpm.amount * _xlpm.hitCount))),0)</f>
        <v>0</v>
      </c>
      <c r="FM51" s="324"/>
      <c r="FN51" s="21">
        <f>LEN(配列情報!$D$48)-LEN(SUBSTITUTE(配列情報!$D$48,$D51,""))</f>
        <v>0</v>
      </c>
      <c r="FO51" s="21">
        <f t="shared" si="42"/>
        <v>0</v>
      </c>
      <c r="FP51" s="162" cm="1">
        <f t="array" ref="FP51">FO51-IFERROR(_xlfn.LET(_xlpm.k,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$FO$3:$FO$215),IF(_xlpm.top="対象無し", 0, SUMPRODUCT(_xlpm.amount * _xlpm.hitCount))),0)</f>
        <v>0</v>
      </c>
      <c r="FQ51" s="324"/>
      <c r="FR51" s="21">
        <f>LEN(配列情報!$D$49)-LEN(SUBSTITUTE(配列情報!$D$49,$D51,""))</f>
        <v>0</v>
      </c>
      <c r="FS51" s="21">
        <f t="shared" si="43"/>
        <v>0</v>
      </c>
      <c r="FT51" s="162" cm="1">
        <f t="array" ref="FT51">FS51-IFERROR(_xlfn.LET(_xlpm.k,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$FS$3:$FS$215),IF(_xlpm.top="対象無し", 0, SUMPRODUCT(_xlpm.amount * _xlpm.hitCount))),0)</f>
        <v>0</v>
      </c>
      <c r="FU51" s="324"/>
      <c r="FV51" s="21">
        <f>LEN(配列情報!$D$50)-LEN(SUBSTITUTE(配列情報!$D$50,$D51,""))</f>
        <v>0</v>
      </c>
      <c r="FW51" s="21">
        <f t="shared" si="44"/>
        <v>0</v>
      </c>
      <c r="FX51" s="162" cm="1">
        <f t="array" ref="FX51">FW51-IFERROR(_xlfn.LET(_xlpm.k,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$FW$3:$FW$215),IF(_xlpm.top="対象無し", 0, SUMPRODUCT(_xlpm.amount * _xlpm.hitCount))),0)</f>
        <v>0</v>
      </c>
      <c r="FY51" s="324"/>
      <c r="FZ51" s="21">
        <f>LEN(配列情報!$D$51)-LEN(SUBSTITUTE(配列情報!$D$51,$D51,""))</f>
        <v>0</v>
      </c>
      <c r="GA51" s="21">
        <f t="shared" si="45"/>
        <v>0</v>
      </c>
      <c r="GB51" s="162" cm="1">
        <f t="array" ref="GB51">GA51-IFERROR(_xlfn.LET(_xlpm.k,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$GA$3:$GA$215),IF(_xlpm.top="対象無し", 0, SUMPRODUCT(_xlpm.amount * _xlpm.hitCount))),0)</f>
        <v>0</v>
      </c>
      <c r="GC51" s="324"/>
      <c r="GD51" s="21">
        <f>LEN(配列情報!$D$52)-LEN(SUBSTITUTE(配列情報!$D$52,$D51,""))</f>
        <v>0</v>
      </c>
      <c r="GE51" s="21">
        <f t="shared" si="46"/>
        <v>0</v>
      </c>
      <c r="GF51" s="162" cm="1">
        <f t="array" ref="GF51">GE51-IFERROR(_xlfn.LET(_xlpm.k,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$GE$3:$GE$215),IF(_xlpm.top="対象無し", 0, SUMPRODUCT(_xlpm.amount * _xlpm.hitCount))),0)</f>
        <v>0</v>
      </c>
      <c r="GG51" s="324"/>
      <c r="GH51" s="21">
        <f>LEN(配列情報!$D$53)-LEN(SUBSTITUTE(配列情報!$D$53,$D51,""))</f>
        <v>0</v>
      </c>
      <c r="GI51" s="21">
        <f t="shared" si="47"/>
        <v>0</v>
      </c>
      <c r="GJ51" s="162" cm="1">
        <f t="array" ref="GJ51">GI51-IFERROR(_xlfn.LET(_xlpm.k,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$GI$3:$GI$215),IF(_xlpm.top="対象無し", 0, SUMPRODUCT(_xlpm.amount * _xlpm.hitCount))),0)</f>
        <v>0</v>
      </c>
      <c r="GK51" s="324"/>
      <c r="GL51" s="21">
        <f>LEN(配列情報!$D$54)-LEN(SUBSTITUTE(配列情報!$D$54,$D51,""))</f>
        <v>0</v>
      </c>
      <c r="GM51" s="21">
        <f t="shared" si="48"/>
        <v>0</v>
      </c>
      <c r="GN51" s="162" cm="1">
        <f t="array" ref="GN51">GM51-IFERROR(_xlfn.LET(_xlpm.k,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$GM$3:$GM$215),IF(_xlpm.top="対象無し", 0, SUMPRODUCT(_xlpm.amount * _xlpm.hitCount))),0)</f>
        <v>0</v>
      </c>
      <c r="GO51" s="324"/>
      <c r="GP51" s="21">
        <f>LEN(配列情報!$D$55)-LEN(SUBSTITUTE(配列情報!$D$55,$D51,""))</f>
        <v>0</v>
      </c>
      <c r="GQ51" s="21">
        <f t="shared" si="49"/>
        <v>0</v>
      </c>
      <c r="GR51" s="162" cm="1">
        <f t="array" ref="GR51">GQ51-IFERROR(_xlfn.LET(_xlpm.k,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$GQ$3:$GQ$215),IF(_xlpm.top="対象無し", 0, SUMPRODUCT(_xlpm.amount * _xlpm.hitCount))),0)</f>
        <v>0</v>
      </c>
      <c r="GS51" s="324"/>
      <c r="GT51" s="21">
        <f>LEN(配列情報!$D$56)-LEN(SUBSTITUTE(配列情報!$D$56,$D51,""))</f>
        <v>0</v>
      </c>
      <c r="GU51" s="21">
        <f t="shared" si="50"/>
        <v>0</v>
      </c>
      <c r="GV51" s="162" cm="1">
        <f t="array" ref="GV51">GU51-IFERROR(_xlfn.LET(_xlpm.k,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$GU$3:$GU$215),IF(_xlpm.top="対象無し", 0, SUMPRODUCT(_xlpm.amount * _xlpm.hitCount))),0)</f>
        <v>0</v>
      </c>
      <c r="GW51" s="324"/>
      <c r="GX51" s="21">
        <f>LEN(配列情報!$D$57)-LEN(SUBSTITUTE(配列情報!$D$57,$D51,""))</f>
        <v>0</v>
      </c>
      <c r="GY51" s="21">
        <f t="shared" si="51"/>
        <v>0</v>
      </c>
      <c r="GZ51" s="162" cm="1">
        <f t="array" ref="GZ51">GY51-IFERROR(_xlfn.LET(_xlpm.k,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$GY$3:$GY$215),IF(_xlpm.top="対象無し", 0, SUMPRODUCT(_xlpm.amount * _xlpm.hitCount))),0)</f>
        <v>0</v>
      </c>
      <c r="HA51" s="324"/>
      <c r="HB51" s="21">
        <f>LEN(配列情報!$D$58)-LEN(SUBSTITUTE(配列情報!$D$58,$D51,""))</f>
        <v>0</v>
      </c>
      <c r="HC51" s="21">
        <f t="shared" si="52"/>
        <v>0</v>
      </c>
      <c r="HD51" s="162" cm="1">
        <f t="array" ref="HD51">HC51-IFERROR(_xlfn.LET(_xlpm.k,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$HC$3:$HC$215),IF(_xlpm.top="対象無し", 0, SUMPRODUCT(_xlpm.amount * _xlpm.hitCount))),0)</f>
        <v>0</v>
      </c>
      <c r="HE51" s="324"/>
      <c r="HF51" s="21">
        <f>LEN(配列情報!$D$59)-LEN(SUBSTITUTE(配列情報!$D$59,$D51,""))</f>
        <v>0</v>
      </c>
      <c r="HG51" s="21">
        <f t="shared" si="53"/>
        <v>0</v>
      </c>
      <c r="HH51" s="162" cm="1">
        <f t="array" ref="HH51">HG51-IFERROR(_xlfn.LET(_xlpm.k,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$HG$3:$HG$215),IF(_xlpm.top="対象無し", 0, SUMPRODUCT(_xlpm.amount * _xlpm.hitCount))),0)</f>
        <v>0</v>
      </c>
      <c r="HI51" s="324"/>
      <c r="HJ51" s="21">
        <f>LEN(配列情報!$D$60)-LEN(SUBSTITUTE(配列情報!$D$60,$D51,""))</f>
        <v>0</v>
      </c>
      <c r="HK51" s="21">
        <f t="shared" si="54"/>
        <v>0</v>
      </c>
      <c r="HL51" s="162" cm="1">
        <f t="array" ref="HL51">HK51-IFERROR(_xlfn.LET(_xlpm.k,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$HK$3:$HK$215),IF(_xlpm.top="対象無し", 0, SUMPRODUCT(_xlpm.amount * _xlpm.hitCount))),0)</f>
        <v>0</v>
      </c>
      <c r="HM51" s="324"/>
      <c r="HN51" s="21">
        <f>LEN(配列情報!$D$61)-LEN(SUBSTITUTE(配列情報!$D$61,$D51,""))</f>
        <v>0</v>
      </c>
      <c r="HO51" s="21">
        <f t="shared" si="55"/>
        <v>0</v>
      </c>
      <c r="HP51" s="162" cm="1">
        <f t="array" ref="HP51">HO51-IFERROR(_xlfn.LET(_xlpm.k,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$HO$3:$HO$215),IF(_xlpm.top="対象無し", 0, SUMPRODUCT(_xlpm.amount * _xlpm.hitCount))),0)</f>
        <v>0</v>
      </c>
      <c r="HQ51" s="324"/>
      <c r="HR51" s="21">
        <f>LEN(配列情報!$D$62)-LEN(SUBSTITUTE(配列情報!$D$62,$D51,""))</f>
        <v>0</v>
      </c>
      <c r="HS51" s="21">
        <f t="shared" si="56"/>
        <v>0</v>
      </c>
      <c r="HT51" s="162" cm="1">
        <f t="array" ref="HT51">HS51-IFERROR(_xlfn.LET(_xlpm.k,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$HS$3:$HS$215),IF(_xlpm.top="対象無し", 0, SUMPRODUCT(_xlpm.amount * _xlpm.hitCount))),0)</f>
        <v>0</v>
      </c>
      <c r="HU51" s="324"/>
      <c r="HV51" s="21">
        <f>LEN(配列情報!$D$63)-LEN(SUBSTITUTE(配列情報!$D$63,$D51,""))</f>
        <v>0</v>
      </c>
      <c r="HW51" s="21">
        <f t="shared" si="57"/>
        <v>0</v>
      </c>
      <c r="HX51" s="162" cm="1">
        <f t="array" ref="HX51">HW51-IFERROR(_xlfn.LET(_xlpm.k,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$HW$3:$HW$215),IF(_xlpm.top="対象無し", 0, SUMPRODUCT(_xlpm.amount * _xlpm.hitCount))),0)</f>
        <v>0</v>
      </c>
      <c r="HY51" s="324"/>
      <c r="HZ51" s="21">
        <f>LEN(配列情報!$D$64)-LEN(SUBSTITUTE(配列情報!$D$64,$D51,""))</f>
        <v>0</v>
      </c>
      <c r="IA51" s="21">
        <f t="shared" si="58"/>
        <v>0</v>
      </c>
      <c r="IB51" s="162" cm="1">
        <f t="array" ref="IB51">IA51-IFERROR(_xlfn.LET(_xlpm.k,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$IA$3:$IA$215),IF(_xlpm.top="対象無し", 0, SUMPRODUCT(_xlpm.amount * _xlpm.hitCount))),0)</f>
        <v>0</v>
      </c>
      <c r="IC51" s="324"/>
      <c r="ID51" s="21">
        <f>LEN(配列情報!$D$65)-LEN(SUBSTITUTE(配列情報!$D$65,$D51,""))</f>
        <v>0</v>
      </c>
      <c r="IE51" s="21">
        <f t="shared" si="59"/>
        <v>0</v>
      </c>
      <c r="IF51" s="162" cm="1">
        <f t="array" ref="IF51">IE51-IFERROR(_xlfn.LET(_xlpm.k,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$IE$3:$IE$215),IF(_xlpm.top="対象無し", 0, SUMPRODUCT(_xlpm.amount * _xlpm.hitCount))),0)</f>
        <v>0</v>
      </c>
      <c r="IG51" s="324"/>
      <c r="IH51" s="21">
        <f>LEN(配列情報!$D$66)-LEN(SUBSTITUTE(配列情報!$D$66,$D51,""))</f>
        <v>0</v>
      </c>
      <c r="II51" s="21">
        <f t="shared" si="60"/>
        <v>0</v>
      </c>
      <c r="IJ51" s="162" cm="1">
        <f t="array" ref="IJ51">II51-IFERROR(_xlfn.LET(_xlpm.k,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$II$3:$II$215),IF(_xlpm.top="対象無し", 0, SUMPRODUCT(_xlpm.amount * _xlpm.hitCount))),0)</f>
        <v>0</v>
      </c>
      <c r="IK51" s="324"/>
      <c r="IL51" s="21">
        <f>LEN(配列情報!$D$67)-LEN(SUBSTITUTE(配列情報!$D$67,$D51,""))</f>
        <v>0</v>
      </c>
      <c r="IM51" s="21">
        <f t="shared" si="61"/>
        <v>0</v>
      </c>
      <c r="IN51" s="162" cm="1">
        <f t="array" ref="IN51">IM51-IFERROR(_xlfn.LET(_xlpm.k,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$IM$3:$IM$215),IF(_xlpm.top="対象無し", 0, SUMPRODUCT(_xlpm.amount * _xlpm.hitCount))),0)</f>
        <v>0</v>
      </c>
      <c r="IO51" s="324"/>
      <c r="IP51" s="21">
        <f>LEN(配列情報!$D$68)-LEN(SUBSTITUTE(配列情報!$D$68,$D51,""))</f>
        <v>0</v>
      </c>
      <c r="IQ51" s="21">
        <f t="shared" si="62"/>
        <v>0</v>
      </c>
      <c r="IR51" s="162" cm="1">
        <f t="array" ref="IR51">IQ51-IFERROR(_xlfn.LET(_xlpm.k,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$IQ$3:$IQ$215),IF(_xlpm.top="対象無し", 0, SUMPRODUCT(_xlpm.amount * _xlpm.hitCount))),0)</f>
        <v>0</v>
      </c>
      <c r="IS51" s="324"/>
      <c r="IT51" s="21">
        <f>LEN(配列情報!$D$69)-LEN(SUBSTITUTE(配列情報!$D$69,$D51,""))</f>
        <v>0</v>
      </c>
      <c r="IU51" s="21">
        <f t="shared" si="63"/>
        <v>0</v>
      </c>
      <c r="IV51" s="162" cm="1">
        <f t="array" ref="IV51">IU51-IFERROR(_xlfn.LET(_xlpm.k,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$IU$3:$IU$215),IF(_xlpm.top="対象無し", 0, SUMPRODUCT(_xlpm.amount * _xlpm.hitCount))),0)</f>
        <v>0</v>
      </c>
      <c r="IW51" s="324"/>
      <c r="IX51" s="21">
        <f>LEN(配列情報!$D$70)-LEN(SUBSTITUTE(配列情報!$D$70,$D51,""))</f>
        <v>0</v>
      </c>
      <c r="IY51" s="21">
        <f t="shared" si="64"/>
        <v>0</v>
      </c>
      <c r="IZ51" s="162" cm="1">
        <f t="array" ref="IZ51">IY51-IFERROR(_xlfn.LET(_xlpm.k,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$IY$3:$IY$215),IF(_xlpm.top="対象無し", 0, SUMPRODUCT(_xlpm.amount * _xlpm.hitCount))),0)</f>
        <v>0</v>
      </c>
      <c r="JA51" s="324"/>
      <c r="JB51" s="21">
        <f>LEN(配列情報!$D$71)-LEN(SUBSTITUTE(配列情報!$D$71,$D51,""))</f>
        <v>0</v>
      </c>
      <c r="JC51" s="21">
        <f t="shared" si="65"/>
        <v>0</v>
      </c>
      <c r="JD51" s="162" cm="1">
        <f t="array" ref="JD51">JC51-IFERROR(_xlfn.LET(_xlpm.k,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$JC$3:$JC$215),IF(_xlpm.top="対象無し", 0, SUMPRODUCT(_xlpm.amount * _xlpm.hitCount))),0)</f>
        <v>0</v>
      </c>
      <c r="JE51" s="324"/>
      <c r="JF51" s="21">
        <f>LEN(配列情報!$D$72)-LEN(SUBSTITUTE(配列情報!$D$72,$D51,""))</f>
        <v>0</v>
      </c>
      <c r="JG51" s="21">
        <f t="shared" si="66"/>
        <v>0</v>
      </c>
      <c r="JH51" s="162" cm="1">
        <f t="array" ref="JH51">JG51-IFERROR(_xlfn.LET(_xlpm.k,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$JG$3:$JG$215),IF(_xlpm.top="対象無し", 0, SUMPRODUCT(_xlpm.amount * _xlpm.hitCount))),0)</f>
        <v>0</v>
      </c>
      <c r="JI51" s="324"/>
      <c r="JJ51" s="21">
        <f>LEN(配列情報!$D$73)-LEN(SUBSTITUTE(配列情報!$D$73,$D51,""))</f>
        <v>0</v>
      </c>
      <c r="JK51" s="21">
        <f t="shared" si="67"/>
        <v>0</v>
      </c>
      <c r="JL51" s="162" cm="1">
        <f t="array" ref="JL51">JK51-IFERROR(_xlfn.LET(_xlpm.k,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$JK$3:$JK$215),IF(_xlpm.top="対象無し", 0, SUMPRODUCT(_xlpm.amount * _xlpm.hitCount))),0)</f>
        <v>0</v>
      </c>
      <c r="JM51" s="324"/>
      <c r="JN51" s="21">
        <f>LEN(配列情報!$D$74)-LEN(SUBSTITUTE(配列情報!$D$74,$D51,""))</f>
        <v>0</v>
      </c>
      <c r="JO51" s="21">
        <f t="shared" si="68"/>
        <v>0</v>
      </c>
      <c r="JP51" s="162" cm="1">
        <f t="array" ref="JP51">JO51-IFERROR(_xlfn.LET(_xlpm.k,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$JO$3:$JO$215),IF(_xlpm.top="対象無し", 0, SUMPRODUCT(_xlpm.amount * _xlpm.hitCount))),0)</f>
        <v>0</v>
      </c>
      <c r="JQ51" s="324"/>
      <c r="JR51" s="21">
        <f>LEN(配列情報!$D$75)-LEN(SUBSTITUTE(配列情報!$D$75,$D51,""))</f>
        <v>0</v>
      </c>
      <c r="JS51" s="21">
        <f t="shared" si="69"/>
        <v>0</v>
      </c>
      <c r="JT51" s="162" cm="1">
        <f t="array" ref="JT51">JS51-IFERROR(_xlfn.LET(_xlpm.k,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$JS$3:$JS$215),IF(_xlpm.top="対象無し", 0, SUMPRODUCT(_xlpm.amount * _xlpm.hitCount))),0)</f>
        <v>0</v>
      </c>
      <c r="JU51" s="324"/>
      <c r="JV51" s="21">
        <f>LEN(配列情報!$D$76)-LEN(SUBSTITUTE(配列情報!$D$76,$D51,""))</f>
        <v>0</v>
      </c>
      <c r="JW51" s="21">
        <f t="shared" si="70"/>
        <v>0</v>
      </c>
      <c r="JX51" s="162" cm="1">
        <f t="array" ref="JX51">JW51-IFERROR(_xlfn.LET(_xlpm.k,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$JW$3:$JW$215),IF(_xlpm.top="対象無し", 0, SUMPRODUCT(_xlpm.amount * _xlpm.hitCount))),0)</f>
        <v>0</v>
      </c>
      <c r="JY51" s="324"/>
      <c r="JZ51" s="21">
        <f>LEN(配列情報!$D$77)-LEN(SUBSTITUTE(配列情報!$D$77,$D51,""))</f>
        <v>0</v>
      </c>
      <c r="KA51" s="21">
        <f t="shared" si="71"/>
        <v>0</v>
      </c>
      <c r="KB51" s="162" cm="1">
        <f t="array" ref="KB51">KA51-IFERROR(_xlfn.LET(_xlpm.k,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$KA$3:$KA$215),IF(_xlpm.top="対象無し", 0, SUMPRODUCT(_xlpm.amount * _xlpm.hitCount))),0)</f>
        <v>0</v>
      </c>
      <c r="KC51" s="324"/>
      <c r="KD51" s="21">
        <f>LEN(配列情報!$D$78)-LEN(SUBSTITUTE(配列情報!$D$78,$D51,""))</f>
        <v>0</v>
      </c>
      <c r="KE51" s="21">
        <f t="shared" si="72"/>
        <v>0</v>
      </c>
      <c r="KF51" s="162" cm="1">
        <f t="array" ref="KF51">KE51-IFERROR(_xlfn.LET(_xlpm.k,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$KE$3:$KE$215),IF(_xlpm.top="対象無し", 0, SUMPRODUCT(_xlpm.amount * _xlpm.hitCount))),0)</f>
        <v>0</v>
      </c>
      <c r="KG51" s="324"/>
      <c r="KH51" s="21">
        <f>LEN(配列情報!$D$79)-LEN(SUBSTITUTE(配列情報!$D$79,$D51,""))</f>
        <v>0</v>
      </c>
      <c r="KI51" s="21">
        <f t="shared" si="73"/>
        <v>0</v>
      </c>
      <c r="KJ51" s="162" cm="1">
        <f t="array" ref="KJ51">KI51-IFERROR(_xlfn.LET(_xlpm.k,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$KI$3:$KI$215),IF(_xlpm.top="対象無し", 0, SUMPRODUCT(_xlpm.amount * _xlpm.hitCount))),0)</f>
        <v>0</v>
      </c>
      <c r="KK51" s="324"/>
      <c r="KL51" s="21">
        <f>LEN(配列情報!$D$80)-LEN(SUBSTITUTE(配列情報!$D$80,$D51,""))</f>
        <v>0</v>
      </c>
      <c r="KM51" s="21">
        <f t="shared" si="74"/>
        <v>0</v>
      </c>
      <c r="KN51" s="162" cm="1">
        <f t="array" ref="KN51">KM51-IFERROR(_xlfn.LET(_xlpm.k,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$KM$3:$KM$215),IF(_xlpm.top="対象無し", 0, SUMPRODUCT(_xlpm.amount * _xlpm.hitCount))),0)</f>
        <v>0</v>
      </c>
      <c r="KO51" s="324"/>
      <c r="KP51" s="21">
        <f>LEN(配列情報!$D$81)-LEN(SUBSTITUTE(配列情報!$D$81,$D51,""))</f>
        <v>0</v>
      </c>
      <c r="KQ51" s="21">
        <f t="shared" si="75"/>
        <v>0</v>
      </c>
      <c r="KR51" s="162" cm="1">
        <f t="array" ref="KR51">KQ51-IFERROR(_xlfn.LET(_xlpm.k,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$KQ$3:$KQ$215),IF(_xlpm.top="対象無し", 0, SUMPRODUCT(_xlpm.amount * _xlpm.hitCount))),0)</f>
        <v>0</v>
      </c>
      <c r="KS51" s="324"/>
      <c r="KT51" s="21">
        <f>LEN(配列情報!$D$82)-LEN(SUBSTITUTE(配列情報!$D$82,$D51,""))</f>
        <v>0</v>
      </c>
      <c r="KU51" s="21">
        <f t="shared" si="76"/>
        <v>0</v>
      </c>
      <c r="KV51" s="162" cm="1">
        <f t="array" ref="KV51">KU51-IFERROR(_xlfn.LET(_xlpm.k,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$KU$3:$KU$215),IF(_xlpm.top="対象無し", 0, SUMPRODUCT(_xlpm.amount * _xlpm.hitCount))),0)</f>
        <v>0</v>
      </c>
      <c r="KW51" s="324"/>
      <c r="KX51" s="21">
        <f>LEN(配列情報!$D$83)-LEN(SUBSTITUTE(配列情報!$D$83,$D51,""))</f>
        <v>0</v>
      </c>
      <c r="KY51" s="21">
        <f t="shared" si="77"/>
        <v>0</v>
      </c>
      <c r="KZ51" s="162" cm="1">
        <f t="array" ref="KZ51">KY51-IFERROR(_xlfn.LET(_xlpm.k,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$KY$3:$KY$215),IF(_xlpm.top="対象無し", 0, SUMPRODUCT(_xlpm.amount * _xlpm.hitCount))),0)</f>
        <v>0</v>
      </c>
      <c r="LA51" s="324"/>
      <c r="LB51" s="21">
        <f>LEN(配列情報!$D$84)-LEN(SUBSTITUTE(配列情報!$D$84,$D51,""))</f>
        <v>0</v>
      </c>
      <c r="LC51" s="21">
        <f t="shared" si="78"/>
        <v>0</v>
      </c>
      <c r="LD51" s="162" cm="1">
        <f t="array" ref="LD51">LC51-IFERROR(_xlfn.LET(_xlpm.k,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$LC$3:$LC$215),IF(_xlpm.top="対象無し", 0, SUMPRODUCT(_xlpm.amount * _xlpm.hitCount))),0)</f>
        <v>0</v>
      </c>
      <c r="LE51" s="324"/>
      <c r="LF51" s="21">
        <f>LEN(配列情報!$D$85)-LEN(SUBSTITUTE(配列情報!$D$85,$D51,""))</f>
        <v>0</v>
      </c>
      <c r="LG51" s="21">
        <f t="shared" si="79"/>
        <v>0</v>
      </c>
      <c r="LH51" s="162" cm="1">
        <f t="array" ref="LH51">LG51-IFERROR(_xlfn.LET(_xlpm.k,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$LG$3:$LG$215),IF(_xlpm.top="対象無し", 0, SUMPRODUCT(_xlpm.amount * _xlpm.hitCount))),0)</f>
        <v>0</v>
      </c>
      <c r="LI51" s="324"/>
      <c r="LJ51" s="21">
        <f>LEN(配列情報!$D$86)-LEN(SUBSTITUTE(配列情報!$D$86,$D51,""))</f>
        <v>0</v>
      </c>
      <c r="LK51" s="21">
        <f t="shared" si="80"/>
        <v>0</v>
      </c>
      <c r="LL51" s="162" cm="1">
        <f t="array" ref="LL51">LK51-IFERROR(_xlfn.LET(_xlpm.k,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$LK$3:$LK$215),IF(_xlpm.top="対象無し", 0, SUMPRODUCT(_xlpm.amount * _xlpm.hitCount))),0)</f>
        <v>0</v>
      </c>
      <c r="LM51" s="324"/>
      <c r="LN51" s="21">
        <f>LEN(配列情報!$D$87)-LEN(SUBSTITUTE(配列情報!$D$87,$D51,""))</f>
        <v>0</v>
      </c>
      <c r="LO51" s="21">
        <f t="shared" si="81"/>
        <v>0</v>
      </c>
      <c r="LP51" s="162" cm="1">
        <f t="array" ref="LP51">LO51-IFERROR(_xlfn.LET(_xlpm.k,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$LO$3:$LO$215),IF(_xlpm.top="対象無し", 0, SUMPRODUCT(_xlpm.amount * _xlpm.hitCount))),0)</f>
        <v>0</v>
      </c>
      <c r="LQ51" s="324"/>
      <c r="LR51" s="21">
        <f>LEN(配列情報!$D$88)-LEN(SUBSTITUTE(配列情報!$D$88,$D51,""))</f>
        <v>0</v>
      </c>
      <c r="LS51" s="21">
        <f t="shared" si="82"/>
        <v>0</v>
      </c>
      <c r="LT51" s="162" cm="1">
        <f t="array" ref="LT51">LS51-IFERROR(_xlfn.LET(_xlpm.k,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$LS$3:$LS$215),IF(_xlpm.top="対象無し", 0, SUMPRODUCT(_xlpm.amount * _xlpm.hitCount))),0)</f>
        <v>0</v>
      </c>
      <c r="LU51" s="324"/>
      <c r="LV51" s="21">
        <f>LEN(配列情報!$D$89)-LEN(SUBSTITUTE(配列情報!$D$89,$D51,""))</f>
        <v>0</v>
      </c>
      <c r="LW51" s="21">
        <f t="shared" si="83"/>
        <v>0</v>
      </c>
      <c r="LX51" s="162" cm="1">
        <f t="array" ref="LX51">LW51-IFERROR(_xlfn.LET(_xlpm.k,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$LW$3:$LW$215),IF(_xlpm.top="対象無し", 0, SUMPRODUCT(_xlpm.amount * _xlpm.hitCount))),0)</f>
        <v>0</v>
      </c>
      <c r="LY51" s="324"/>
      <c r="LZ51" s="21">
        <f>LEN(配列情報!$D$90)-LEN(SUBSTITUTE(配列情報!$D$90,$D51,""))</f>
        <v>0</v>
      </c>
      <c r="MA51" s="21">
        <f t="shared" si="84"/>
        <v>0</v>
      </c>
      <c r="MB51" s="162" cm="1">
        <f t="array" ref="MB51">MA51-IFERROR(_xlfn.LET(_xlpm.k,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$MA$3:$MA$215),IF(_xlpm.top="対象無し", 0, SUMPRODUCT(_xlpm.amount * _xlpm.hitCount))),0)</f>
        <v>0</v>
      </c>
      <c r="MC51" s="324"/>
      <c r="MD51" s="21">
        <f>LEN(配列情報!$D$91)-LEN(SUBSTITUTE(配列情報!$D$91,$D51,""))</f>
        <v>0</v>
      </c>
      <c r="ME51" s="21">
        <f t="shared" si="85"/>
        <v>0</v>
      </c>
      <c r="MF51" s="162" cm="1">
        <f t="array" ref="MF51">ME51-IFERROR(_xlfn.LET(_xlpm.k,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$ME$3:$ME$215),IF(_xlpm.top="対象無し", 0, SUMPRODUCT(_xlpm.amount * _xlpm.hitCount))),0)</f>
        <v>0</v>
      </c>
      <c r="MG51" s="324"/>
      <c r="MH51" s="21">
        <f>LEN(配列情報!$D$92)-LEN(SUBSTITUTE(配列情報!$D$92,$D51,""))</f>
        <v>0</v>
      </c>
      <c r="MI51" s="21">
        <f t="shared" si="86"/>
        <v>0</v>
      </c>
      <c r="MJ51" s="162" cm="1">
        <f t="array" ref="MJ51">MI51-IFERROR(_xlfn.LET(_xlpm.k,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$MI$3:$MI$215),IF(_xlpm.top="対象無し", 0, SUMPRODUCT(_xlpm.amount * _xlpm.hitCount))),0)</f>
        <v>0</v>
      </c>
      <c r="MK51" s="324"/>
      <c r="ML51" s="21">
        <f>LEN(配列情報!$D$93)-LEN(SUBSTITUTE(配列情報!$D$93,$D51,""))</f>
        <v>0</v>
      </c>
      <c r="MM51" s="21">
        <f t="shared" si="87"/>
        <v>0</v>
      </c>
      <c r="MN51" s="162" cm="1">
        <f t="array" ref="MN51">MM51-IFERROR(_xlfn.LET(_xlpm.k,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$MM$3:$MM$215),IF(_xlpm.top="対象無し", 0, SUMPRODUCT(_xlpm.amount * _xlpm.hitCount))),0)</f>
        <v>0</v>
      </c>
      <c r="MO51" s="324"/>
      <c r="MP51" s="21">
        <f>LEN(配列情報!$D$94)-LEN(SUBSTITUTE(配列情報!$D$94,$D51,""))</f>
        <v>0</v>
      </c>
      <c r="MQ51" s="21">
        <f t="shared" si="88"/>
        <v>0</v>
      </c>
      <c r="MR51" s="162" cm="1">
        <f t="array" ref="MR51">MQ51-IFERROR(_xlfn.LET(_xlpm.k,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$MQ$3:$MQ$215),IF(_xlpm.top="対象無し", 0, SUMPRODUCT(_xlpm.amount * _xlpm.hitCount))),0)</f>
        <v>0</v>
      </c>
      <c r="MS51" s="324"/>
      <c r="MT51" s="21">
        <f>LEN(配列情報!$D$95)-LEN(SUBSTITUTE(配列情報!$D$95,$D51,""))</f>
        <v>0</v>
      </c>
      <c r="MU51" s="21">
        <f t="shared" si="89"/>
        <v>0</v>
      </c>
      <c r="MV51" s="162" cm="1">
        <f t="array" ref="MV51">MU51-IFERROR(_xlfn.LET(_xlpm.k,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$MU$3:$MU$215),IF(_xlpm.top="対象無し", 0, SUMPRODUCT(_xlpm.amount * _xlpm.hitCount))),0)</f>
        <v>0</v>
      </c>
      <c r="MW51" s="324"/>
      <c r="MX51" s="21">
        <f>LEN(配列情報!$D$96)-LEN(SUBSTITUTE(配列情報!$D$96,$D51,""))</f>
        <v>0</v>
      </c>
      <c r="MY51" s="21">
        <f t="shared" si="90"/>
        <v>0</v>
      </c>
      <c r="MZ51" s="162" cm="1">
        <f t="array" ref="MZ51">MY51-IFERROR(_xlfn.LET(_xlpm.k,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$MY$3:$MY$215),IF(_xlpm.top="対象無し", 0, SUMPRODUCT(_xlpm.amount * _xlpm.hitCount))),0)</f>
        <v>0</v>
      </c>
      <c r="NA51" s="324"/>
      <c r="NB51" s="21">
        <f>LEN(配列情報!$D$97)-LEN(SUBSTITUTE(配列情報!$D$97,$D51,""))</f>
        <v>0</v>
      </c>
      <c r="NC51" s="21">
        <f t="shared" si="91"/>
        <v>0</v>
      </c>
      <c r="ND51" s="162" cm="1">
        <f t="array" ref="ND51">NC51-IFERROR(_xlfn.LET(_xlpm.k,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$NC$3:$NC$215),IF(_xlpm.top="対象無し", 0, SUMPRODUCT(_xlpm.amount * _xlpm.hitCount))),0)</f>
        <v>0</v>
      </c>
      <c r="NE51" s="324"/>
      <c r="NF51" s="21">
        <f>LEN(配列情報!$D$98)-LEN(SUBSTITUTE(配列情報!$D$98,$D51,""))</f>
        <v>0</v>
      </c>
      <c r="NG51" s="21">
        <f t="shared" si="92"/>
        <v>0</v>
      </c>
      <c r="NH51" s="162" cm="1">
        <f t="array" ref="NH51">NG51-IFERROR(_xlfn.LET(_xlpm.k,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$NG$3:$NG$215),IF(_xlpm.top="対象無し", 0, SUMPRODUCT(_xlpm.amount * _xlpm.hitCount))),0)</f>
        <v>0</v>
      </c>
      <c r="NI51" s="324"/>
      <c r="NJ51" s="21">
        <f>LEN(配列情報!$D$99)-LEN(SUBSTITUTE(配列情報!$D$99,$D51,""))</f>
        <v>0</v>
      </c>
      <c r="NK51" s="21">
        <f t="shared" si="93"/>
        <v>0</v>
      </c>
      <c r="NL51" s="162" cm="1">
        <f t="array" ref="NL51">NK51-IFERROR(_xlfn.LET(_xlpm.k,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$NK$3:$NK$215),IF(_xlpm.top="対象無し", 0, SUMPRODUCT(_xlpm.amount * _xlpm.hitCount))),0)</f>
        <v>0</v>
      </c>
      <c r="NM51" s="324"/>
      <c r="NN51" s="21">
        <f>LEN(配列情報!$D$100)-LEN(SUBSTITUTE(配列情報!$D$100,$D51,""))</f>
        <v>0</v>
      </c>
      <c r="NO51" s="21">
        <f t="shared" si="94"/>
        <v>0</v>
      </c>
      <c r="NP51" s="162" cm="1">
        <f t="array" ref="NP51">NO51-IFERROR(_xlfn.LET(_xlpm.k,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$NO$3:$NO$215),IF(_xlpm.top="対象無し", 0, SUMPRODUCT(_xlpm.amount * _xlpm.hitCount))),0)</f>
        <v>0</v>
      </c>
      <c r="NQ51" s="324"/>
      <c r="NR51" s="21">
        <f>LEN(配列情報!$D$101)-LEN(SUBSTITUTE(配列情報!$D$101,$D51,""))</f>
        <v>0</v>
      </c>
      <c r="NS51" s="21">
        <f t="shared" si="95"/>
        <v>0</v>
      </c>
      <c r="NT51" s="162" cm="1">
        <f t="array" ref="NT51">NS51-IFERROR(_xlfn.LET(_xlpm.k,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$NS$3:$NS$215),IF(_xlpm.top="対象無し", 0, SUMPRODUCT(_xlpm.amount * _xlpm.hitCount))),0)</f>
        <v>0</v>
      </c>
      <c r="NU51" s="324"/>
      <c r="NV51" s="21">
        <f>LEN(配列情報!$D$102)-LEN(SUBSTITUTE(配列情報!$D$102,$D51,""))</f>
        <v>0</v>
      </c>
      <c r="NW51" s="21">
        <f t="shared" si="96"/>
        <v>0</v>
      </c>
      <c r="NX51" s="162" cm="1">
        <f t="array" ref="NX51">NW51-IFERROR(_xlfn.LET(_xlpm.k, _xlfn.XMATCH(TRUE, EXACT($OB$2:$RL$2, D51),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D51, ""))) / LEN(D51),_xlpm.amount, SUMIF($C$3:$C$215, _xlpm.arrCode, $NW$3:$NW$215),IF(_xlpm.top="対象無し", 0, SUMPRODUCT(_xlpm.amount * _xlpm.hitCount))),0)</f>
        <v>0</v>
      </c>
      <c r="NY51" s="324"/>
    </row>
    <row r="52" spans="1:389">
      <c r="A52" s="335"/>
      <c r="B52" s="336"/>
      <c r="C52" s="45">
        <v>50</v>
      </c>
      <c r="D52" s="22" t="str">
        <f>塩基・修飾表記の定義!I62</f>
        <v>g(T)</v>
      </c>
      <c r="E52" s="160">
        <f t="shared" si="3"/>
        <v>4</v>
      </c>
      <c r="F52" s="21">
        <f>LEN(配列情報!$D$7)-LEN(SUBSTITUTE(配列情報!$D$7,$D52,""))</f>
        <v>0</v>
      </c>
      <c r="G52" s="21">
        <f t="shared" si="100"/>
        <v>0</v>
      </c>
      <c r="H52" s="162" cm="1">
        <f t="array" ref="H52">G52-IFERROR(_xlfn.LET(_xlpm.k,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$G$3:$G$215),IF(_xlpm.top="対象無し", 0, SUMPRODUCT(_xlpm.amount * _xlpm.hitCount))),0)</f>
        <v>0</v>
      </c>
      <c r="I52" s="324"/>
      <c r="J52" s="21">
        <f>LEN(配列情報!$D$8)-LEN(SUBSTITUTE(配列情報!$D$8,$D52,""))</f>
        <v>0</v>
      </c>
      <c r="K52" s="21">
        <f t="shared" si="101"/>
        <v>0</v>
      </c>
      <c r="L52" s="162" cm="1">
        <f t="array" ref="L52">K52-IFERROR(_xlfn.LET(_xlpm.k,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$K$3:$K$215),IF(_xlpm.top="対象無し", 0, SUMPRODUCT(_xlpm.amount * _xlpm.hitCount))),0)</f>
        <v>0</v>
      </c>
      <c r="M52" s="324"/>
      <c r="N52" s="21">
        <f>LEN(配列情報!$D$9)-LEN(SUBSTITUTE(配列情報!$D$9,$D52,""))</f>
        <v>0</v>
      </c>
      <c r="O52" s="21">
        <f t="shared" si="4"/>
        <v>0</v>
      </c>
      <c r="P52" s="162" cm="1">
        <f t="array" ref="P52">O52-IFERROR(_xlfn.LET(_xlpm.k,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$O$3:$O$215),IF(_xlpm.top="対象無し", 0, SUMPRODUCT(_xlpm.amount * _xlpm.hitCount))),0)</f>
        <v>0</v>
      </c>
      <c r="Q52" s="324"/>
      <c r="R52" s="21">
        <f>LEN(配列情報!$D$10)-LEN(SUBSTITUTE(配列情報!$D$10,$D52,""))</f>
        <v>0</v>
      </c>
      <c r="S52" s="21">
        <f t="shared" si="5"/>
        <v>0</v>
      </c>
      <c r="T52" s="162" cm="1">
        <f t="array" ref="T52">S52-IFERROR(_xlfn.LET(_xlpm.k,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$S$3:$S$215),IF(_xlpm.top="対象無し", 0, SUMPRODUCT(_xlpm.amount * _xlpm.hitCount))),0)</f>
        <v>0</v>
      </c>
      <c r="U52" s="324"/>
      <c r="V52" s="21">
        <f>LEN(配列情報!$D$11)-LEN(SUBSTITUTE(配列情報!$D$11,$D52,""))</f>
        <v>0</v>
      </c>
      <c r="W52" s="21">
        <f t="shared" si="6"/>
        <v>0</v>
      </c>
      <c r="X52" s="162" cm="1">
        <f t="array" ref="X52">W52-IFERROR(_xlfn.LET(_xlpm.k,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$W$3:$W$215),IF(_xlpm.top="対象無し", 0, SUMPRODUCT(_xlpm.amount * _xlpm.hitCount))),0)</f>
        <v>0</v>
      </c>
      <c r="Y52" s="324"/>
      <c r="Z52" s="21">
        <f>LEN(配列情報!$D$12)-LEN(SUBSTITUTE(配列情報!$D$12,$D52,""))</f>
        <v>0</v>
      </c>
      <c r="AA52" s="21">
        <f t="shared" si="7"/>
        <v>0</v>
      </c>
      <c r="AB52" s="162" cm="1">
        <f t="array" ref="AB52">AA52-IFERROR(_xlfn.LET(_xlpm.k,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$AA$3:$AA$215),IF(_xlpm.top="対象無し", 0, SUMPRODUCT(_xlpm.amount * _xlpm.hitCount))),0)</f>
        <v>0</v>
      </c>
      <c r="AC52" s="324"/>
      <c r="AD52" s="21">
        <f>LEN(配列情報!$D$13)-LEN(SUBSTITUTE(配列情報!$D$13,$D52,""))</f>
        <v>0</v>
      </c>
      <c r="AE52" s="21">
        <f t="shared" si="8"/>
        <v>0</v>
      </c>
      <c r="AF52" s="162" cm="1">
        <f t="array" ref="AF52">AE52-IFERROR(_xlfn.LET(_xlpm.k,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$AE$3:$AE$215),IF(_xlpm.top="対象無し", 0, SUMPRODUCT(_xlpm.amount * _xlpm.hitCount))),0)</f>
        <v>0</v>
      </c>
      <c r="AG52" s="324"/>
      <c r="AH52" s="21">
        <f>LEN(配列情報!$D$14)-LEN(SUBSTITUTE(配列情報!$D$14,$D52,""))</f>
        <v>0</v>
      </c>
      <c r="AI52" s="21">
        <f t="shared" si="9"/>
        <v>0</v>
      </c>
      <c r="AJ52" s="162" cm="1">
        <f t="array" ref="AJ52">AI52-IFERROR(_xlfn.LET(_xlpm.k,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$AI$3:$AI$215),IF(_xlpm.top="対象無し", 0, SUMPRODUCT(_xlpm.amount * _xlpm.hitCount))),0)</f>
        <v>0</v>
      </c>
      <c r="AK52" s="324"/>
      <c r="AL52" s="21">
        <f>LEN(配列情報!$D$15)-LEN(SUBSTITUTE(配列情報!$D$15,$D52,""))</f>
        <v>0</v>
      </c>
      <c r="AM52" s="21">
        <f t="shared" si="10"/>
        <v>0</v>
      </c>
      <c r="AN52" s="162" cm="1">
        <f t="array" ref="AN52">AM52-IFERROR(_xlfn.LET(_xlpm.k,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$AM$3:$AM$215),IF(_xlpm.top="対象無し", 0, SUMPRODUCT(_xlpm.amount * _xlpm.hitCount))),0)</f>
        <v>0</v>
      </c>
      <c r="AO52" s="324"/>
      <c r="AP52" s="21">
        <f>LEN(配列情報!$D$16)-LEN(SUBSTITUTE(配列情報!$D$16,$D52,""))</f>
        <v>0</v>
      </c>
      <c r="AQ52" s="21">
        <f t="shared" si="11"/>
        <v>0</v>
      </c>
      <c r="AR52" s="162" cm="1">
        <f t="array" ref="AR52">AQ52-IFERROR(_xlfn.LET(_xlpm.k,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$AQ$3:$AQ$215),IF(_xlpm.top="対象無し", 0, SUMPRODUCT(_xlpm.amount * _xlpm.hitCount))),0)</f>
        <v>0</v>
      </c>
      <c r="AS52" s="324"/>
      <c r="AT52" s="21">
        <f>LEN(配列情報!$D$17)-LEN(SUBSTITUTE(配列情報!$D$17,$D52,""))</f>
        <v>0</v>
      </c>
      <c r="AU52" s="21">
        <f t="shared" si="12"/>
        <v>0</v>
      </c>
      <c r="AV52" s="162" cm="1">
        <f t="array" ref="AV52">AU52-IFERROR(_xlfn.LET(_xlpm.k,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$AU$3:$AU$215),IF(_xlpm.top="対象無し", 0, SUMPRODUCT(_xlpm.amount * _xlpm.hitCount))),0)</f>
        <v>0</v>
      </c>
      <c r="AW52" s="324"/>
      <c r="AX52" s="21">
        <f>LEN(配列情報!$D$18)-LEN(SUBSTITUTE(配列情報!$D$18,$D52,""))</f>
        <v>0</v>
      </c>
      <c r="AY52" s="21">
        <f t="shared" si="13"/>
        <v>0</v>
      </c>
      <c r="AZ52" s="162" cm="1">
        <f t="array" ref="AZ52">AY52-IFERROR(_xlfn.LET(_xlpm.k,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$AY$3:$AY$215),IF(_xlpm.top="対象無し", 0, SUMPRODUCT(_xlpm.amount * _xlpm.hitCount))),0)</f>
        <v>0</v>
      </c>
      <c r="BA52" s="324"/>
      <c r="BB52" s="21">
        <f>LEN(配列情報!$D$19)-LEN(SUBSTITUTE(配列情報!$D$19,$D52,""))</f>
        <v>0</v>
      </c>
      <c r="BC52" s="21">
        <f t="shared" si="14"/>
        <v>0</v>
      </c>
      <c r="BD52" s="162" cm="1">
        <f t="array" ref="BD52">BC52-IFERROR(_xlfn.LET(_xlpm.k,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$BC$3:$BC$215),IF(_xlpm.top="対象無し", 0, SUMPRODUCT(_xlpm.amount * _xlpm.hitCount))),0)</f>
        <v>0</v>
      </c>
      <c r="BE52" s="324"/>
      <c r="BF52" s="21">
        <f>LEN(配列情報!$D$20)-LEN(SUBSTITUTE(配列情報!$D$20,$D52,""))</f>
        <v>0</v>
      </c>
      <c r="BG52" s="21">
        <f t="shared" si="102"/>
        <v>0</v>
      </c>
      <c r="BH52" s="162" cm="1">
        <f t="array" ref="BH52">BG52-IFERROR(_xlfn.LET(_xlpm.k,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$BG$3:$BG$215),IF(_xlpm.top="対象無し", 0, SUMPRODUCT(_xlpm.amount * _xlpm.hitCount))),0)</f>
        <v>0</v>
      </c>
      <c r="BI52" s="324"/>
      <c r="BJ52" s="21">
        <f>LEN(配列情報!$D$21)-LEN(SUBSTITUTE(配列情報!$D$21,$D52,""))</f>
        <v>0</v>
      </c>
      <c r="BK52" s="21">
        <f t="shared" si="15"/>
        <v>0</v>
      </c>
      <c r="BL52" s="162" cm="1">
        <f t="array" ref="BL52">BK52-IFERROR(_xlfn.LET(_xlpm.k,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$BK$3:$BK$215),IF(_xlpm.top="対象無し", 0, SUMPRODUCT(_xlpm.amount * _xlpm.hitCount))),0)</f>
        <v>0</v>
      </c>
      <c r="BM52" s="324"/>
      <c r="BN52" s="21">
        <f>LEN(配列情報!$D$22)-LEN(SUBSTITUTE(配列情報!$D$22,$D52,""))</f>
        <v>0</v>
      </c>
      <c r="BO52" s="21">
        <f t="shared" si="16"/>
        <v>0</v>
      </c>
      <c r="BP52" s="162" cm="1">
        <f t="array" ref="BP52">BO52-IFERROR(_xlfn.LET(_xlpm.k,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$BO$3:$BO$215),IF(_xlpm.top="対象無し", 0, SUMPRODUCT(_xlpm.amount * _xlpm.hitCount))),0)</f>
        <v>0</v>
      </c>
      <c r="BQ52" s="324"/>
      <c r="BR52" s="21">
        <f>LEN(配列情報!$D$23)-LEN(SUBSTITUTE(配列情報!$D$23,$D52,""))</f>
        <v>0</v>
      </c>
      <c r="BS52" s="21">
        <f t="shared" si="17"/>
        <v>0</v>
      </c>
      <c r="BT52" s="162" cm="1">
        <f t="array" ref="BT52">BS52-IFERROR(_xlfn.LET(_xlpm.k,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$BS$3:$BS$215),IF(_xlpm.top="対象無し", 0, SUMPRODUCT(_xlpm.amount * _xlpm.hitCount))),0)</f>
        <v>0</v>
      </c>
      <c r="BU52" s="324"/>
      <c r="BV52" s="21">
        <f>LEN(配列情報!$D$24)-LEN(SUBSTITUTE(配列情報!$D$24,$D52,""))</f>
        <v>0</v>
      </c>
      <c r="BW52" s="21">
        <f t="shared" si="18"/>
        <v>0</v>
      </c>
      <c r="BX52" s="162" cm="1">
        <f t="array" ref="BX52">BW52-IFERROR(_xlfn.LET(_xlpm.k,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$BW$3:$BW$215),IF(_xlpm.top="対象無し", 0, SUMPRODUCT(_xlpm.amount * _xlpm.hitCount))),0)</f>
        <v>0</v>
      </c>
      <c r="BY52" s="324"/>
      <c r="BZ52" s="21">
        <f>LEN(配列情報!$D$25)-LEN(SUBSTITUTE(配列情報!$D$25,$D52,""))</f>
        <v>0</v>
      </c>
      <c r="CA52" s="21">
        <f t="shared" si="19"/>
        <v>0</v>
      </c>
      <c r="CB52" s="162" cm="1">
        <f t="array" ref="CB52">CA52-IFERROR(_xlfn.LET(_xlpm.k,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$CA$3:$CA$215),IF(_xlpm.top="対象無し", 0, SUMPRODUCT(_xlpm.amount * _xlpm.hitCount))),0)</f>
        <v>0</v>
      </c>
      <c r="CC52" s="324"/>
      <c r="CD52" s="21">
        <f>LEN(配列情報!$D$26)-LEN(SUBSTITUTE(配列情報!$D$26,$D52,""))</f>
        <v>0</v>
      </c>
      <c r="CE52" s="21">
        <f t="shared" si="20"/>
        <v>0</v>
      </c>
      <c r="CF52" s="162" cm="1">
        <f t="array" ref="CF52">CE52-IFERROR(_xlfn.LET(_xlpm.k,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$CE$3:$CE$215),IF(_xlpm.top="対象無し", 0, SUMPRODUCT(_xlpm.amount * _xlpm.hitCount))),0)</f>
        <v>0</v>
      </c>
      <c r="CG52" s="324"/>
      <c r="CH52" s="21">
        <f>LEN(配列情報!$D$27)-LEN(SUBSTITUTE(配列情報!$D$27,$D52,""))</f>
        <v>0</v>
      </c>
      <c r="CI52" s="21">
        <f t="shared" si="21"/>
        <v>0</v>
      </c>
      <c r="CJ52" s="162" cm="1">
        <f t="array" ref="CJ52">CI52-IFERROR(_xlfn.LET(_xlpm.k,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$CI$3:$CI$215),IF(_xlpm.top="対象無し", 0, SUMPRODUCT(_xlpm.amount * _xlpm.hitCount))),0)</f>
        <v>0</v>
      </c>
      <c r="CK52" s="324"/>
      <c r="CL52" s="21">
        <f>LEN(配列情報!$D$28)-LEN(SUBSTITUTE(配列情報!$D$28,$D52,""))</f>
        <v>0</v>
      </c>
      <c r="CM52" s="21">
        <f t="shared" si="22"/>
        <v>0</v>
      </c>
      <c r="CN52" s="162" cm="1">
        <f t="array" ref="CN52">CM52-IFERROR(_xlfn.LET(_xlpm.k,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$CM$3:$CM$215),IF(_xlpm.top="対象無し", 0, SUMPRODUCT(_xlpm.amount * _xlpm.hitCount))),0)</f>
        <v>0</v>
      </c>
      <c r="CO52" s="324"/>
      <c r="CP52" s="21">
        <f>LEN(配列情報!$D$29)-LEN(SUBSTITUTE(配列情報!$D$29,$D52,""))</f>
        <v>0</v>
      </c>
      <c r="CQ52" s="21">
        <f t="shared" si="23"/>
        <v>0</v>
      </c>
      <c r="CR52" s="162" cm="1">
        <f t="array" ref="CR52">CQ52-IFERROR(_xlfn.LET(_xlpm.k,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$CQ$3:$CQ$215),IF(_xlpm.top="対象無し", 0, SUMPRODUCT(_xlpm.amount * _xlpm.hitCount))),0)</f>
        <v>0</v>
      </c>
      <c r="CS52" s="324"/>
      <c r="CT52" s="21">
        <f>LEN(配列情報!$D$30)-LEN(SUBSTITUTE(配列情報!$D$30,$D52,""))</f>
        <v>0</v>
      </c>
      <c r="CU52" s="21">
        <f t="shared" si="24"/>
        <v>0</v>
      </c>
      <c r="CV52" s="162" cm="1">
        <f t="array" ref="CV52">CU52-IFERROR(_xlfn.LET(_xlpm.k,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$CU$3:$CU$215),IF(_xlpm.top="対象無し", 0, SUMPRODUCT(_xlpm.amount * _xlpm.hitCount))),0)</f>
        <v>0</v>
      </c>
      <c r="CW52" s="324"/>
      <c r="CX52" s="21">
        <f>LEN(配列情報!$D$31)-LEN(SUBSTITUTE(配列情報!$D$31,$D52,""))</f>
        <v>0</v>
      </c>
      <c r="CY52" s="21">
        <f t="shared" si="25"/>
        <v>0</v>
      </c>
      <c r="CZ52" s="162" cm="1">
        <f t="array" ref="CZ52">CY52-IFERROR(_xlfn.LET(_xlpm.k,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$CY$3:$CY$215),IF(_xlpm.top="対象無し", 0, SUMPRODUCT(_xlpm.amount * _xlpm.hitCount))),0)</f>
        <v>0</v>
      </c>
      <c r="DA52" s="324"/>
      <c r="DB52" s="21">
        <f>LEN(配列情報!$D$32)-LEN(SUBSTITUTE(配列情報!$D$32,$D52,""))</f>
        <v>0</v>
      </c>
      <c r="DC52" s="21">
        <f t="shared" si="26"/>
        <v>0</v>
      </c>
      <c r="DD52" s="162" cm="1">
        <f t="array" ref="DD52">DC52-IFERROR(_xlfn.LET(_xlpm.k,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$DC$3:$DC$215),IF(_xlpm.top="対象無し", 0, SUMPRODUCT(_xlpm.amount * _xlpm.hitCount))),0)</f>
        <v>0</v>
      </c>
      <c r="DE52" s="324"/>
      <c r="DF52" s="21">
        <f>LEN(配列情報!$D$33)-LEN(SUBSTITUTE(配列情報!$D$33,$D52,""))</f>
        <v>0</v>
      </c>
      <c r="DG52" s="21">
        <f t="shared" si="27"/>
        <v>0</v>
      </c>
      <c r="DH52" s="162" cm="1">
        <f t="array" ref="DH52">DG52-IFERROR(_xlfn.LET(_xlpm.k,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$DG$3:$DG$215),IF(_xlpm.top="対象無し", 0, SUMPRODUCT(_xlpm.amount * _xlpm.hitCount))),0)</f>
        <v>0</v>
      </c>
      <c r="DI52" s="324"/>
      <c r="DJ52" s="21">
        <f>LEN(配列情報!$D$34)-LEN(SUBSTITUTE(配列情報!$D$34,$D52,""))</f>
        <v>0</v>
      </c>
      <c r="DK52" s="21">
        <f t="shared" si="28"/>
        <v>0</v>
      </c>
      <c r="DL52" s="162" cm="1">
        <f t="array" ref="DL52">DK52-IFERROR(_xlfn.LET(_xlpm.k,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$DK$3:$DK$215),IF(_xlpm.top="対象無し", 0, SUMPRODUCT(_xlpm.amount * _xlpm.hitCount))),0)</f>
        <v>0</v>
      </c>
      <c r="DM52" s="324"/>
      <c r="DN52" s="21">
        <f>LEN(配列情報!$D$35)-LEN(SUBSTITUTE(配列情報!$D$35,$D52,""))</f>
        <v>0</v>
      </c>
      <c r="DO52" s="21">
        <f t="shared" si="29"/>
        <v>0</v>
      </c>
      <c r="DP52" s="162" cm="1">
        <f t="array" ref="DP52">DO52-IFERROR(_xlfn.LET(_xlpm.k,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$DO$3:$DO$215),IF(_xlpm.top="対象無し", 0, SUMPRODUCT(_xlpm.amount * _xlpm.hitCount))),0)</f>
        <v>0</v>
      </c>
      <c r="DQ52" s="324"/>
      <c r="DR52" s="21">
        <f>LEN(配列情報!$D$36)-LEN(SUBSTITUTE(配列情報!$D$36,$D52,""))</f>
        <v>0</v>
      </c>
      <c r="DS52" s="21">
        <f t="shared" si="30"/>
        <v>0</v>
      </c>
      <c r="DT52" s="162" cm="1">
        <f t="array" ref="DT52">DS52-IFERROR(_xlfn.LET(_xlpm.k,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$DS$3:$DS$215),IF(_xlpm.top="対象無し", 0, SUMPRODUCT(_xlpm.amount * _xlpm.hitCount))),0)</f>
        <v>0</v>
      </c>
      <c r="DU52" s="324"/>
      <c r="DV52" s="21">
        <f>LEN(配列情報!$D$37)-LEN(SUBSTITUTE(配列情報!$D$37,$D52,""))</f>
        <v>0</v>
      </c>
      <c r="DW52" s="21">
        <f t="shared" si="31"/>
        <v>0</v>
      </c>
      <c r="DX52" s="162" cm="1">
        <f t="array" ref="DX52">DW52-IFERROR(_xlfn.LET(_xlpm.k,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$DW$3:$DW$215),IF(_xlpm.top="対象無し", 0, SUMPRODUCT(_xlpm.amount * _xlpm.hitCount))),0)</f>
        <v>0</v>
      </c>
      <c r="DY52" s="324"/>
      <c r="DZ52" s="21">
        <f>LEN(配列情報!$D$38)-LEN(SUBSTITUTE(配列情報!$D$38,$D52,""))</f>
        <v>0</v>
      </c>
      <c r="EA52" s="21">
        <f t="shared" si="32"/>
        <v>0</v>
      </c>
      <c r="EB52" s="162" cm="1">
        <f t="array" ref="EB52">EA52-IFERROR(_xlfn.LET(_xlpm.k,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$EA$3:$EA$215),IF(_xlpm.top="対象無し", 0, SUMPRODUCT(_xlpm.amount * _xlpm.hitCount))),0)</f>
        <v>0</v>
      </c>
      <c r="EC52" s="324"/>
      <c r="ED52" s="21">
        <f>LEN(配列情報!$D$39)-LEN(SUBSTITUTE(配列情報!$D$39,$D52,""))</f>
        <v>0</v>
      </c>
      <c r="EE52" s="21">
        <f t="shared" si="33"/>
        <v>0</v>
      </c>
      <c r="EF52" s="162" cm="1">
        <f t="array" ref="EF52">EE52-IFERROR(_xlfn.LET(_xlpm.k,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$EE$3:$EE$215),IF(_xlpm.top="対象無し", 0, SUMPRODUCT(_xlpm.amount * _xlpm.hitCount))),0)</f>
        <v>0</v>
      </c>
      <c r="EG52" s="324"/>
      <c r="EH52" s="21">
        <f>LEN(配列情報!$D$40)-LEN(SUBSTITUTE(配列情報!$D$40,$D52,""))</f>
        <v>0</v>
      </c>
      <c r="EI52" s="21">
        <f t="shared" si="34"/>
        <v>0</v>
      </c>
      <c r="EJ52" s="162" cm="1">
        <f t="array" ref="EJ52">EI52-IFERROR(_xlfn.LET(_xlpm.k,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$EI$3:$EI$215),IF(_xlpm.top="対象無し", 0, SUMPRODUCT(_xlpm.amount * _xlpm.hitCount))),0)</f>
        <v>0</v>
      </c>
      <c r="EK52" s="324"/>
      <c r="EL52" s="21">
        <f>LEN(配列情報!$D$41)-LEN(SUBSTITUTE(配列情報!$D$41,$D52,""))</f>
        <v>0</v>
      </c>
      <c r="EM52" s="21">
        <f t="shared" si="35"/>
        <v>0</v>
      </c>
      <c r="EN52" s="162" cm="1">
        <f t="array" ref="EN52">EM52-IFERROR(_xlfn.LET(_xlpm.k,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$EM$3:$EM$215),IF(_xlpm.top="対象無し", 0, SUMPRODUCT(_xlpm.amount * _xlpm.hitCount))),0)</f>
        <v>0</v>
      </c>
      <c r="EO52" s="324"/>
      <c r="EP52" s="21">
        <f>LEN(配列情報!$D$42)-LEN(SUBSTITUTE(配列情報!$D$42,$D52,""))</f>
        <v>0</v>
      </c>
      <c r="EQ52" s="21">
        <f t="shared" si="36"/>
        <v>0</v>
      </c>
      <c r="ER52" s="162" cm="1">
        <f t="array" ref="ER52">EQ52-IFERROR(_xlfn.LET(_xlpm.k,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$EQ$3:$EQ$215),IF(_xlpm.top="対象無し", 0, SUMPRODUCT(_xlpm.amount * _xlpm.hitCount))),0)</f>
        <v>0</v>
      </c>
      <c r="ES52" s="324"/>
      <c r="ET52" s="21">
        <f>LEN(配列情報!$D$43)-LEN(SUBSTITUTE(配列情報!$D$43,$D52,""))</f>
        <v>0</v>
      </c>
      <c r="EU52" s="21">
        <f t="shared" si="37"/>
        <v>0</v>
      </c>
      <c r="EV52" s="162" cm="1">
        <f t="array" ref="EV52">EU52-IFERROR(_xlfn.LET(_xlpm.k,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$EU$3:$EU$215),IF(_xlpm.top="対象無し", 0, SUMPRODUCT(_xlpm.amount * _xlpm.hitCount))),0)</f>
        <v>0</v>
      </c>
      <c r="EW52" s="324"/>
      <c r="EX52" s="21">
        <f>LEN(配列情報!$D$44)-LEN(SUBSTITUTE(配列情報!$D$44,$D52,""))</f>
        <v>0</v>
      </c>
      <c r="EY52" s="21">
        <f t="shared" si="38"/>
        <v>0</v>
      </c>
      <c r="EZ52" s="162" cm="1">
        <f t="array" ref="EZ52">EY52-IFERROR(_xlfn.LET(_xlpm.k,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$EY$3:$EY$215),IF(_xlpm.top="対象無し", 0, SUMPRODUCT(_xlpm.amount * _xlpm.hitCount))),0)</f>
        <v>0</v>
      </c>
      <c r="FA52" s="324"/>
      <c r="FB52" s="21">
        <f>LEN(配列情報!$D$45)-LEN(SUBSTITUTE(配列情報!$D$45,$D52,""))</f>
        <v>0</v>
      </c>
      <c r="FC52" s="21">
        <f t="shared" si="39"/>
        <v>0</v>
      </c>
      <c r="FD52" s="162" cm="1">
        <f t="array" ref="FD52">FC52-IFERROR(_xlfn.LET(_xlpm.k,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$FC$3:$FC$215),IF(_xlpm.top="対象無し", 0, SUMPRODUCT(_xlpm.amount * _xlpm.hitCount))),0)</f>
        <v>0</v>
      </c>
      <c r="FE52" s="324"/>
      <c r="FF52" s="21">
        <f>LEN(配列情報!$D$46)-LEN(SUBSTITUTE(配列情報!$D$46,$D52,""))</f>
        <v>0</v>
      </c>
      <c r="FG52" s="21">
        <f t="shared" si="40"/>
        <v>0</v>
      </c>
      <c r="FH52" s="162" cm="1">
        <f t="array" ref="FH52">FG52-IFERROR(_xlfn.LET(_xlpm.k,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$FG$3:$FG$215),IF(_xlpm.top="対象無し", 0, SUMPRODUCT(_xlpm.amount * _xlpm.hitCount))),0)</f>
        <v>0</v>
      </c>
      <c r="FI52" s="324"/>
      <c r="FJ52" s="21">
        <f>LEN(配列情報!$D$47)-LEN(SUBSTITUTE(配列情報!$D$47,$D52,""))</f>
        <v>0</v>
      </c>
      <c r="FK52" s="21">
        <f t="shared" si="41"/>
        <v>0</v>
      </c>
      <c r="FL52" s="162" cm="1">
        <f t="array" ref="FL52">FK52-IFERROR(_xlfn.LET(_xlpm.k,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$FK$3:$FK$215),IF(_xlpm.top="対象無し", 0, SUMPRODUCT(_xlpm.amount * _xlpm.hitCount))),0)</f>
        <v>0</v>
      </c>
      <c r="FM52" s="324"/>
      <c r="FN52" s="21">
        <f>LEN(配列情報!$D$48)-LEN(SUBSTITUTE(配列情報!$D$48,$D52,""))</f>
        <v>0</v>
      </c>
      <c r="FO52" s="21">
        <f t="shared" si="42"/>
        <v>0</v>
      </c>
      <c r="FP52" s="162" cm="1">
        <f t="array" ref="FP52">FO52-IFERROR(_xlfn.LET(_xlpm.k,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$FO$3:$FO$215),IF(_xlpm.top="対象無し", 0, SUMPRODUCT(_xlpm.amount * _xlpm.hitCount))),0)</f>
        <v>0</v>
      </c>
      <c r="FQ52" s="324"/>
      <c r="FR52" s="21">
        <f>LEN(配列情報!$D$49)-LEN(SUBSTITUTE(配列情報!$D$49,$D52,""))</f>
        <v>0</v>
      </c>
      <c r="FS52" s="21">
        <f t="shared" si="43"/>
        <v>0</v>
      </c>
      <c r="FT52" s="162" cm="1">
        <f t="array" ref="FT52">FS52-IFERROR(_xlfn.LET(_xlpm.k,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$FS$3:$FS$215),IF(_xlpm.top="対象無し", 0, SUMPRODUCT(_xlpm.amount * _xlpm.hitCount))),0)</f>
        <v>0</v>
      </c>
      <c r="FU52" s="324"/>
      <c r="FV52" s="21">
        <f>LEN(配列情報!$D$50)-LEN(SUBSTITUTE(配列情報!$D$50,$D52,""))</f>
        <v>0</v>
      </c>
      <c r="FW52" s="21">
        <f t="shared" si="44"/>
        <v>0</v>
      </c>
      <c r="FX52" s="162" cm="1">
        <f t="array" ref="FX52">FW52-IFERROR(_xlfn.LET(_xlpm.k,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$FW$3:$FW$215),IF(_xlpm.top="対象無し", 0, SUMPRODUCT(_xlpm.amount * _xlpm.hitCount))),0)</f>
        <v>0</v>
      </c>
      <c r="FY52" s="324"/>
      <c r="FZ52" s="21">
        <f>LEN(配列情報!$D$51)-LEN(SUBSTITUTE(配列情報!$D$51,$D52,""))</f>
        <v>0</v>
      </c>
      <c r="GA52" s="21">
        <f t="shared" si="45"/>
        <v>0</v>
      </c>
      <c r="GB52" s="162" cm="1">
        <f t="array" ref="GB52">GA52-IFERROR(_xlfn.LET(_xlpm.k,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$GA$3:$GA$215),IF(_xlpm.top="対象無し", 0, SUMPRODUCT(_xlpm.amount * _xlpm.hitCount))),0)</f>
        <v>0</v>
      </c>
      <c r="GC52" s="324"/>
      <c r="GD52" s="21">
        <f>LEN(配列情報!$D$52)-LEN(SUBSTITUTE(配列情報!$D$52,$D52,""))</f>
        <v>0</v>
      </c>
      <c r="GE52" s="21">
        <f t="shared" si="46"/>
        <v>0</v>
      </c>
      <c r="GF52" s="162" cm="1">
        <f t="array" ref="GF52">GE52-IFERROR(_xlfn.LET(_xlpm.k,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$GE$3:$GE$215),IF(_xlpm.top="対象無し", 0, SUMPRODUCT(_xlpm.amount * _xlpm.hitCount))),0)</f>
        <v>0</v>
      </c>
      <c r="GG52" s="324"/>
      <c r="GH52" s="21">
        <f>LEN(配列情報!$D$53)-LEN(SUBSTITUTE(配列情報!$D$53,$D52,""))</f>
        <v>0</v>
      </c>
      <c r="GI52" s="21">
        <f t="shared" si="47"/>
        <v>0</v>
      </c>
      <c r="GJ52" s="162" cm="1">
        <f t="array" ref="GJ52">GI52-IFERROR(_xlfn.LET(_xlpm.k,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$GI$3:$GI$215),IF(_xlpm.top="対象無し", 0, SUMPRODUCT(_xlpm.amount * _xlpm.hitCount))),0)</f>
        <v>0</v>
      </c>
      <c r="GK52" s="324"/>
      <c r="GL52" s="21">
        <f>LEN(配列情報!$D$54)-LEN(SUBSTITUTE(配列情報!$D$54,$D52,""))</f>
        <v>0</v>
      </c>
      <c r="GM52" s="21">
        <f t="shared" si="48"/>
        <v>0</v>
      </c>
      <c r="GN52" s="162" cm="1">
        <f t="array" ref="GN52">GM52-IFERROR(_xlfn.LET(_xlpm.k,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$GM$3:$GM$215),IF(_xlpm.top="対象無し", 0, SUMPRODUCT(_xlpm.amount * _xlpm.hitCount))),0)</f>
        <v>0</v>
      </c>
      <c r="GO52" s="324"/>
      <c r="GP52" s="21">
        <f>LEN(配列情報!$D$55)-LEN(SUBSTITUTE(配列情報!$D$55,$D52,""))</f>
        <v>0</v>
      </c>
      <c r="GQ52" s="21">
        <f t="shared" si="49"/>
        <v>0</v>
      </c>
      <c r="GR52" s="162" cm="1">
        <f t="array" ref="GR52">GQ52-IFERROR(_xlfn.LET(_xlpm.k,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$GQ$3:$GQ$215),IF(_xlpm.top="対象無し", 0, SUMPRODUCT(_xlpm.amount * _xlpm.hitCount))),0)</f>
        <v>0</v>
      </c>
      <c r="GS52" s="324"/>
      <c r="GT52" s="21">
        <f>LEN(配列情報!$D$56)-LEN(SUBSTITUTE(配列情報!$D$56,$D52,""))</f>
        <v>0</v>
      </c>
      <c r="GU52" s="21">
        <f t="shared" si="50"/>
        <v>0</v>
      </c>
      <c r="GV52" s="162" cm="1">
        <f t="array" ref="GV52">GU52-IFERROR(_xlfn.LET(_xlpm.k,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$GU$3:$GU$215),IF(_xlpm.top="対象無し", 0, SUMPRODUCT(_xlpm.amount * _xlpm.hitCount))),0)</f>
        <v>0</v>
      </c>
      <c r="GW52" s="324"/>
      <c r="GX52" s="21">
        <f>LEN(配列情報!$D$57)-LEN(SUBSTITUTE(配列情報!$D$57,$D52,""))</f>
        <v>0</v>
      </c>
      <c r="GY52" s="21">
        <f t="shared" si="51"/>
        <v>0</v>
      </c>
      <c r="GZ52" s="162" cm="1">
        <f t="array" ref="GZ52">GY52-IFERROR(_xlfn.LET(_xlpm.k,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$GY$3:$GY$215),IF(_xlpm.top="対象無し", 0, SUMPRODUCT(_xlpm.amount * _xlpm.hitCount))),0)</f>
        <v>0</v>
      </c>
      <c r="HA52" s="324"/>
      <c r="HB52" s="21">
        <f>LEN(配列情報!$D$58)-LEN(SUBSTITUTE(配列情報!$D$58,$D52,""))</f>
        <v>0</v>
      </c>
      <c r="HC52" s="21">
        <f t="shared" si="52"/>
        <v>0</v>
      </c>
      <c r="HD52" s="162" cm="1">
        <f t="array" ref="HD52">HC52-IFERROR(_xlfn.LET(_xlpm.k,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$HC$3:$HC$215),IF(_xlpm.top="対象無し", 0, SUMPRODUCT(_xlpm.amount * _xlpm.hitCount))),0)</f>
        <v>0</v>
      </c>
      <c r="HE52" s="324"/>
      <c r="HF52" s="21">
        <f>LEN(配列情報!$D$59)-LEN(SUBSTITUTE(配列情報!$D$59,$D52,""))</f>
        <v>0</v>
      </c>
      <c r="HG52" s="21">
        <f t="shared" si="53"/>
        <v>0</v>
      </c>
      <c r="HH52" s="162" cm="1">
        <f t="array" ref="HH52">HG52-IFERROR(_xlfn.LET(_xlpm.k,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$HG$3:$HG$215),IF(_xlpm.top="対象無し", 0, SUMPRODUCT(_xlpm.amount * _xlpm.hitCount))),0)</f>
        <v>0</v>
      </c>
      <c r="HI52" s="324"/>
      <c r="HJ52" s="21">
        <f>LEN(配列情報!$D$60)-LEN(SUBSTITUTE(配列情報!$D$60,$D52,""))</f>
        <v>0</v>
      </c>
      <c r="HK52" s="21">
        <f t="shared" si="54"/>
        <v>0</v>
      </c>
      <c r="HL52" s="162" cm="1">
        <f t="array" ref="HL52">HK52-IFERROR(_xlfn.LET(_xlpm.k,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$HK$3:$HK$215),IF(_xlpm.top="対象無し", 0, SUMPRODUCT(_xlpm.amount * _xlpm.hitCount))),0)</f>
        <v>0</v>
      </c>
      <c r="HM52" s="324"/>
      <c r="HN52" s="21">
        <f>LEN(配列情報!$D$61)-LEN(SUBSTITUTE(配列情報!$D$61,$D52,""))</f>
        <v>0</v>
      </c>
      <c r="HO52" s="21">
        <f t="shared" si="55"/>
        <v>0</v>
      </c>
      <c r="HP52" s="162" cm="1">
        <f t="array" ref="HP52">HO52-IFERROR(_xlfn.LET(_xlpm.k,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$HO$3:$HO$215),IF(_xlpm.top="対象無し", 0, SUMPRODUCT(_xlpm.amount * _xlpm.hitCount))),0)</f>
        <v>0</v>
      </c>
      <c r="HQ52" s="324"/>
      <c r="HR52" s="21">
        <f>LEN(配列情報!$D$62)-LEN(SUBSTITUTE(配列情報!$D$62,$D52,""))</f>
        <v>0</v>
      </c>
      <c r="HS52" s="21">
        <f t="shared" si="56"/>
        <v>0</v>
      </c>
      <c r="HT52" s="162" cm="1">
        <f t="array" ref="HT52">HS52-IFERROR(_xlfn.LET(_xlpm.k,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$HS$3:$HS$215),IF(_xlpm.top="対象無し", 0, SUMPRODUCT(_xlpm.amount * _xlpm.hitCount))),0)</f>
        <v>0</v>
      </c>
      <c r="HU52" s="324"/>
      <c r="HV52" s="21">
        <f>LEN(配列情報!$D$63)-LEN(SUBSTITUTE(配列情報!$D$63,$D52,""))</f>
        <v>0</v>
      </c>
      <c r="HW52" s="21">
        <f t="shared" si="57"/>
        <v>0</v>
      </c>
      <c r="HX52" s="162" cm="1">
        <f t="array" ref="HX52">HW52-IFERROR(_xlfn.LET(_xlpm.k,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$HW$3:$HW$215),IF(_xlpm.top="対象無し", 0, SUMPRODUCT(_xlpm.amount * _xlpm.hitCount))),0)</f>
        <v>0</v>
      </c>
      <c r="HY52" s="324"/>
      <c r="HZ52" s="21">
        <f>LEN(配列情報!$D$64)-LEN(SUBSTITUTE(配列情報!$D$64,$D52,""))</f>
        <v>0</v>
      </c>
      <c r="IA52" s="21">
        <f t="shared" si="58"/>
        <v>0</v>
      </c>
      <c r="IB52" s="162" cm="1">
        <f t="array" ref="IB52">IA52-IFERROR(_xlfn.LET(_xlpm.k,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$IA$3:$IA$215),IF(_xlpm.top="対象無し", 0, SUMPRODUCT(_xlpm.amount * _xlpm.hitCount))),0)</f>
        <v>0</v>
      </c>
      <c r="IC52" s="324"/>
      <c r="ID52" s="21">
        <f>LEN(配列情報!$D$65)-LEN(SUBSTITUTE(配列情報!$D$65,$D52,""))</f>
        <v>0</v>
      </c>
      <c r="IE52" s="21">
        <f t="shared" si="59"/>
        <v>0</v>
      </c>
      <c r="IF52" s="162" cm="1">
        <f t="array" ref="IF52">IE52-IFERROR(_xlfn.LET(_xlpm.k,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$IE$3:$IE$215),IF(_xlpm.top="対象無し", 0, SUMPRODUCT(_xlpm.amount * _xlpm.hitCount))),0)</f>
        <v>0</v>
      </c>
      <c r="IG52" s="324"/>
      <c r="IH52" s="21">
        <f>LEN(配列情報!$D$66)-LEN(SUBSTITUTE(配列情報!$D$66,$D52,""))</f>
        <v>0</v>
      </c>
      <c r="II52" s="21">
        <f t="shared" si="60"/>
        <v>0</v>
      </c>
      <c r="IJ52" s="162" cm="1">
        <f t="array" ref="IJ52">II52-IFERROR(_xlfn.LET(_xlpm.k,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$II$3:$II$215),IF(_xlpm.top="対象無し", 0, SUMPRODUCT(_xlpm.amount * _xlpm.hitCount))),0)</f>
        <v>0</v>
      </c>
      <c r="IK52" s="324"/>
      <c r="IL52" s="21">
        <f>LEN(配列情報!$D$67)-LEN(SUBSTITUTE(配列情報!$D$67,$D52,""))</f>
        <v>0</v>
      </c>
      <c r="IM52" s="21">
        <f t="shared" si="61"/>
        <v>0</v>
      </c>
      <c r="IN52" s="162" cm="1">
        <f t="array" ref="IN52">IM52-IFERROR(_xlfn.LET(_xlpm.k,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$IM$3:$IM$215),IF(_xlpm.top="対象無し", 0, SUMPRODUCT(_xlpm.amount * _xlpm.hitCount))),0)</f>
        <v>0</v>
      </c>
      <c r="IO52" s="324"/>
      <c r="IP52" s="21">
        <f>LEN(配列情報!$D$68)-LEN(SUBSTITUTE(配列情報!$D$68,$D52,""))</f>
        <v>0</v>
      </c>
      <c r="IQ52" s="21">
        <f t="shared" si="62"/>
        <v>0</v>
      </c>
      <c r="IR52" s="162" cm="1">
        <f t="array" ref="IR52">IQ52-IFERROR(_xlfn.LET(_xlpm.k,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$IQ$3:$IQ$215),IF(_xlpm.top="対象無し", 0, SUMPRODUCT(_xlpm.amount * _xlpm.hitCount))),0)</f>
        <v>0</v>
      </c>
      <c r="IS52" s="324"/>
      <c r="IT52" s="21">
        <f>LEN(配列情報!$D$69)-LEN(SUBSTITUTE(配列情報!$D$69,$D52,""))</f>
        <v>0</v>
      </c>
      <c r="IU52" s="21">
        <f t="shared" si="63"/>
        <v>0</v>
      </c>
      <c r="IV52" s="162" cm="1">
        <f t="array" ref="IV52">IU52-IFERROR(_xlfn.LET(_xlpm.k,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$IU$3:$IU$215),IF(_xlpm.top="対象無し", 0, SUMPRODUCT(_xlpm.amount * _xlpm.hitCount))),0)</f>
        <v>0</v>
      </c>
      <c r="IW52" s="324"/>
      <c r="IX52" s="21">
        <f>LEN(配列情報!$D$70)-LEN(SUBSTITUTE(配列情報!$D$70,$D52,""))</f>
        <v>0</v>
      </c>
      <c r="IY52" s="21">
        <f t="shared" si="64"/>
        <v>0</v>
      </c>
      <c r="IZ52" s="162" cm="1">
        <f t="array" ref="IZ52">IY52-IFERROR(_xlfn.LET(_xlpm.k,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$IY$3:$IY$215),IF(_xlpm.top="対象無し", 0, SUMPRODUCT(_xlpm.amount * _xlpm.hitCount))),0)</f>
        <v>0</v>
      </c>
      <c r="JA52" s="324"/>
      <c r="JB52" s="21">
        <f>LEN(配列情報!$D$71)-LEN(SUBSTITUTE(配列情報!$D$71,$D52,""))</f>
        <v>0</v>
      </c>
      <c r="JC52" s="21">
        <f t="shared" si="65"/>
        <v>0</v>
      </c>
      <c r="JD52" s="162" cm="1">
        <f t="array" ref="JD52">JC52-IFERROR(_xlfn.LET(_xlpm.k,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$JC$3:$JC$215),IF(_xlpm.top="対象無し", 0, SUMPRODUCT(_xlpm.amount * _xlpm.hitCount))),0)</f>
        <v>0</v>
      </c>
      <c r="JE52" s="324"/>
      <c r="JF52" s="21">
        <f>LEN(配列情報!$D$72)-LEN(SUBSTITUTE(配列情報!$D$72,$D52,""))</f>
        <v>0</v>
      </c>
      <c r="JG52" s="21">
        <f t="shared" si="66"/>
        <v>0</v>
      </c>
      <c r="JH52" s="162" cm="1">
        <f t="array" ref="JH52">JG52-IFERROR(_xlfn.LET(_xlpm.k,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$JG$3:$JG$215),IF(_xlpm.top="対象無し", 0, SUMPRODUCT(_xlpm.amount * _xlpm.hitCount))),0)</f>
        <v>0</v>
      </c>
      <c r="JI52" s="324"/>
      <c r="JJ52" s="21">
        <f>LEN(配列情報!$D$73)-LEN(SUBSTITUTE(配列情報!$D$73,$D52,""))</f>
        <v>0</v>
      </c>
      <c r="JK52" s="21">
        <f t="shared" si="67"/>
        <v>0</v>
      </c>
      <c r="JL52" s="162" cm="1">
        <f t="array" ref="JL52">JK52-IFERROR(_xlfn.LET(_xlpm.k,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$JK$3:$JK$215),IF(_xlpm.top="対象無し", 0, SUMPRODUCT(_xlpm.amount * _xlpm.hitCount))),0)</f>
        <v>0</v>
      </c>
      <c r="JM52" s="324"/>
      <c r="JN52" s="21">
        <f>LEN(配列情報!$D$74)-LEN(SUBSTITUTE(配列情報!$D$74,$D52,""))</f>
        <v>0</v>
      </c>
      <c r="JO52" s="21">
        <f t="shared" si="68"/>
        <v>0</v>
      </c>
      <c r="JP52" s="162" cm="1">
        <f t="array" ref="JP52">JO52-IFERROR(_xlfn.LET(_xlpm.k,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$JO$3:$JO$215),IF(_xlpm.top="対象無し", 0, SUMPRODUCT(_xlpm.amount * _xlpm.hitCount))),0)</f>
        <v>0</v>
      </c>
      <c r="JQ52" s="324"/>
      <c r="JR52" s="21">
        <f>LEN(配列情報!$D$75)-LEN(SUBSTITUTE(配列情報!$D$75,$D52,""))</f>
        <v>0</v>
      </c>
      <c r="JS52" s="21">
        <f t="shared" si="69"/>
        <v>0</v>
      </c>
      <c r="JT52" s="162" cm="1">
        <f t="array" ref="JT52">JS52-IFERROR(_xlfn.LET(_xlpm.k,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$JS$3:$JS$215),IF(_xlpm.top="対象無し", 0, SUMPRODUCT(_xlpm.amount * _xlpm.hitCount))),0)</f>
        <v>0</v>
      </c>
      <c r="JU52" s="324"/>
      <c r="JV52" s="21">
        <f>LEN(配列情報!$D$76)-LEN(SUBSTITUTE(配列情報!$D$76,$D52,""))</f>
        <v>0</v>
      </c>
      <c r="JW52" s="21">
        <f t="shared" si="70"/>
        <v>0</v>
      </c>
      <c r="JX52" s="162" cm="1">
        <f t="array" ref="JX52">JW52-IFERROR(_xlfn.LET(_xlpm.k,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$JW$3:$JW$215),IF(_xlpm.top="対象無し", 0, SUMPRODUCT(_xlpm.amount * _xlpm.hitCount))),0)</f>
        <v>0</v>
      </c>
      <c r="JY52" s="324"/>
      <c r="JZ52" s="21">
        <f>LEN(配列情報!$D$77)-LEN(SUBSTITUTE(配列情報!$D$77,$D52,""))</f>
        <v>0</v>
      </c>
      <c r="KA52" s="21">
        <f t="shared" si="71"/>
        <v>0</v>
      </c>
      <c r="KB52" s="162" cm="1">
        <f t="array" ref="KB52">KA52-IFERROR(_xlfn.LET(_xlpm.k,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$KA$3:$KA$215),IF(_xlpm.top="対象無し", 0, SUMPRODUCT(_xlpm.amount * _xlpm.hitCount))),0)</f>
        <v>0</v>
      </c>
      <c r="KC52" s="324"/>
      <c r="KD52" s="21">
        <f>LEN(配列情報!$D$78)-LEN(SUBSTITUTE(配列情報!$D$78,$D52,""))</f>
        <v>0</v>
      </c>
      <c r="KE52" s="21">
        <f t="shared" si="72"/>
        <v>0</v>
      </c>
      <c r="KF52" s="162" cm="1">
        <f t="array" ref="KF52">KE52-IFERROR(_xlfn.LET(_xlpm.k,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$KE$3:$KE$215),IF(_xlpm.top="対象無し", 0, SUMPRODUCT(_xlpm.amount * _xlpm.hitCount))),0)</f>
        <v>0</v>
      </c>
      <c r="KG52" s="324"/>
      <c r="KH52" s="21">
        <f>LEN(配列情報!$D$79)-LEN(SUBSTITUTE(配列情報!$D$79,$D52,""))</f>
        <v>0</v>
      </c>
      <c r="KI52" s="21">
        <f t="shared" si="73"/>
        <v>0</v>
      </c>
      <c r="KJ52" s="162" cm="1">
        <f t="array" ref="KJ52">KI52-IFERROR(_xlfn.LET(_xlpm.k,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$KI$3:$KI$215),IF(_xlpm.top="対象無し", 0, SUMPRODUCT(_xlpm.amount * _xlpm.hitCount))),0)</f>
        <v>0</v>
      </c>
      <c r="KK52" s="324"/>
      <c r="KL52" s="21">
        <f>LEN(配列情報!$D$80)-LEN(SUBSTITUTE(配列情報!$D$80,$D52,""))</f>
        <v>0</v>
      </c>
      <c r="KM52" s="21">
        <f t="shared" si="74"/>
        <v>0</v>
      </c>
      <c r="KN52" s="162" cm="1">
        <f t="array" ref="KN52">KM52-IFERROR(_xlfn.LET(_xlpm.k,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$KM$3:$KM$215),IF(_xlpm.top="対象無し", 0, SUMPRODUCT(_xlpm.amount * _xlpm.hitCount))),0)</f>
        <v>0</v>
      </c>
      <c r="KO52" s="324"/>
      <c r="KP52" s="21">
        <f>LEN(配列情報!$D$81)-LEN(SUBSTITUTE(配列情報!$D$81,$D52,""))</f>
        <v>0</v>
      </c>
      <c r="KQ52" s="21">
        <f t="shared" si="75"/>
        <v>0</v>
      </c>
      <c r="KR52" s="162" cm="1">
        <f t="array" ref="KR52">KQ52-IFERROR(_xlfn.LET(_xlpm.k,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$KQ$3:$KQ$215),IF(_xlpm.top="対象無し", 0, SUMPRODUCT(_xlpm.amount * _xlpm.hitCount))),0)</f>
        <v>0</v>
      </c>
      <c r="KS52" s="324"/>
      <c r="KT52" s="21">
        <f>LEN(配列情報!$D$82)-LEN(SUBSTITUTE(配列情報!$D$82,$D52,""))</f>
        <v>0</v>
      </c>
      <c r="KU52" s="21">
        <f t="shared" si="76"/>
        <v>0</v>
      </c>
      <c r="KV52" s="162" cm="1">
        <f t="array" ref="KV52">KU52-IFERROR(_xlfn.LET(_xlpm.k,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$KU$3:$KU$215),IF(_xlpm.top="対象無し", 0, SUMPRODUCT(_xlpm.amount * _xlpm.hitCount))),0)</f>
        <v>0</v>
      </c>
      <c r="KW52" s="324"/>
      <c r="KX52" s="21">
        <f>LEN(配列情報!$D$83)-LEN(SUBSTITUTE(配列情報!$D$83,$D52,""))</f>
        <v>0</v>
      </c>
      <c r="KY52" s="21">
        <f t="shared" si="77"/>
        <v>0</v>
      </c>
      <c r="KZ52" s="162" cm="1">
        <f t="array" ref="KZ52">KY52-IFERROR(_xlfn.LET(_xlpm.k,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$KY$3:$KY$215),IF(_xlpm.top="対象無し", 0, SUMPRODUCT(_xlpm.amount * _xlpm.hitCount))),0)</f>
        <v>0</v>
      </c>
      <c r="LA52" s="324"/>
      <c r="LB52" s="21">
        <f>LEN(配列情報!$D$84)-LEN(SUBSTITUTE(配列情報!$D$84,$D52,""))</f>
        <v>0</v>
      </c>
      <c r="LC52" s="21">
        <f t="shared" si="78"/>
        <v>0</v>
      </c>
      <c r="LD52" s="162" cm="1">
        <f t="array" ref="LD52">LC52-IFERROR(_xlfn.LET(_xlpm.k,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$LC$3:$LC$215),IF(_xlpm.top="対象無し", 0, SUMPRODUCT(_xlpm.amount * _xlpm.hitCount))),0)</f>
        <v>0</v>
      </c>
      <c r="LE52" s="324"/>
      <c r="LF52" s="21">
        <f>LEN(配列情報!$D$85)-LEN(SUBSTITUTE(配列情報!$D$85,$D52,""))</f>
        <v>0</v>
      </c>
      <c r="LG52" s="21">
        <f t="shared" si="79"/>
        <v>0</v>
      </c>
      <c r="LH52" s="162" cm="1">
        <f t="array" ref="LH52">LG52-IFERROR(_xlfn.LET(_xlpm.k,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$LG$3:$LG$215),IF(_xlpm.top="対象無し", 0, SUMPRODUCT(_xlpm.amount * _xlpm.hitCount))),0)</f>
        <v>0</v>
      </c>
      <c r="LI52" s="324"/>
      <c r="LJ52" s="21">
        <f>LEN(配列情報!$D$86)-LEN(SUBSTITUTE(配列情報!$D$86,$D52,""))</f>
        <v>0</v>
      </c>
      <c r="LK52" s="21">
        <f t="shared" si="80"/>
        <v>0</v>
      </c>
      <c r="LL52" s="162" cm="1">
        <f t="array" ref="LL52">LK52-IFERROR(_xlfn.LET(_xlpm.k,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$LK$3:$LK$215),IF(_xlpm.top="対象無し", 0, SUMPRODUCT(_xlpm.amount * _xlpm.hitCount))),0)</f>
        <v>0</v>
      </c>
      <c r="LM52" s="324"/>
      <c r="LN52" s="21">
        <f>LEN(配列情報!$D$87)-LEN(SUBSTITUTE(配列情報!$D$87,$D52,""))</f>
        <v>0</v>
      </c>
      <c r="LO52" s="21">
        <f t="shared" si="81"/>
        <v>0</v>
      </c>
      <c r="LP52" s="162" cm="1">
        <f t="array" ref="LP52">LO52-IFERROR(_xlfn.LET(_xlpm.k,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$LO$3:$LO$215),IF(_xlpm.top="対象無し", 0, SUMPRODUCT(_xlpm.amount * _xlpm.hitCount))),0)</f>
        <v>0</v>
      </c>
      <c r="LQ52" s="324"/>
      <c r="LR52" s="21">
        <f>LEN(配列情報!$D$88)-LEN(SUBSTITUTE(配列情報!$D$88,$D52,""))</f>
        <v>0</v>
      </c>
      <c r="LS52" s="21">
        <f t="shared" si="82"/>
        <v>0</v>
      </c>
      <c r="LT52" s="162" cm="1">
        <f t="array" ref="LT52">LS52-IFERROR(_xlfn.LET(_xlpm.k,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$LS$3:$LS$215),IF(_xlpm.top="対象無し", 0, SUMPRODUCT(_xlpm.amount * _xlpm.hitCount))),0)</f>
        <v>0</v>
      </c>
      <c r="LU52" s="324"/>
      <c r="LV52" s="21">
        <f>LEN(配列情報!$D$89)-LEN(SUBSTITUTE(配列情報!$D$89,$D52,""))</f>
        <v>0</v>
      </c>
      <c r="LW52" s="21">
        <f t="shared" si="83"/>
        <v>0</v>
      </c>
      <c r="LX52" s="162" cm="1">
        <f t="array" ref="LX52">LW52-IFERROR(_xlfn.LET(_xlpm.k,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$LW$3:$LW$215),IF(_xlpm.top="対象無し", 0, SUMPRODUCT(_xlpm.amount * _xlpm.hitCount))),0)</f>
        <v>0</v>
      </c>
      <c r="LY52" s="324"/>
      <c r="LZ52" s="21">
        <f>LEN(配列情報!$D$90)-LEN(SUBSTITUTE(配列情報!$D$90,$D52,""))</f>
        <v>0</v>
      </c>
      <c r="MA52" s="21">
        <f t="shared" si="84"/>
        <v>0</v>
      </c>
      <c r="MB52" s="162" cm="1">
        <f t="array" ref="MB52">MA52-IFERROR(_xlfn.LET(_xlpm.k,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$MA$3:$MA$215),IF(_xlpm.top="対象無し", 0, SUMPRODUCT(_xlpm.amount * _xlpm.hitCount))),0)</f>
        <v>0</v>
      </c>
      <c r="MC52" s="324"/>
      <c r="MD52" s="21">
        <f>LEN(配列情報!$D$91)-LEN(SUBSTITUTE(配列情報!$D$91,$D52,""))</f>
        <v>0</v>
      </c>
      <c r="ME52" s="21">
        <f t="shared" si="85"/>
        <v>0</v>
      </c>
      <c r="MF52" s="162" cm="1">
        <f t="array" ref="MF52">ME52-IFERROR(_xlfn.LET(_xlpm.k,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$ME$3:$ME$215),IF(_xlpm.top="対象無し", 0, SUMPRODUCT(_xlpm.amount * _xlpm.hitCount))),0)</f>
        <v>0</v>
      </c>
      <c r="MG52" s="324"/>
      <c r="MH52" s="21">
        <f>LEN(配列情報!$D$92)-LEN(SUBSTITUTE(配列情報!$D$92,$D52,""))</f>
        <v>0</v>
      </c>
      <c r="MI52" s="21">
        <f t="shared" si="86"/>
        <v>0</v>
      </c>
      <c r="MJ52" s="162" cm="1">
        <f t="array" ref="MJ52">MI52-IFERROR(_xlfn.LET(_xlpm.k,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$MI$3:$MI$215),IF(_xlpm.top="対象無し", 0, SUMPRODUCT(_xlpm.amount * _xlpm.hitCount))),0)</f>
        <v>0</v>
      </c>
      <c r="MK52" s="324"/>
      <c r="ML52" s="21">
        <f>LEN(配列情報!$D$93)-LEN(SUBSTITUTE(配列情報!$D$93,$D52,""))</f>
        <v>0</v>
      </c>
      <c r="MM52" s="21">
        <f t="shared" si="87"/>
        <v>0</v>
      </c>
      <c r="MN52" s="162" cm="1">
        <f t="array" ref="MN52">MM52-IFERROR(_xlfn.LET(_xlpm.k,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$MM$3:$MM$215),IF(_xlpm.top="対象無し", 0, SUMPRODUCT(_xlpm.amount * _xlpm.hitCount))),0)</f>
        <v>0</v>
      </c>
      <c r="MO52" s="324"/>
      <c r="MP52" s="21">
        <f>LEN(配列情報!$D$94)-LEN(SUBSTITUTE(配列情報!$D$94,$D52,""))</f>
        <v>0</v>
      </c>
      <c r="MQ52" s="21">
        <f t="shared" si="88"/>
        <v>0</v>
      </c>
      <c r="MR52" s="162" cm="1">
        <f t="array" ref="MR52">MQ52-IFERROR(_xlfn.LET(_xlpm.k,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$MQ$3:$MQ$215),IF(_xlpm.top="対象無し", 0, SUMPRODUCT(_xlpm.amount * _xlpm.hitCount))),0)</f>
        <v>0</v>
      </c>
      <c r="MS52" s="324"/>
      <c r="MT52" s="21">
        <f>LEN(配列情報!$D$95)-LEN(SUBSTITUTE(配列情報!$D$95,$D52,""))</f>
        <v>0</v>
      </c>
      <c r="MU52" s="21">
        <f t="shared" si="89"/>
        <v>0</v>
      </c>
      <c r="MV52" s="162" cm="1">
        <f t="array" ref="MV52">MU52-IFERROR(_xlfn.LET(_xlpm.k,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$MU$3:$MU$215),IF(_xlpm.top="対象無し", 0, SUMPRODUCT(_xlpm.amount * _xlpm.hitCount))),0)</f>
        <v>0</v>
      </c>
      <c r="MW52" s="324"/>
      <c r="MX52" s="21">
        <f>LEN(配列情報!$D$96)-LEN(SUBSTITUTE(配列情報!$D$96,$D52,""))</f>
        <v>0</v>
      </c>
      <c r="MY52" s="21">
        <f t="shared" si="90"/>
        <v>0</v>
      </c>
      <c r="MZ52" s="162" cm="1">
        <f t="array" ref="MZ52">MY52-IFERROR(_xlfn.LET(_xlpm.k,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$MY$3:$MY$215),IF(_xlpm.top="対象無し", 0, SUMPRODUCT(_xlpm.amount * _xlpm.hitCount))),0)</f>
        <v>0</v>
      </c>
      <c r="NA52" s="324"/>
      <c r="NB52" s="21">
        <f>LEN(配列情報!$D$97)-LEN(SUBSTITUTE(配列情報!$D$97,$D52,""))</f>
        <v>0</v>
      </c>
      <c r="NC52" s="21">
        <f t="shared" si="91"/>
        <v>0</v>
      </c>
      <c r="ND52" s="162" cm="1">
        <f t="array" ref="ND52">NC52-IFERROR(_xlfn.LET(_xlpm.k,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$NC$3:$NC$215),IF(_xlpm.top="対象無し", 0, SUMPRODUCT(_xlpm.amount * _xlpm.hitCount))),0)</f>
        <v>0</v>
      </c>
      <c r="NE52" s="324"/>
      <c r="NF52" s="21">
        <f>LEN(配列情報!$D$98)-LEN(SUBSTITUTE(配列情報!$D$98,$D52,""))</f>
        <v>0</v>
      </c>
      <c r="NG52" s="21">
        <f t="shared" si="92"/>
        <v>0</v>
      </c>
      <c r="NH52" s="162" cm="1">
        <f t="array" ref="NH52">NG52-IFERROR(_xlfn.LET(_xlpm.k,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$NG$3:$NG$215),IF(_xlpm.top="対象無し", 0, SUMPRODUCT(_xlpm.amount * _xlpm.hitCount))),0)</f>
        <v>0</v>
      </c>
      <c r="NI52" s="324"/>
      <c r="NJ52" s="21">
        <f>LEN(配列情報!$D$99)-LEN(SUBSTITUTE(配列情報!$D$99,$D52,""))</f>
        <v>0</v>
      </c>
      <c r="NK52" s="21">
        <f t="shared" si="93"/>
        <v>0</v>
      </c>
      <c r="NL52" s="162" cm="1">
        <f t="array" ref="NL52">NK52-IFERROR(_xlfn.LET(_xlpm.k,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$NK$3:$NK$215),IF(_xlpm.top="対象無し", 0, SUMPRODUCT(_xlpm.amount * _xlpm.hitCount))),0)</f>
        <v>0</v>
      </c>
      <c r="NM52" s="324"/>
      <c r="NN52" s="21">
        <f>LEN(配列情報!$D$100)-LEN(SUBSTITUTE(配列情報!$D$100,$D52,""))</f>
        <v>0</v>
      </c>
      <c r="NO52" s="21">
        <f t="shared" si="94"/>
        <v>0</v>
      </c>
      <c r="NP52" s="162" cm="1">
        <f t="array" ref="NP52">NO52-IFERROR(_xlfn.LET(_xlpm.k,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$NO$3:$NO$215),IF(_xlpm.top="対象無し", 0, SUMPRODUCT(_xlpm.amount * _xlpm.hitCount))),0)</f>
        <v>0</v>
      </c>
      <c r="NQ52" s="324"/>
      <c r="NR52" s="21">
        <f>LEN(配列情報!$D$101)-LEN(SUBSTITUTE(配列情報!$D$101,$D52,""))</f>
        <v>0</v>
      </c>
      <c r="NS52" s="21">
        <f t="shared" si="95"/>
        <v>0</v>
      </c>
      <c r="NT52" s="162" cm="1">
        <f t="array" ref="NT52">NS52-IFERROR(_xlfn.LET(_xlpm.k,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$NS$3:$NS$215),IF(_xlpm.top="対象無し", 0, SUMPRODUCT(_xlpm.amount * _xlpm.hitCount))),0)</f>
        <v>0</v>
      </c>
      <c r="NU52" s="324"/>
      <c r="NV52" s="21">
        <f>LEN(配列情報!$D$102)-LEN(SUBSTITUTE(配列情報!$D$102,$D52,""))</f>
        <v>0</v>
      </c>
      <c r="NW52" s="21">
        <f t="shared" si="96"/>
        <v>0</v>
      </c>
      <c r="NX52" s="162" cm="1">
        <f t="array" ref="NX52">NW52-IFERROR(_xlfn.LET(_xlpm.k, _xlfn.XMATCH(TRUE, EXACT($OB$2:$RL$2, D52),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D52, ""))) / LEN(D52),_xlpm.amount, SUMIF($C$3:$C$215, _xlpm.arrCode, $NW$3:$NW$215),IF(_xlpm.top="対象無し", 0, SUMPRODUCT(_xlpm.amount * _xlpm.hitCount))),0)</f>
        <v>0</v>
      </c>
      <c r="NY52" s="324"/>
    </row>
    <row r="53" spans="1:389">
      <c r="A53" s="335"/>
      <c r="B53" s="336"/>
      <c r="C53" s="45">
        <v>51</v>
      </c>
      <c r="D53" s="22" t="str">
        <f>塩基・修飾表記の定義!I63</f>
        <v>t(T)</v>
      </c>
      <c r="E53" s="160">
        <f t="shared" si="3"/>
        <v>4</v>
      </c>
      <c r="F53" s="21">
        <f>LEN(配列情報!$D$7)-LEN(SUBSTITUTE(配列情報!$D$7,$D53,""))</f>
        <v>0</v>
      </c>
      <c r="G53" s="21">
        <f t="shared" si="100"/>
        <v>0</v>
      </c>
      <c r="H53" s="162" cm="1">
        <f t="array" ref="H53">G53-IFERROR(_xlfn.LET(_xlpm.k,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$G$3:$G$215),IF(_xlpm.top="対象無し", 0, SUMPRODUCT(_xlpm.amount * _xlpm.hitCount))),0)</f>
        <v>0</v>
      </c>
      <c r="I53" s="324"/>
      <c r="J53" s="21">
        <f>LEN(配列情報!$D$8)-LEN(SUBSTITUTE(配列情報!$D$8,$D53,""))</f>
        <v>0</v>
      </c>
      <c r="K53" s="21">
        <f t="shared" si="101"/>
        <v>0</v>
      </c>
      <c r="L53" s="162" cm="1">
        <f t="array" ref="L53">K53-IFERROR(_xlfn.LET(_xlpm.k,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$K$3:$K$215),IF(_xlpm.top="対象無し", 0, SUMPRODUCT(_xlpm.amount * _xlpm.hitCount))),0)</f>
        <v>0</v>
      </c>
      <c r="M53" s="324"/>
      <c r="N53" s="21">
        <f>LEN(配列情報!$D$9)-LEN(SUBSTITUTE(配列情報!$D$9,$D53,""))</f>
        <v>0</v>
      </c>
      <c r="O53" s="21">
        <f t="shared" si="4"/>
        <v>0</v>
      </c>
      <c r="P53" s="162" cm="1">
        <f t="array" ref="P53">O53-IFERROR(_xlfn.LET(_xlpm.k,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$O$3:$O$215),IF(_xlpm.top="対象無し", 0, SUMPRODUCT(_xlpm.amount * _xlpm.hitCount))),0)</f>
        <v>0</v>
      </c>
      <c r="Q53" s="324"/>
      <c r="R53" s="21">
        <f>LEN(配列情報!$D$10)-LEN(SUBSTITUTE(配列情報!$D$10,$D53,""))</f>
        <v>0</v>
      </c>
      <c r="S53" s="21">
        <f t="shared" si="5"/>
        <v>0</v>
      </c>
      <c r="T53" s="162" cm="1">
        <f t="array" ref="T53">S53-IFERROR(_xlfn.LET(_xlpm.k,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$S$3:$S$215),IF(_xlpm.top="対象無し", 0, SUMPRODUCT(_xlpm.amount * _xlpm.hitCount))),0)</f>
        <v>0</v>
      </c>
      <c r="U53" s="324"/>
      <c r="V53" s="21">
        <f>LEN(配列情報!$D$11)-LEN(SUBSTITUTE(配列情報!$D$11,$D53,""))</f>
        <v>0</v>
      </c>
      <c r="W53" s="21">
        <f t="shared" si="6"/>
        <v>0</v>
      </c>
      <c r="X53" s="162" cm="1">
        <f t="array" ref="X53">W53-IFERROR(_xlfn.LET(_xlpm.k,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$W$3:$W$215),IF(_xlpm.top="対象無し", 0, SUMPRODUCT(_xlpm.amount * _xlpm.hitCount))),0)</f>
        <v>0</v>
      </c>
      <c r="Y53" s="324"/>
      <c r="Z53" s="21">
        <f>LEN(配列情報!$D$12)-LEN(SUBSTITUTE(配列情報!$D$12,$D53,""))</f>
        <v>0</v>
      </c>
      <c r="AA53" s="21">
        <f t="shared" si="7"/>
        <v>0</v>
      </c>
      <c r="AB53" s="162" cm="1">
        <f t="array" ref="AB53">AA53-IFERROR(_xlfn.LET(_xlpm.k,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$AA$3:$AA$215),IF(_xlpm.top="対象無し", 0, SUMPRODUCT(_xlpm.amount * _xlpm.hitCount))),0)</f>
        <v>0</v>
      </c>
      <c r="AC53" s="324"/>
      <c r="AD53" s="21">
        <f>LEN(配列情報!$D$13)-LEN(SUBSTITUTE(配列情報!$D$13,$D53,""))</f>
        <v>0</v>
      </c>
      <c r="AE53" s="21">
        <f t="shared" si="8"/>
        <v>0</v>
      </c>
      <c r="AF53" s="162" cm="1">
        <f t="array" ref="AF53">AE53-IFERROR(_xlfn.LET(_xlpm.k,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$AE$3:$AE$215),IF(_xlpm.top="対象無し", 0, SUMPRODUCT(_xlpm.amount * _xlpm.hitCount))),0)</f>
        <v>0</v>
      </c>
      <c r="AG53" s="324"/>
      <c r="AH53" s="21">
        <f>LEN(配列情報!$D$14)-LEN(SUBSTITUTE(配列情報!$D$14,$D53,""))</f>
        <v>0</v>
      </c>
      <c r="AI53" s="21">
        <f t="shared" si="9"/>
        <v>0</v>
      </c>
      <c r="AJ53" s="162" cm="1">
        <f t="array" ref="AJ53">AI53-IFERROR(_xlfn.LET(_xlpm.k,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$AI$3:$AI$215),IF(_xlpm.top="対象無し", 0, SUMPRODUCT(_xlpm.amount * _xlpm.hitCount))),0)</f>
        <v>0</v>
      </c>
      <c r="AK53" s="324"/>
      <c r="AL53" s="21">
        <f>LEN(配列情報!$D$15)-LEN(SUBSTITUTE(配列情報!$D$15,$D53,""))</f>
        <v>0</v>
      </c>
      <c r="AM53" s="21">
        <f t="shared" si="10"/>
        <v>0</v>
      </c>
      <c r="AN53" s="162" cm="1">
        <f t="array" ref="AN53">AM53-IFERROR(_xlfn.LET(_xlpm.k,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$AM$3:$AM$215),IF(_xlpm.top="対象無し", 0, SUMPRODUCT(_xlpm.amount * _xlpm.hitCount))),0)</f>
        <v>0</v>
      </c>
      <c r="AO53" s="324"/>
      <c r="AP53" s="21">
        <f>LEN(配列情報!$D$16)-LEN(SUBSTITUTE(配列情報!$D$16,$D53,""))</f>
        <v>0</v>
      </c>
      <c r="AQ53" s="21">
        <f t="shared" si="11"/>
        <v>0</v>
      </c>
      <c r="AR53" s="162" cm="1">
        <f t="array" ref="AR53">AQ53-IFERROR(_xlfn.LET(_xlpm.k,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$AQ$3:$AQ$215),IF(_xlpm.top="対象無し", 0, SUMPRODUCT(_xlpm.amount * _xlpm.hitCount))),0)</f>
        <v>0</v>
      </c>
      <c r="AS53" s="324"/>
      <c r="AT53" s="21">
        <f>LEN(配列情報!$D$17)-LEN(SUBSTITUTE(配列情報!$D$17,$D53,""))</f>
        <v>0</v>
      </c>
      <c r="AU53" s="21">
        <f t="shared" si="12"/>
        <v>0</v>
      </c>
      <c r="AV53" s="162" cm="1">
        <f t="array" ref="AV53">AU53-IFERROR(_xlfn.LET(_xlpm.k,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$AU$3:$AU$215),IF(_xlpm.top="対象無し", 0, SUMPRODUCT(_xlpm.amount * _xlpm.hitCount))),0)</f>
        <v>0</v>
      </c>
      <c r="AW53" s="324"/>
      <c r="AX53" s="21">
        <f>LEN(配列情報!$D$18)-LEN(SUBSTITUTE(配列情報!$D$18,$D53,""))</f>
        <v>0</v>
      </c>
      <c r="AY53" s="21">
        <f t="shared" si="13"/>
        <v>0</v>
      </c>
      <c r="AZ53" s="162" cm="1">
        <f t="array" ref="AZ53">AY53-IFERROR(_xlfn.LET(_xlpm.k,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$AY$3:$AY$215),IF(_xlpm.top="対象無し", 0, SUMPRODUCT(_xlpm.amount * _xlpm.hitCount))),0)</f>
        <v>0</v>
      </c>
      <c r="BA53" s="324"/>
      <c r="BB53" s="21">
        <f>LEN(配列情報!$D$19)-LEN(SUBSTITUTE(配列情報!$D$19,$D53,""))</f>
        <v>0</v>
      </c>
      <c r="BC53" s="21">
        <f t="shared" si="14"/>
        <v>0</v>
      </c>
      <c r="BD53" s="162" cm="1">
        <f t="array" ref="BD53">BC53-IFERROR(_xlfn.LET(_xlpm.k,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$BC$3:$BC$215),IF(_xlpm.top="対象無し", 0, SUMPRODUCT(_xlpm.amount * _xlpm.hitCount))),0)</f>
        <v>0</v>
      </c>
      <c r="BE53" s="324"/>
      <c r="BF53" s="21">
        <f>LEN(配列情報!$D$20)-LEN(SUBSTITUTE(配列情報!$D$20,$D53,""))</f>
        <v>0</v>
      </c>
      <c r="BG53" s="21">
        <f t="shared" si="102"/>
        <v>0</v>
      </c>
      <c r="BH53" s="162" cm="1">
        <f t="array" ref="BH53">BG53-IFERROR(_xlfn.LET(_xlpm.k,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$BG$3:$BG$215),IF(_xlpm.top="対象無し", 0, SUMPRODUCT(_xlpm.amount * _xlpm.hitCount))),0)</f>
        <v>0</v>
      </c>
      <c r="BI53" s="324"/>
      <c r="BJ53" s="21">
        <f>LEN(配列情報!$D$21)-LEN(SUBSTITUTE(配列情報!$D$21,$D53,""))</f>
        <v>0</v>
      </c>
      <c r="BK53" s="21">
        <f t="shared" si="15"/>
        <v>0</v>
      </c>
      <c r="BL53" s="162" cm="1">
        <f t="array" ref="BL53">BK53-IFERROR(_xlfn.LET(_xlpm.k,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$BK$3:$BK$215),IF(_xlpm.top="対象無し", 0, SUMPRODUCT(_xlpm.amount * _xlpm.hitCount))),0)</f>
        <v>0</v>
      </c>
      <c r="BM53" s="324"/>
      <c r="BN53" s="21">
        <f>LEN(配列情報!$D$22)-LEN(SUBSTITUTE(配列情報!$D$22,$D53,""))</f>
        <v>0</v>
      </c>
      <c r="BO53" s="21">
        <f t="shared" si="16"/>
        <v>0</v>
      </c>
      <c r="BP53" s="162" cm="1">
        <f t="array" ref="BP53">BO53-IFERROR(_xlfn.LET(_xlpm.k,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$BO$3:$BO$215),IF(_xlpm.top="対象無し", 0, SUMPRODUCT(_xlpm.amount * _xlpm.hitCount))),0)</f>
        <v>0</v>
      </c>
      <c r="BQ53" s="324"/>
      <c r="BR53" s="21">
        <f>LEN(配列情報!$D$23)-LEN(SUBSTITUTE(配列情報!$D$23,$D53,""))</f>
        <v>0</v>
      </c>
      <c r="BS53" s="21">
        <f t="shared" si="17"/>
        <v>0</v>
      </c>
      <c r="BT53" s="162" cm="1">
        <f t="array" ref="BT53">BS53-IFERROR(_xlfn.LET(_xlpm.k,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$BS$3:$BS$215),IF(_xlpm.top="対象無し", 0, SUMPRODUCT(_xlpm.amount * _xlpm.hitCount))),0)</f>
        <v>0</v>
      </c>
      <c r="BU53" s="324"/>
      <c r="BV53" s="21">
        <f>LEN(配列情報!$D$24)-LEN(SUBSTITUTE(配列情報!$D$24,$D53,""))</f>
        <v>0</v>
      </c>
      <c r="BW53" s="21">
        <f t="shared" si="18"/>
        <v>0</v>
      </c>
      <c r="BX53" s="162" cm="1">
        <f t="array" ref="BX53">BW53-IFERROR(_xlfn.LET(_xlpm.k,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$BW$3:$BW$215),IF(_xlpm.top="対象無し", 0, SUMPRODUCT(_xlpm.amount * _xlpm.hitCount))),0)</f>
        <v>0</v>
      </c>
      <c r="BY53" s="324"/>
      <c r="BZ53" s="21">
        <f>LEN(配列情報!$D$25)-LEN(SUBSTITUTE(配列情報!$D$25,$D53,""))</f>
        <v>0</v>
      </c>
      <c r="CA53" s="21">
        <f t="shared" si="19"/>
        <v>0</v>
      </c>
      <c r="CB53" s="162" cm="1">
        <f t="array" ref="CB53">CA53-IFERROR(_xlfn.LET(_xlpm.k,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$CA$3:$CA$215),IF(_xlpm.top="対象無し", 0, SUMPRODUCT(_xlpm.amount * _xlpm.hitCount))),0)</f>
        <v>0</v>
      </c>
      <c r="CC53" s="324"/>
      <c r="CD53" s="21">
        <f>LEN(配列情報!$D$26)-LEN(SUBSTITUTE(配列情報!$D$26,$D53,""))</f>
        <v>0</v>
      </c>
      <c r="CE53" s="21">
        <f t="shared" si="20"/>
        <v>0</v>
      </c>
      <c r="CF53" s="162" cm="1">
        <f t="array" ref="CF53">CE53-IFERROR(_xlfn.LET(_xlpm.k,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$CE$3:$CE$215),IF(_xlpm.top="対象無し", 0, SUMPRODUCT(_xlpm.amount * _xlpm.hitCount))),0)</f>
        <v>0</v>
      </c>
      <c r="CG53" s="324"/>
      <c r="CH53" s="21">
        <f>LEN(配列情報!$D$27)-LEN(SUBSTITUTE(配列情報!$D$27,$D53,""))</f>
        <v>0</v>
      </c>
      <c r="CI53" s="21">
        <f t="shared" si="21"/>
        <v>0</v>
      </c>
      <c r="CJ53" s="162" cm="1">
        <f t="array" ref="CJ53">CI53-IFERROR(_xlfn.LET(_xlpm.k,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$CI$3:$CI$215),IF(_xlpm.top="対象無し", 0, SUMPRODUCT(_xlpm.amount * _xlpm.hitCount))),0)</f>
        <v>0</v>
      </c>
      <c r="CK53" s="324"/>
      <c r="CL53" s="21">
        <f>LEN(配列情報!$D$28)-LEN(SUBSTITUTE(配列情報!$D$28,$D53,""))</f>
        <v>0</v>
      </c>
      <c r="CM53" s="21">
        <f t="shared" si="22"/>
        <v>0</v>
      </c>
      <c r="CN53" s="162" cm="1">
        <f t="array" ref="CN53">CM53-IFERROR(_xlfn.LET(_xlpm.k,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$CM$3:$CM$215),IF(_xlpm.top="対象無し", 0, SUMPRODUCT(_xlpm.amount * _xlpm.hitCount))),0)</f>
        <v>0</v>
      </c>
      <c r="CO53" s="324"/>
      <c r="CP53" s="21">
        <f>LEN(配列情報!$D$29)-LEN(SUBSTITUTE(配列情報!$D$29,$D53,""))</f>
        <v>0</v>
      </c>
      <c r="CQ53" s="21">
        <f t="shared" si="23"/>
        <v>0</v>
      </c>
      <c r="CR53" s="162" cm="1">
        <f t="array" ref="CR53">CQ53-IFERROR(_xlfn.LET(_xlpm.k,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$CQ$3:$CQ$215),IF(_xlpm.top="対象無し", 0, SUMPRODUCT(_xlpm.amount * _xlpm.hitCount))),0)</f>
        <v>0</v>
      </c>
      <c r="CS53" s="324"/>
      <c r="CT53" s="21">
        <f>LEN(配列情報!$D$30)-LEN(SUBSTITUTE(配列情報!$D$30,$D53,""))</f>
        <v>0</v>
      </c>
      <c r="CU53" s="21">
        <f t="shared" si="24"/>
        <v>0</v>
      </c>
      <c r="CV53" s="162" cm="1">
        <f t="array" ref="CV53">CU53-IFERROR(_xlfn.LET(_xlpm.k,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$CU$3:$CU$215),IF(_xlpm.top="対象無し", 0, SUMPRODUCT(_xlpm.amount * _xlpm.hitCount))),0)</f>
        <v>0</v>
      </c>
      <c r="CW53" s="324"/>
      <c r="CX53" s="21">
        <f>LEN(配列情報!$D$31)-LEN(SUBSTITUTE(配列情報!$D$31,$D53,""))</f>
        <v>0</v>
      </c>
      <c r="CY53" s="21">
        <f t="shared" si="25"/>
        <v>0</v>
      </c>
      <c r="CZ53" s="162" cm="1">
        <f t="array" ref="CZ53">CY53-IFERROR(_xlfn.LET(_xlpm.k,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$CY$3:$CY$215),IF(_xlpm.top="対象無し", 0, SUMPRODUCT(_xlpm.amount * _xlpm.hitCount))),0)</f>
        <v>0</v>
      </c>
      <c r="DA53" s="324"/>
      <c r="DB53" s="21">
        <f>LEN(配列情報!$D$32)-LEN(SUBSTITUTE(配列情報!$D$32,$D53,""))</f>
        <v>0</v>
      </c>
      <c r="DC53" s="21">
        <f t="shared" si="26"/>
        <v>0</v>
      </c>
      <c r="DD53" s="162" cm="1">
        <f t="array" ref="DD53">DC53-IFERROR(_xlfn.LET(_xlpm.k,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$DC$3:$DC$215),IF(_xlpm.top="対象無し", 0, SUMPRODUCT(_xlpm.amount * _xlpm.hitCount))),0)</f>
        <v>0</v>
      </c>
      <c r="DE53" s="324"/>
      <c r="DF53" s="21">
        <f>LEN(配列情報!$D$33)-LEN(SUBSTITUTE(配列情報!$D$33,$D53,""))</f>
        <v>0</v>
      </c>
      <c r="DG53" s="21">
        <f t="shared" si="27"/>
        <v>0</v>
      </c>
      <c r="DH53" s="162" cm="1">
        <f t="array" ref="DH53">DG53-IFERROR(_xlfn.LET(_xlpm.k,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$DG$3:$DG$215),IF(_xlpm.top="対象無し", 0, SUMPRODUCT(_xlpm.amount * _xlpm.hitCount))),0)</f>
        <v>0</v>
      </c>
      <c r="DI53" s="324"/>
      <c r="DJ53" s="21">
        <f>LEN(配列情報!$D$34)-LEN(SUBSTITUTE(配列情報!$D$34,$D53,""))</f>
        <v>0</v>
      </c>
      <c r="DK53" s="21">
        <f t="shared" si="28"/>
        <v>0</v>
      </c>
      <c r="DL53" s="162" cm="1">
        <f t="array" ref="DL53">DK53-IFERROR(_xlfn.LET(_xlpm.k,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$DK$3:$DK$215),IF(_xlpm.top="対象無し", 0, SUMPRODUCT(_xlpm.amount * _xlpm.hitCount))),0)</f>
        <v>0</v>
      </c>
      <c r="DM53" s="324"/>
      <c r="DN53" s="21">
        <f>LEN(配列情報!$D$35)-LEN(SUBSTITUTE(配列情報!$D$35,$D53,""))</f>
        <v>0</v>
      </c>
      <c r="DO53" s="21">
        <f t="shared" si="29"/>
        <v>0</v>
      </c>
      <c r="DP53" s="162" cm="1">
        <f t="array" ref="DP53">DO53-IFERROR(_xlfn.LET(_xlpm.k,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$DO$3:$DO$215),IF(_xlpm.top="対象無し", 0, SUMPRODUCT(_xlpm.amount * _xlpm.hitCount))),0)</f>
        <v>0</v>
      </c>
      <c r="DQ53" s="324"/>
      <c r="DR53" s="21">
        <f>LEN(配列情報!$D$36)-LEN(SUBSTITUTE(配列情報!$D$36,$D53,""))</f>
        <v>0</v>
      </c>
      <c r="DS53" s="21">
        <f t="shared" si="30"/>
        <v>0</v>
      </c>
      <c r="DT53" s="162" cm="1">
        <f t="array" ref="DT53">DS53-IFERROR(_xlfn.LET(_xlpm.k,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$DS$3:$DS$215),IF(_xlpm.top="対象無し", 0, SUMPRODUCT(_xlpm.amount * _xlpm.hitCount))),0)</f>
        <v>0</v>
      </c>
      <c r="DU53" s="324"/>
      <c r="DV53" s="21">
        <f>LEN(配列情報!$D$37)-LEN(SUBSTITUTE(配列情報!$D$37,$D53,""))</f>
        <v>0</v>
      </c>
      <c r="DW53" s="21">
        <f t="shared" si="31"/>
        <v>0</v>
      </c>
      <c r="DX53" s="162" cm="1">
        <f t="array" ref="DX53">DW53-IFERROR(_xlfn.LET(_xlpm.k,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$DW$3:$DW$215),IF(_xlpm.top="対象無し", 0, SUMPRODUCT(_xlpm.amount * _xlpm.hitCount))),0)</f>
        <v>0</v>
      </c>
      <c r="DY53" s="324"/>
      <c r="DZ53" s="21">
        <f>LEN(配列情報!$D$38)-LEN(SUBSTITUTE(配列情報!$D$38,$D53,""))</f>
        <v>0</v>
      </c>
      <c r="EA53" s="21">
        <f t="shared" si="32"/>
        <v>0</v>
      </c>
      <c r="EB53" s="162" cm="1">
        <f t="array" ref="EB53">EA53-IFERROR(_xlfn.LET(_xlpm.k,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$EA$3:$EA$215),IF(_xlpm.top="対象無し", 0, SUMPRODUCT(_xlpm.amount * _xlpm.hitCount))),0)</f>
        <v>0</v>
      </c>
      <c r="EC53" s="324"/>
      <c r="ED53" s="21">
        <f>LEN(配列情報!$D$39)-LEN(SUBSTITUTE(配列情報!$D$39,$D53,""))</f>
        <v>0</v>
      </c>
      <c r="EE53" s="21">
        <f t="shared" si="33"/>
        <v>0</v>
      </c>
      <c r="EF53" s="162" cm="1">
        <f t="array" ref="EF53">EE53-IFERROR(_xlfn.LET(_xlpm.k,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$EE$3:$EE$215),IF(_xlpm.top="対象無し", 0, SUMPRODUCT(_xlpm.amount * _xlpm.hitCount))),0)</f>
        <v>0</v>
      </c>
      <c r="EG53" s="324"/>
      <c r="EH53" s="21">
        <f>LEN(配列情報!$D$40)-LEN(SUBSTITUTE(配列情報!$D$40,$D53,""))</f>
        <v>0</v>
      </c>
      <c r="EI53" s="21">
        <f t="shared" si="34"/>
        <v>0</v>
      </c>
      <c r="EJ53" s="162" cm="1">
        <f t="array" ref="EJ53">EI53-IFERROR(_xlfn.LET(_xlpm.k,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$EI$3:$EI$215),IF(_xlpm.top="対象無し", 0, SUMPRODUCT(_xlpm.amount * _xlpm.hitCount))),0)</f>
        <v>0</v>
      </c>
      <c r="EK53" s="324"/>
      <c r="EL53" s="21">
        <f>LEN(配列情報!$D$41)-LEN(SUBSTITUTE(配列情報!$D$41,$D53,""))</f>
        <v>0</v>
      </c>
      <c r="EM53" s="21">
        <f t="shared" si="35"/>
        <v>0</v>
      </c>
      <c r="EN53" s="162" cm="1">
        <f t="array" ref="EN53">EM53-IFERROR(_xlfn.LET(_xlpm.k,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$EM$3:$EM$215),IF(_xlpm.top="対象無し", 0, SUMPRODUCT(_xlpm.amount * _xlpm.hitCount))),0)</f>
        <v>0</v>
      </c>
      <c r="EO53" s="324"/>
      <c r="EP53" s="21">
        <f>LEN(配列情報!$D$42)-LEN(SUBSTITUTE(配列情報!$D$42,$D53,""))</f>
        <v>0</v>
      </c>
      <c r="EQ53" s="21">
        <f t="shared" si="36"/>
        <v>0</v>
      </c>
      <c r="ER53" s="162" cm="1">
        <f t="array" ref="ER53">EQ53-IFERROR(_xlfn.LET(_xlpm.k,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$EQ$3:$EQ$215),IF(_xlpm.top="対象無し", 0, SUMPRODUCT(_xlpm.amount * _xlpm.hitCount))),0)</f>
        <v>0</v>
      </c>
      <c r="ES53" s="324"/>
      <c r="ET53" s="21">
        <f>LEN(配列情報!$D$43)-LEN(SUBSTITUTE(配列情報!$D$43,$D53,""))</f>
        <v>0</v>
      </c>
      <c r="EU53" s="21">
        <f t="shared" si="37"/>
        <v>0</v>
      </c>
      <c r="EV53" s="162" cm="1">
        <f t="array" ref="EV53">EU53-IFERROR(_xlfn.LET(_xlpm.k,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$EU$3:$EU$215),IF(_xlpm.top="対象無し", 0, SUMPRODUCT(_xlpm.amount * _xlpm.hitCount))),0)</f>
        <v>0</v>
      </c>
      <c r="EW53" s="324"/>
      <c r="EX53" s="21">
        <f>LEN(配列情報!$D$44)-LEN(SUBSTITUTE(配列情報!$D$44,$D53,""))</f>
        <v>0</v>
      </c>
      <c r="EY53" s="21">
        <f t="shared" si="38"/>
        <v>0</v>
      </c>
      <c r="EZ53" s="162" cm="1">
        <f t="array" ref="EZ53">EY53-IFERROR(_xlfn.LET(_xlpm.k,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$EY$3:$EY$215),IF(_xlpm.top="対象無し", 0, SUMPRODUCT(_xlpm.amount * _xlpm.hitCount))),0)</f>
        <v>0</v>
      </c>
      <c r="FA53" s="324"/>
      <c r="FB53" s="21">
        <f>LEN(配列情報!$D$45)-LEN(SUBSTITUTE(配列情報!$D$45,$D53,""))</f>
        <v>0</v>
      </c>
      <c r="FC53" s="21">
        <f t="shared" si="39"/>
        <v>0</v>
      </c>
      <c r="FD53" s="162" cm="1">
        <f t="array" ref="FD53">FC53-IFERROR(_xlfn.LET(_xlpm.k,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$FC$3:$FC$215),IF(_xlpm.top="対象無し", 0, SUMPRODUCT(_xlpm.amount * _xlpm.hitCount))),0)</f>
        <v>0</v>
      </c>
      <c r="FE53" s="324"/>
      <c r="FF53" s="21">
        <f>LEN(配列情報!$D$46)-LEN(SUBSTITUTE(配列情報!$D$46,$D53,""))</f>
        <v>0</v>
      </c>
      <c r="FG53" s="21">
        <f t="shared" si="40"/>
        <v>0</v>
      </c>
      <c r="FH53" s="162" cm="1">
        <f t="array" ref="FH53">FG53-IFERROR(_xlfn.LET(_xlpm.k,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$FG$3:$FG$215),IF(_xlpm.top="対象無し", 0, SUMPRODUCT(_xlpm.amount * _xlpm.hitCount))),0)</f>
        <v>0</v>
      </c>
      <c r="FI53" s="324"/>
      <c r="FJ53" s="21">
        <f>LEN(配列情報!$D$47)-LEN(SUBSTITUTE(配列情報!$D$47,$D53,""))</f>
        <v>0</v>
      </c>
      <c r="FK53" s="21">
        <f t="shared" si="41"/>
        <v>0</v>
      </c>
      <c r="FL53" s="162" cm="1">
        <f t="array" ref="FL53">FK53-IFERROR(_xlfn.LET(_xlpm.k,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$FK$3:$FK$215),IF(_xlpm.top="対象無し", 0, SUMPRODUCT(_xlpm.amount * _xlpm.hitCount))),0)</f>
        <v>0</v>
      </c>
      <c r="FM53" s="324"/>
      <c r="FN53" s="21">
        <f>LEN(配列情報!$D$48)-LEN(SUBSTITUTE(配列情報!$D$48,$D53,""))</f>
        <v>0</v>
      </c>
      <c r="FO53" s="21">
        <f t="shared" si="42"/>
        <v>0</v>
      </c>
      <c r="FP53" s="162" cm="1">
        <f t="array" ref="FP53">FO53-IFERROR(_xlfn.LET(_xlpm.k,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$FO$3:$FO$215),IF(_xlpm.top="対象無し", 0, SUMPRODUCT(_xlpm.amount * _xlpm.hitCount))),0)</f>
        <v>0</v>
      </c>
      <c r="FQ53" s="324"/>
      <c r="FR53" s="21">
        <f>LEN(配列情報!$D$49)-LEN(SUBSTITUTE(配列情報!$D$49,$D53,""))</f>
        <v>0</v>
      </c>
      <c r="FS53" s="21">
        <f t="shared" si="43"/>
        <v>0</v>
      </c>
      <c r="FT53" s="162" cm="1">
        <f t="array" ref="FT53">FS53-IFERROR(_xlfn.LET(_xlpm.k,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$FS$3:$FS$215),IF(_xlpm.top="対象無し", 0, SUMPRODUCT(_xlpm.amount * _xlpm.hitCount))),0)</f>
        <v>0</v>
      </c>
      <c r="FU53" s="324"/>
      <c r="FV53" s="21">
        <f>LEN(配列情報!$D$50)-LEN(SUBSTITUTE(配列情報!$D$50,$D53,""))</f>
        <v>0</v>
      </c>
      <c r="FW53" s="21">
        <f t="shared" si="44"/>
        <v>0</v>
      </c>
      <c r="FX53" s="162" cm="1">
        <f t="array" ref="FX53">FW53-IFERROR(_xlfn.LET(_xlpm.k,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$FW$3:$FW$215),IF(_xlpm.top="対象無し", 0, SUMPRODUCT(_xlpm.amount * _xlpm.hitCount))),0)</f>
        <v>0</v>
      </c>
      <c r="FY53" s="324"/>
      <c r="FZ53" s="21">
        <f>LEN(配列情報!$D$51)-LEN(SUBSTITUTE(配列情報!$D$51,$D53,""))</f>
        <v>0</v>
      </c>
      <c r="GA53" s="21">
        <f t="shared" si="45"/>
        <v>0</v>
      </c>
      <c r="GB53" s="162" cm="1">
        <f t="array" ref="GB53">GA53-IFERROR(_xlfn.LET(_xlpm.k,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$GA$3:$GA$215),IF(_xlpm.top="対象無し", 0, SUMPRODUCT(_xlpm.amount * _xlpm.hitCount))),0)</f>
        <v>0</v>
      </c>
      <c r="GC53" s="324"/>
      <c r="GD53" s="21">
        <f>LEN(配列情報!$D$52)-LEN(SUBSTITUTE(配列情報!$D$52,$D53,""))</f>
        <v>0</v>
      </c>
      <c r="GE53" s="21">
        <f t="shared" si="46"/>
        <v>0</v>
      </c>
      <c r="GF53" s="162" cm="1">
        <f t="array" ref="GF53">GE53-IFERROR(_xlfn.LET(_xlpm.k,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$GE$3:$GE$215),IF(_xlpm.top="対象無し", 0, SUMPRODUCT(_xlpm.amount * _xlpm.hitCount))),0)</f>
        <v>0</v>
      </c>
      <c r="GG53" s="324"/>
      <c r="GH53" s="21">
        <f>LEN(配列情報!$D$53)-LEN(SUBSTITUTE(配列情報!$D$53,$D53,""))</f>
        <v>0</v>
      </c>
      <c r="GI53" s="21">
        <f t="shared" si="47"/>
        <v>0</v>
      </c>
      <c r="GJ53" s="162" cm="1">
        <f t="array" ref="GJ53">GI53-IFERROR(_xlfn.LET(_xlpm.k,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$GI$3:$GI$215),IF(_xlpm.top="対象無し", 0, SUMPRODUCT(_xlpm.amount * _xlpm.hitCount))),0)</f>
        <v>0</v>
      </c>
      <c r="GK53" s="324"/>
      <c r="GL53" s="21">
        <f>LEN(配列情報!$D$54)-LEN(SUBSTITUTE(配列情報!$D$54,$D53,""))</f>
        <v>0</v>
      </c>
      <c r="GM53" s="21">
        <f t="shared" si="48"/>
        <v>0</v>
      </c>
      <c r="GN53" s="162" cm="1">
        <f t="array" ref="GN53">GM53-IFERROR(_xlfn.LET(_xlpm.k,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$GM$3:$GM$215),IF(_xlpm.top="対象無し", 0, SUMPRODUCT(_xlpm.amount * _xlpm.hitCount))),0)</f>
        <v>0</v>
      </c>
      <c r="GO53" s="324"/>
      <c r="GP53" s="21">
        <f>LEN(配列情報!$D$55)-LEN(SUBSTITUTE(配列情報!$D$55,$D53,""))</f>
        <v>0</v>
      </c>
      <c r="GQ53" s="21">
        <f t="shared" si="49"/>
        <v>0</v>
      </c>
      <c r="GR53" s="162" cm="1">
        <f t="array" ref="GR53">GQ53-IFERROR(_xlfn.LET(_xlpm.k,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$GQ$3:$GQ$215),IF(_xlpm.top="対象無し", 0, SUMPRODUCT(_xlpm.amount * _xlpm.hitCount))),0)</f>
        <v>0</v>
      </c>
      <c r="GS53" s="324"/>
      <c r="GT53" s="21">
        <f>LEN(配列情報!$D$56)-LEN(SUBSTITUTE(配列情報!$D$56,$D53,""))</f>
        <v>0</v>
      </c>
      <c r="GU53" s="21">
        <f t="shared" si="50"/>
        <v>0</v>
      </c>
      <c r="GV53" s="162" cm="1">
        <f t="array" ref="GV53">GU53-IFERROR(_xlfn.LET(_xlpm.k,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$GU$3:$GU$215),IF(_xlpm.top="対象無し", 0, SUMPRODUCT(_xlpm.amount * _xlpm.hitCount))),0)</f>
        <v>0</v>
      </c>
      <c r="GW53" s="324"/>
      <c r="GX53" s="21">
        <f>LEN(配列情報!$D$57)-LEN(SUBSTITUTE(配列情報!$D$57,$D53,""))</f>
        <v>0</v>
      </c>
      <c r="GY53" s="21">
        <f t="shared" si="51"/>
        <v>0</v>
      </c>
      <c r="GZ53" s="162" cm="1">
        <f t="array" ref="GZ53">GY53-IFERROR(_xlfn.LET(_xlpm.k,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$GY$3:$GY$215),IF(_xlpm.top="対象無し", 0, SUMPRODUCT(_xlpm.amount * _xlpm.hitCount))),0)</f>
        <v>0</v>
      </c>
      <c r="HA53" s="324"/>
      <c r="HB53" s="21">
        <f>LEN(配列情報!$D$58)-LEN(SUBSTITUTE(配列情報!$D$58,$D53,""))</f>
        <v>0</v>
      </c>
      <c r="HC53" s="21">
        <f t="shared" si="52"/>
        <v>0</v>
      </c>
      <c r="HD53" s="162" cm="1">
        <f t="array" ref="HD53">HC53-IFERROR(_xlfn.LET(_xlpm.k,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$HC$3:$HC$215),IF(_xlpm.top="対象無し", 0, SUMPRODUCT(_xlpm.amount * _xlpm.hitCount))),0)</f>
        <v>0</v>
      </c>
      <c r="HE53" s="324"/>
      <c r="HF53" s="21">
        <f>LEN(配列情報!$D$59)-LEN(SUBSTITUTE(配列情報!$D$59,$D53,""))</f>
        <v>0</v>
      </c>
      <c r="HG53" s="21">
        <f t="shared" si="53"/>
        <v>0</v>
      </c>
      <c r="HH53" s="162" cm="1">
        <f t="array" ref="HH53">HG53-IFERROR(_xlfn.LET(_xlpm.k,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$HG$3:$HG$215),IF(_xlpm.top="対象無し", 0, SUMPRODUCT(_xlpm.amount * _xlpm.hitCount))),0)</f>
        <v>0</v>
      </c>
      <c r="HI53" s="324"/>
      <c r="HJ53" s="21">
        <f>LEN(配列情報!$D$60)-LEN(SUBSTITUTE(配列情報!$D$60,$D53,""))</f>
        <v>0</v>
      </c>
      <c r="HK53" s="21">
        <f t="shared" si="54"/>
        <v>0</v>
      </c>
      <c r="HL53" s="162" cm="1">
        <f t="array" ref="HL53">HK53-IFERROR(_xlfn.LET(_xlpm.k,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$HK$3:$HK$215),IF(_xlpm.top="対象無し", 0, SUMPRODUCT(_xlpm.amount * _xlpm.hitCount))),0)</f>
        <v>0</v>
      </c>
      <c r="HM53" s="324"/>
      <c r="HN53" s="21">
        <f>LEN(配列情報!$D$61)-LEN(SUBSTITUTE(配列情報!$D$61,$D53,""))</f>
        <v>0</v>
      </c>
      <c r="HO53" s="21">
        <f t="shared" si="55"/>
        <v>0</v>
      </c>
      <c r="HP53" s="162" cm="1">
        <f t="array" ref="HP53">HO53-IFERROR(_xlfn.LET(_xlpm.k,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$HO$3:$HO$215),IF(_xlpm.top="対象無し", 0, SUMPRODUCT(_xlpm.amount * _xlpm.hitCount))),0)</f>
        <v>0</v>
      </c>
      <c r="HQ53" s="324"/>
      <c r="HR53" s="21">
        <f>LEN(配列情報!$D$62)-LEN(SUBSTITUTE(配列情報!$D$62,$D53,""))</f>
        <v>0</v>
      </c>
      <c r="HS53" s="21">
        <f t="shared" si="56"/>
        <v>0</v>
      </c>
      <c r="HT53" s="162" cm="1">
        <f t="array" ref="HT53">HS53-IFERROR(_xlfn.LET(_xlpm.k,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$HS$3:$HS$215),IF(_xlpm.top="対象無し", 0, SUMPRODUCT(_xlpm.amount * _xlpm.hitCount))),0)</f>
        <v>0</v>
      </c>
      <c r="HU53" s="324"/>
      <c r="HV53" s="21">
        <f>LEN(配列情報!$D$63)-LEN(SUBSTITUTE(配列情報!$D$63,$D53,""))</f>
        <v>0</v>
      </c>
      <c r="HW53" s="21">
        <f t="shared" si="57"/>
        <v>0</v>
      </c>
      <c r="HX53" s="162" cm="1">
        <f t="array" ref="HX53">HW53-IFERROR(_xlfn.LET(_xlpm.k,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$HW$3:$HW$215),IF(_xlpm.top="対象無し", 0, SUMPRODUCT(_xlpm.amount * _xlpm.hitCount))),0)</f>
        <v>0</v>
      </c>
      <c r="HY53" s="324"/>
      <c r="HZ53" s="21">
        <f>LEN(配列情報!$D$64)-LEN(SUBSTITUTE(配列情報!$D$64,$D53,""))</f>
        <v>0</v>
      </c>
      <c r="IA53" s="21">
        <f t="shared" si="58"/>
        <v>0</v>
      </c>
      <c r="IB53" s="162" cm="1">
        <f t="array" ref="IB53">IA53-IFERROR(_xlfn.LET(_xlpm.k,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$IA$3:$IA$215),IF(_xlpm.top="対象無し", 0, SUMPRODUCT(_xlpm.amount * _xlpm.hitCount))),0)</f>
        <v>0</v>
      </c>
      <c r="IC53" s="324"/>
      <c r="ID53" s="21">
        <f>LEN(配列情報!$D$65)-LEN(SUBSTITUTE(配列情報!$D$65,$D53,""))</f>
        <v>0</v>
      </c>
      <c r="IE53" s="21">
        <f t="shared" si="59"/>
        <v>0</v>
      </c>
      <c r="IF53" s="162" cm="1">
        <f t="array" ref="IF53">IE53-IFERROR(_xlfn.LET(_xlpm.k,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$IE$3:$IE$215),IF(_xlpm.top="対象無し", 0, SUMPRODUCT(_xlpm.amount * _xlpm.hitCount))),0)</f>
        <v>0</v>
      </c>
      <c r="IG53" s="324"/>
      <c r="IH53" s="21">
        <f>LEN(配列情報!$D$66)-LEN(SUBSTITUTE(配列情報!$D$66,$D53,""))</f>
        <v>0</v>
      </c>
      <c r="II53" s="21">
        <f t="shared" si="60"/>
        <v>0</v>
      </c>
      <c r="IJ53" s="162" cm="1">
        <f t="array" ref="IJ53">II53-IFERROR(_xlfn.LET(_xlpm.k,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$II$3:$II$215),IF(_xlpm.top="対象無し", 0, SUMPRODUCT(_xlpm.amount * _xlpm.hitCount))),0)</f>
        <v>0</v>
      </c>
      <c r="IK53" s="324"/>
      <c r="IL53" s="21">
        <f>LEN(配列情報!$D$67)-LEN(SUBSTITUTE(配列情報!$D$67,$D53,""))</f>
        <v>0</v>
      </c>
      <c r="IM53" s="21">
        <f t="shared" si="61"/>
        <v>0</v>
      </c>
      <c r="IN53" s="162" cm="1">
        <f t="array" ref="IN53">IM53-IFERROR(_xlfn.LET(_xlpm.k,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$IM$3:$IM$215),IF(_xlpm.top="対象無し", 0, SUMPRODUCT(_xlpm.amount * _xlpm.hitCount))),0)</f>
        <v>0</v>
      </c>
      <c r="IO53" s="324"/>
      <c r="IP53" s="21">
        <f>LEN(配列情報!$D$68)-LEN(SUBSTITUTE(配列情報!$D$68,$D53,""))</f>
        <v>0</v>
      </c>
      <c r="IQ53" s="21">
        <f t="shared" si="62"/>
        <v>0</v>
      </c>
      <c r="IR53" s="162" cm="1">
        <f t="array" ref="IR53">IQ53-IFERROR(_xlfn.LET(_xlpm.k,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$IQ$3:$IQ$215),IF(_xlpm.top="対象無し", 0, SUMPRODUCT(_xlpm.amount * _xlpm.hitCount))),0)</f>
        <v>0</v>
      </c>
      <c r="IS53" s="324"/>
      <c r="IT53" s="21">
        <f>LEN(配列情報!$D$69)-LEN(SUBSTITUTE(配列情報!$D$69,$D53,""))</f>
        <v>0</v>
      </c>
      <c r="IU53" s="21">
        <f t="shared" si="63"/>
        <v>0</v>
      </c>
      <c r="IV53" s="162" cm="1">
        <f t="array" ref="IV53">IU53-IFERROR(_xlfn.LET(_xlpm.k,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$IU$3:$IU$215),IF(_xlpm.top="対象無し", 0, SUMPRODUCT(_xlpm.amount * _xlpm.hitCount))),0)</f>
        <v>0</v>
      </c>
      <c r="IW53" s="324"/>
      <c r="IX53" s="21">
        <f>LEN(配列情報!$D$70)-LEN(SUBSTITUTE(配列情報!$D$70,$D53,""))</f>
        <v>0</v>
      </c>
      <c r="IY53" s="21">
        <f t="shared" si="64"/>
        <v>0</v>
      </c>
      <c r="IZ53" s="162" cm="1">
        <f t="array" ref="IZ53">IY53-IFERROR(_xlfn.LET(_xlpm.k,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$IY$3:$IY$215),IF(_xlpm.top="対象無し", 0, SUMPRODUCT(_xlpm.amount * _xlpm.hitCount))),0)</f>
        <v>0</v>
      </c>
      <c r="JA53" s="324"/>
      <c r="JB53" s="21">
        <f>LEN(配列情報!$D$71)-LEN(SUBSTITUTE(配列情報!$D$71,$D53,""))</f>
        <v>0</v>
      </c>
      <c r="JC53" s="21">
        <f t="shared" si="65"/>
        <v>0</v>
      </c>
      <c r="JD53" s="162" cm="1">
        <f t="array" ref="JD53">JC53-IFERROR(_xlfn.LET(_xlpm.k,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$JC$3:$JC$215),IF(_xlpm.top="対象無し", 0, SUMPRODUCT(_xlpm.amount * _xlpm.hitCount))),0)</f>
        <v>0</v>
      </c>
      <c r="JE53" s="324"/>
      <c r="JF53" s="21">
        <f>LEN(配列情報!$D$72)-LEN(SUBSTITUTE(配列情報!$D$72,$D53,""))</f>
        <v>0</v>
      </c>
      <c r="JG53" s="21">
        <f t="shared" si="66"/>
        <v>0</v>
      </c>
      <c r="JH53" s="162" cm="1">
        <f t="array" ref="JH53">JG53-IFERROR(_xlfn.LET(_xlpm.k,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$JG$3:$JG$215),IF(_xlpm.top="対象無し", 0, SUMPRODUCT(_xlpm.amount * _xlpm.hitCount))),0)</f>
        <v>0</v>
      </c>
      <c r="JI53" s="324"/>
      <c r="JJ53" s="21">
        <f>LEN(配列情報!$D$73)-LEN(SUBSTITUTE(配列情報!$D$73,$D53,""))</f>
        <v>0</v>
      </c>
      <c r="JK53" s="21">
        <f t="shared" si="67"/>
        <v>0</v>
      </c>
      <c r="JL53" s="162" cm="1">
        <f t="array" ref="JL53">JK53-IFERROR(_xlfn.LET(_xlpm.k,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$JK$3:$JK$215),IF(_xlpm.top="対象無し", 0, SUMPRODUCT(_xlpm.amount * _xlpm.hitCount))),0)</f>
        <v>0</v>
      </c>
      <c r="JM53" s="324"/>
      <c r="JN53" s="21">
        <f>LEN(配列情報!$D$74)-LEN(SUBSTITUTE(配列情報!$D$74,$D53,""))</f>
        <v>0</v>
      </c>
      <c r="JO53" s="21">
        <f t="shared" si="68"/>
        <v>0</v>
      </c>
      <c r="JP53" s="162" cm="1">
        <f t="array" ref="JP53">JO53-IFERROR(_xlfn.LET(_xlpm.k,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$JO$3:$JO$215),IF(_xlpm.top="対象無し", 0, SUMPRODUCT(_xlpm.amount * _xlpm.hitCount))),0)</f>
        <v>0</v>
      </c>
      <c r="JQ53" s="324"/>
      <c r="JR53" s="21">
        <f>LEN(配列情報!$D$75)-LEN(SUBSTITUTE(配列情報!$D$75,$D53,""))</f>
        <v>0</v>
      </c>
      <c r="JS53" s="21">
        <f t="shared" si="69"/>
        <v>0</v>
      </c>
      <c r="JT53" s="162" cm="1">
        <f t="array" ref="JT53">JS53-IFERROR(_xlfn.LET(_xlpm.k,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$JS$3:$JS$215),IF(_xlpm.top="対象無し", 0, SUMPRODUCT(_xlpm.amount * _xlpm.hitCount))),0)</f>
        <v>0</v>
      </c>
      <c r="JU53" s="324"/>
      <c r="JV53" s="21">
        <f>LEN(配列情報!$D$76)-LEN(SUBSTITUTE(配列情報!$D$76,$D53,""))</f>
        <v>0</v>
      </c>
      <c r="JW53" s="21">
        <f t="shared" si="70"/>
        <v>0</v>
      </c>
      <c r="JX53" s="162" cm="1">
        <f t="array" ref="JX53">JW53-IFERROR(_xlfn.LET(_xlpm.k,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$JW$3:$JW$215),IF(_xlpm.top="対象無し", 0, SUMPRODUCT(_xlpm.amount * _xlpm.hitCount))),0)</f>
        <v>0</v>
      </c>
      <c r="JY53" s="324"/>
      <c r="JZ53" s="21">
        <f>LEN(配列情報!$D$77)-LEN(SUBSTITUTE(配列情報!$D$77,$D53,""))</f>
        <v>0</v>
      </c>
      <c r="KA53" s="21">
        <f t="shared" si="71"/>
        <v>0</v>
      </c>
      <c r="KB53" s="162" cm="1">
        <f t="array" ref="KB53">KA53-IFERROR(_xlfn.LET(_xlpm.k,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$KA$3:$KA$215),IF(_xlpm.top="対象無し", 0, SUMPRODUCT(_xlpm.amount * _xlpm.hitCount))),0)</f>
        <v>0</v>
      </c>
      <c r="KC53" s="324"/>
      <c r="KD53" s="21">
        <f>LEN(配列情報!$D$78)-LEN(SUBSTITUTE(配列情報!$D$78,$D53,""))</f>
        <v>0</v>
      </c>
      <c r="KE53" s="21">
        <f t="shared" si="72"/>
        <v>0</v>
      </c>
      <c r="KF53" s="162" cm="1">
        <f t="array" ref="KF53">KE53-IFERROR(_xlfn.LET(_xlpm.k,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$KE$3:$KE$215),IF(_xlpm.top="対象無し", 0, SUMPRODUCT(_xlpm.amount * _xlpm.hitCount))),0)</f>
        <v>0</v>
      </c>
      <c r="KG53" s="324"/>
      <c r="KH53" s="21">
        <f>LEN(配列情報!$D$79)-LEN(SUBSTITUTE(配列情報!$D$79,$D53,""))</f>
        <v>0</v>
      </c>
      <c r="KI53" s="21">
        <f t="shared" si="73"/>
        <v>0</v>
      </c>
      <c r="KJ53" s="162" cm="1">
        <f t="array" ref="KJ53">KI53-IFERROR(_xlfn.LET(_xlpm.k,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$KI$3:$KI$215),IF(_xlpm.top="対象無し", 0, SUMPRODUCT(_xlpm.amount * _xlpm.hitCount))),0)</f>
        <v>0</v>
      </c>
      <c r="KK53" s="324"/>
      <c r="KL53" s="21">
        <f>LEN(配列情報!$D$80)-LEN(SUBSTITUTE(配列情報!$D$80,$D53,""))</f>
        <v>0</v>
      </c>
      <c r="KM53" s="21">
        <f t="shared" si="74"/>
        <v>0</v>
      </c>
      <c r="KN53" s="162" cm="1">
        <f t="array" ref="KN53">KM53-IFERROR(_xlfn.LET(_xlpm.k,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$KM$3:$KM$215),IF(_xlpm.top="対象無し", 0, SUMPRODUCT(_xlpm.amount * _xlpm.hitCount))),0)</f>
        <v>0</v>
      </c>
      <c r="KO53" s="324"/>
      <c r="KP53" s="21">
        <f>LEN(配列情報!$D$81)-LEN(SUBSTITUTE(配列情報!$D$81,$D53,""))</f>
        <v>0</v>
      </c>
      <c r="KQ53" s="21">
        <f t="shared" si="75"/>
        <v>0</v>
      </c>
      <c r="KR53" s="162" cm="1">
        <f t="array" ref="KR53">KQ53-IFERROR(_xlfn.LET(_xlpm.k,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$KQ$3:$KQ$215),IF(_xlpm.top="対象無し", 0, SUMPRODUCT(_xlpm.amount * _xlpm.hitCount))),0)</f>
        <v>0</v>
      </c>
      <c r="KS53" s="324"/>
      <c r="KT53" s="21">
        <f>LEN(配列情報!$D$82)-LEN(SUBSTITUTE(配列情報!$D$82,$D53,""))</f>
        <v>0</v>
      </c>
      <c r="KU53" s="21">
        <f t="shared" si="76"/>
        <v>0</v>
      </c>
      <c r="KV53" s="162" cm="1">
        <f t="array" ref="KV53">KU53-IFERROR(_xlfn.LET(_xlpm.k,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$KU$3:$KU$215),IF(_xlpm.top="対象無し", 0, SUMPRODUCT(_xlpm.amount * _xlpm.hitCount))),0)</f>
        <v>0</v>
      </c>
      <c r="KW53" s="324"/>
      <c r="KX53" s="21">
        <f>LEN(配列情報!$D$83)-LEN(SUBSTITUTE(配列情報!$D$83,$D53,""))</f>
        <v>0</v>
      </c>
      <c r="KY53" s="21">
        <f t="shared" si="77"/>
        <v>0</v>
      </c>
      <c r="KZ53" s="162" cm="1">
        <f t="array" ref="KZ53">KY53-IFERROR(_xlfn.LET(_xlpm.k,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$KY$3:$KY$215),IF(_xlpm.top="対象無し", 0, SUMPRODUCT(_xlpm.amount * _xlpm.hitCount))),0)</f>
        <v>0</v>
      </c>
      <c r="LA53" s="324"/>
      <c r="LB53" s="21">
        <f>LEN(配列情報!$D$84)-LEN(SUBSTITUTE(配列情報!$D$84,$D53,""))</f>
        <v>0</v>
      </c>
      <c r="LC53" s="21">
        <f t="shared" si="78"/>
        <v>0</v>
      </c>
      <c r="LD53" s="162" cm="1">
        <f t="array" ref="LD53">LC53-IFERROR(_xlfn.LET(_xlpm.k,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$LC$3:$LC$215),IF(_xlpm.top="対象無し", 0, SUMPRODUCT(_xlpm.amount * _xlpm.hitCount))),0)</f>
        <v>0</v>
      </c>
      <c r="LE53" s="324"/>
      <c r="LF53" s="21">
        <f>LEN(配列情報!$D$85)-LEN(SUBSTITUTE(配列情報!$D$85,$D53,""))</f>
        <v>0</v>
      </c>
      <c r="LG53" s="21">
        <f t="shared" si="79"/>
        <v>0</v>
      </c>
      <c r="LH53" s="162" cm="1">
        <f t="array" ref="LH53">LG53-IFERROR(_xlfn.LET(_xlpm.k,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$LG$3:$LG$215),IF(_xlpm.top="対象無し", 0, SUMPRODUCT(_xlpm.amount * _xlpm.hitCount))),0)</f>
        <v>0</v>
      </c>
      <c r="LI53" s="324"/>
      <c r="LJ53" s="21">
        <f>LEN(配列情報!$D$86)-LEN(SUBSTITUTE(配列情報!$D$86,$D53,""))</f>
        <v>0</v>
      </c>
      <c r="LK53" s="21">
        <f t="shared" si="80"/>
        <v>0</v>
      </c>
      <c r="LL53" s="162" cm="1">
        <f t="array" ref="LL53">LK53-IFERROR(_xlfn.LET(_xlpm.k,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$LK$3:$LK$215),IF(_xlpm.top="対象無し", 0, SUMPRODUCT(_xlpm.amount * _xlpm.hitCount))),0)</f>
        <v>0</v>
      </c>
      <c r="LM53" s="324"/>
      <c r="LN53" s="21">
        <f>LEN(配列情報!$D$87)-LEN(SUBSTITUTE(配列情報!$D$87,$D53,""))</f>
        <v>0</v>
      </c>
      <c r="LO53" s="21">
        <f t="shared" si="81"/>
        <v>0</v>
      </c>
      <c r="LP53" s="162" cm="1">
        <f t="array" ref="LP53">LO53-IFERROR(_xlfn.LET(_xlpm.k,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$LO$3:$LO$215),IF(_xlpm.top="対象無し", 0, SUMPRODUCT(_xlpm.amount * _xlpm.hitCount))),0)</f>
        <v>0</v>
      </c>
      <c r="LQ53" s="324"/>
      <c r="LR53" s="21">
        <f>LEN(配列情報!$D$88)-LEN(SUBSTITUTE(配列情報!$D$88,$D53,""))</f>
        <v>0</v>
      </c>
      <c r="LS53" s="21">
        <f t="shared" si="82"/>
        <v>0</v>
      </c>
      <c r="LT53" s="162" cm="1">
        <f t="array" ref="LT53">LS53-IFERROR(_xlfn.LET(_xlpm.k,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$LS$3:$LS$215),IF(_xlpm.top="対象無し", 0, SUMPRODUCT(_xlpm.amount * _xlpm.hitCount))),0)</f>
        <v>0</v>
      </c>
      <c r="LU53" s="324"/>
      <c r="LV53" s="21">
        <f>LEN(配列情報!$D$89)-LEN(SUBSTITUTE(配列情報!$D$89,$D53,""))</f>
        <v>0</v>
      </c>
      <c r="LW53" s="21">
        <f t="shared" si="83"/>
        <v>0</v>
      </c>
      <c r="LX53" s="162" cm="1">
        <f t="array" ref="LX53">LW53-IFERROR(_xlfn.LET(_xlpm.k,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$LW$3:$LW$215),IF(_xlpm.top="対象無し", 0, SUMPRODUCT(_xlpm.amount * _xlpm.hitCount))),0)</f>
        <v>0</v>
      </c>
      <c r="LY53" s="324"/>
      <c r="LZ53" s="21">
        <f>LEN(配列情報!$D$90)-LEN(SUBSTITUTE(配列情報!$D$90,$D53,""))</f>
        <v>0</v>
      </c>
      <c r="MA53" s="21">
        <f t="shared" si="84"/>
        <v>0</v>
      </c>
      <c r="MB53" s="162" cm="1">
        <f t="array" ref="MB53">MA53-IFERROR(_xlfn.LET(_xlpm.k,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$MA$3:$MA$215),IF(_xlpm.top="対象無し", 0, SUMPRODUCT(_xlpm.amount * _xlpm.hitCount))),0)</f>
        <v>0</v>
      </c>
      <c r="MC53" s="324"/>
      <c r="MD53" s="21">
        <f>LEN(配列情報!$D$91)-LEN(SUBSTITUTE(配列情報!$D$91,$D53,""))</f>
        <v>0</v>
      </c>
      <c r="ME53" s="21">
        <f t="shared" si="85"/>
        <v>0</v>
      </c>
      <c r="MF53" s="162" cm="1">
        <f t="array" ref="MF53">ME53-IFERROR(_xlfn.LET(_xlpm.k,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$ME$3:$ME$215),IF(_xlpm.top="対象無し", 0, SUMPRODUCT(_xlpm.amount * _xlpm.hitCount))),0)</f>
        <v>0</v>
      </c>
      <c r="MG53" s="324"/>
      <c r="MH53" s="21">
        <f>LEN(配列情報!$D$92)-LEN(SUBSTITUTE(配列情報!$D$92,$D53,""))</f>
        <v>0</v>
      </c>
      <c r="MI53" s="21">
        <f t="shared" si="86"/>
        <v>0</v>
      </c>
      <c r="MJ53" s="162" cm="1">
        <f t="array" ref="MJ53">MI53-IFERROR(_xlfn.LET(_xlpm.k,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$MI$3:$MI$215),IF(_xlpm.top="対象無し", 0, SUMPRODUCT(_xlpm.amount * _xlpm.hitCount))),0)</f>
        <v>0</v>
      </c>
      <c r="MK53" s="324"/>
      <c r="ML53" s="21">
        <f>LEN(配列情報!$D$93)-LEN(SUBSTITUTE(配列情報!$D$93,$D53,""))</f>
        <v>0</v>
      </c>
      <c r="MM53" s="21">
        <f t="shared" si="87"/>
        <v>0</v>
      </c>
      <c r="MN53" s="162" cm="1">
        <f t="array" ref="MN53">MM53-IFERROR(_xlfn.LET(_xlpm.k,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$MM$3:$MM$215),IF(_xlpm.top="対象無し", 0, SUMPRODUCT(_xlpm.amount * _xlpm.hitCount))),0)</f>
        <v>0</v>
      </c>
      <c r="MO53" s="324"/>
      <c r="MP53" s="21">
        <f>LEN(配列情報!$D$94)-LEN(SUBSTITUTE(配列情報!$D$94,$D53,""))</f>
        <v>0</v>
      </c>
      <c r="MQ53" s="21">
        <f t="shared" si="88"/>
        <v>0</v>
      </c>
      <c r="MR53" s="162" cm="1">
        <f t="array" ref="MR53">MQ53-IFERROR(_xlfn.LET(_xlpm.k,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$MQ$3:$MQ$215),IF(_xlpm.top="対象無し", 0, SUMPRODUCT(_xlpm.amount * _xlpm.hitCount))),0)</f>
        <v>0</v>
      </c>
      <c r="MS53" s="324"/>
      <c r="MT53" s="21">
        <f>LEN(配列情報!$D$95)-LEN(SUBSTITUTE(配列情報!$D$95,$D53,""))</f>
        <v>0</v>
      </c>
      <c r="MU53" s="21">
        <f t="shared" si="89"/>
        <v>0</v>
      </c>
      <c r="MV53" s="162" cm="1">
        <f t="array" ref="MV53">MU53-IFERROR(_xlfn.LET(_xlpm.k,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$MU$3:$MU$215),IF(_xlpm.top="対象無し", 0, SUMPRODUCT(_xlpm.amount * _xlpm.hitCount))),0)</f>
        <v>0</v>
      </c>
      <c r="MW53" s="324"/>
      <c r="MX53" s="21">
        <f>LEN(配列情報!$D$96)-LEN(SUBSTITUTE(配列情報!$D$96,$D53,""))</f>
        <v>0</v>
      </c>
      <c r="MY53" s="21">
        <f t="shared" si="90"/>
        <v>0</v>
      </c>
      <c r="MZ53" s="162" cm="1">
        <f t="array" ref="MZ53">MY53-IFERROR(_xlfn.LET(_xlpm.k,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$MY$3:$MY$215),IF(_xlpm.top="対象無し", 0, SUMPRODUCT(_xlpm.amount * _xlpm.hitCount))),0)</f>
        <v>0</v>
      </c>
      <c r="NA53" s="324"/>
      <c r="NB53" s="21">
        <f>LEN(配列情報!$D$97)-LEN(SUBSTITUTE(配列情報!$D$97,$D53,""))</f>
        <v>0</v>
      </c>
      <c r="NC53" s="21">
        <f t="shared" si="91"/>
        <v>0</v>
      </c>
      <c r="ND53" s="162" cm="1">
        <f t="array" ref="ND53">NC53-IFERROR(_xlfn.LET(_xlpm.k,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$NC$3:$NC$215),IF(_xlpm.top="対象無し", 0, SUMPRODUCT(_xlpm.amount * _xlpm.hitCount))),0)</f>
        <v>0</v>
      </c>
      <c r="NE53" s="324"/>
      <c r="NF53" s="21">
        <f>LEN(配列情報!$D$98)-LEN(SUBSTITUTE(配列情報!$D$98,$D53,""))</f>
        <v>0</v>
      </c>
      <c r="NG53" s="21">
        <f t="shared" si="92"/>
        <v>0</v>
      </c>
      <c r="NH53" s="162" cm="1">
        <f t="array" ref="NH53">NG53-IFERROR(_xlfn.LET(_xlpm.k,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$NG$3:$NG$215),IF(_xlpm.top="対象無し", 0, SUMPRODUCT(_xlpm.amount * _xlpm.hitCount))),0)</f>
        <v>0</v>
      </c>
      <c r="NI53" s="324"/>
      <c r="NJ53" s="21">
        <f>LEN(配列情報!$D$99)-LEN(SUBSTITUTE(配列情報!$D$99,$D53,""))</f>
        <v>0</v>
      </c>
      <c r="NK53" s="21">
        <f t="shared" si="93"/>
        <v>0</v>
      </c>
      <c r="NL53" s="162" cm="1">
        <f t="array" ref="NL53">NK53-IFERROR(_xlfn.LET(_xlpm.k,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$NK$3:$NK$215),IF(_xlpm.top="対象無し", 0, SUMPRODUCT(_xlpm.amount * _xlpm.hitCount))),0)</f>
        <v>0</v>
      </c>
      <c r="NM53" s="324"/>
      <c r="NN53" s="21">
        <f>LEN(配列情報!$D$100)-LEN(SUBSTITUTE(配列情報!$D$100,$D53,""))</f>
        <v>0</v>
      </c>
      <c r="NO53" s="21">
        <f t="shared" si="94"/>
        <v>0</v>
      </c>
      <c r="NP53" s="162" cm="1">
        <f t="array" ref="NP53">NO53-IFERROR(_xlfn.LET(_xlpm.k,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$NO$3:$NO$215),IF(_xlpm.top="対象無し", 0, SUMPRODUCT(_xlpm.amount * _xlpm.hitCount))),0)</f>
        <v>0</v>
      </c>
      <c r="NQ53" s="324"/>
      <c r="NR53" s="21">
        <f>LEN(配列情報!$D$101)-LEN(SUBSTITUTE(配列情報!$D$101,$D53,""))</f>
        <v>0</v>
      </c>
      <c r="NS53" s="21">
        <f t="shared" si="95"/>
        <v>0</v>
      </c>
      <c r="NT53" s="162" cm="1">
        <f t="array" ref="NT53">NS53-IFERROR(_xlfn.LET(_xlpm.k,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$NS$3:$NS$215),IF(_xlpm.top="対象無し", 0, SUMPRODUCT(_xlpm.amount * _xlpm.hitCount))),0)</f>
        <v>0</v>
      </c>
      <c r="NU53" s="324"/>
      <c r="NV53" s="21">
        <f>LEN(配列情報!$D$102)-LEN(SUBSTITUTE(配列情報!$D$102,$D53,""))</f>
        <v>0</v>
      </c>
      <c r="NW53" s="21">
        <f t="shared" si="96"/>
        <v>0</v>
      </c>
      <c r="NX53" s="162" cm="1">
        <f t="array" ref="NX53">NW53-IFERROR(_xlfn.LET(_xlpm.k, _xlfn.XMATCH(TRUE, EXACT($OB$2:$RL$2, D53),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D53, ""))) / LEN(D53),_xlpm.amount, SUMIF($C$3:$C$215, _xlpm.arrCode, $NW$3:$NW$215),IF(_xlpm.top="対象無し", 0, SUMPRODUCT(_xlpm.amount * _xlpm.hitCount))),0)</f>
        <v>0</v>
      </c>
      <c r="NY53" s="324"/>
    </row>
    <row r="54" spans="1:389">
      <c r="A54" s="224" t="s">
        <v>648</v>
      </c>
      <c r="B54" s="45" t="s">
        <v>652</v>
      </c>
      <c r="C54" s="45">
        <v>52</v>
      </c>
      <c r="D54" s="19" t="str">
        <f>塩基・修飾表記の定義!N37</f>
        <v>[GaldT]</v>
      </c>
      <c r="E54" s="160">
        <f>LEN(D54)</f>
        <v>7</v>
      </c>
      <c r="F54" s="21">
        <f>LEN(配列情報!$D$7)-LEN(SUBSTITUTE(配列情報!$D$7,$D54,""))</f>
        <v>0</v>
      </c>
      <c r="G54" s="21">
        <f>F54/$E54</f>
        <v>0</v>
      </c>
      <c r="H54" s="162" cm="1">
        <f t="array" ref="H54">G54-IFERROR(_xlfn.LET(_xlpm.k,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$G$3:$G$215),IF(_xlpm.top="対象無し", 0, SUMPRODUCT(_xlpm.amount * _xlpm.hitCount))),0)</f>
        <v>0</v>
      </c>
      <c r="I54" s="157">
        <f>H54</f>
        <v>0</v>
      </c>
      <c r="J54" s="21">
        <f>LEN(配列情報!$D$8)-LEN(SUBSTITUTE(配列情報!$D$8,$D54,""))</f>
        <v>0</v>
      </c>
      <c r="K54" s="21">
        <f>J54/$E54</f>
        <v>0</v>
      </c>
      <c r="L54" s="162" cm="1">
        <f t="array" ref="L54">K54-IFERROR(_xlfn.LET(_xlpm.k,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$K$3:$K$215),IF(_xlpm.top="対象無し", 0, SUMPRODUCT(_xlpm.amount * _xlpm.hitCount))),0)</f>
        <v>0</v>
      </c>
      <c r="M54" s="157">
        <f>L54</f>
        <v>0</v>
      </c>
      <c r="N54" s="21">
        <f>LEN(配列情報!$D$9)-LEN(SUBSTITUTE(配列情報!$D$9,$D54,""))</f>
        <v>0</v>
      </c>
      <c r="O54" s="21">
        <f>N54/$E54</f>
        <v>0</v>
      </c>
      <c r="P54" s="162" cm="1">
        <f t="array" ref="P54">O54-IFERROR(_xlfn.LET(_xlpm.k,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$O$3:$O$215),IF(_xlpm.top="対象無し", 0, SUMPRODUCT(_xlpm.amount * _xlpm.hitCount))),0)</f>
        <v>0</v>
      </c>
      <c r="Q54" s="157">
        <f>P54</f>
        <v>0</v>
      </c>
      <c r="R54" s="21">
        <f>LEN(配列情報!$D$10)-LEN(SUBSTITUTE(配列情報!$D$10,$D54,""))</f>
        <v>0</v>
      </c>
      <c r="S54" s="21">
        <f>R54/$E54</f>
        <v>0</v>
      </c>
      <c r="T54" s="162" cm="1">
        <f t="array" ref="T54">S54-IFERROR(_xlfn.LET(_xlpm.k,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$S$3:$S$215),IF(_xlpm.top="対象無し", 0, SUMPRODUCT(_xlpm.amount * _xlpm.hitCount))),0)</f>
        <v>0</v>
      </c>
      <c r="U54" s="157">
        <f>T54</f>
        <v>0</v>
      </c>
      <c r="V54" s="21">
        <f>LEN(配列情報!$D$11)-LEN(SUBSTITUTE(配列情報!$D$11,$D54,""))</f>
        <v>0</v>
      </c>
      <c r="W54" s="21">
        <f>V54/$E54</f>
        <v>0</v>
      </c>
      <c r="X54" s="162" cm="1">
        <f t="array" ref="X54">W54-IFERROR(_xlfn.LET(_xlpm.k,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$W$3:$W$215),IF(_xlpm.top="対象無し", 0, SUMPRODUCT(_xlpm.amount * _xlpm.hitCount))),0)</f>
        <v>0</v>
      </c>
      <c r="Y54" s="157">
        <f>X54</f>
        <v>0</v>
      </c>
      <c r="Z54" s="21">
        <f>LEN(配列情報!$D$12)-LEN(SUBSTITUTE(配列情報!$D$12,$D54,""))</f>
        <v>0</v>
      </c>
      <c r="AA54" s="21">
        <f>Z54/$E54</f>
        <v>0</v>
      </c>
      <c r="AB54" s="162" cm="1">
        <f t="array" ref="AB54">AA54-IFERROR(_xlfn.LET(_xlpm.k,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$AA$3:$AA$215),IF(_xlpm.top="対象無し", 0, SUMPRODUCT(_xlpm.amount * _xlpm.hitCount))),0)</f>
        <v>0</v>
      </c>
      <c r="AC54" s="157">
        <f>AB54</f>
        <v>0</v>
      </c>
      <c r="AD54" s="21">
        <f>LEN(配列情報!$D$13)-LEN(SUBSTITUTE(配列情報!$D$13,$D54,""))</f>
        <v>0</v>
      </c>
      <c r="AE54" s="21">
        <f>AD54/$E54</f>
        <v>0</v>
      </c>
      <c r="AF54" s="162" cm="1">
        <f t="array" ref="AF54">AE54-IFERROR(_xlfn.LET(_xlpm.k,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$AE$3:$AE$215),IF(_xlpm.top="対象無し", 0, SUMPRODUCT(_xlpm.amount * _xlpm.hitCount))),0)</f>
        <v>0</v>
      </c>
      <c r="AG54" s="157">
        <f>AF54</f>
        <v>0</v>
      </c>
      <c r="AH54" s="21">
        <f>LEN(配列情報!$D$14)-LEN(SUBSTITUTE(配列情報!$D$14,$D54,""))</f>
        <v>0</v>
      </c>
      <c r="AI54" s="21">
        <f>AH54/$E54</f>
        <v>0</v>
      </c>
      <c r="AJ54" s="162" cm="1">
        <f t="array" ref="AJ54">AI54-IFERROR(_xlfn.LET(_xlpm.k,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$AI$3:$AI$215),IF(_xlpm.top="対象無し", 0, SUMPRODUCT(_xlpm.amount * _xlpm.hitCount))),0)</f>
        <v>0</v>
      </c>
      <c r="AK54" s="157">
        <f>AJ54</f>
        <v>0</v>
      </c>
      <c r="AL54" s="21">
        <f>LEN(配列情報!$D$15)-LEN(SUBSTITUTE(配列情報!$D$15,$D54,""))</f>
        <v>0</v>
      </c>
      <c r="AM54" s="21">
        <f>AL54/$E54</f>
        <v>0</v>
      </c>
      <c r="AN54" s="162" cm="1">
        <f t="array" ref="AN54">AM54-IFERROR(_xlfn.LET(_xlpm.k,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$AM$3:$AM$215),IF(_xlpm.top="対象無し", 0, SUMPRODUCT(_xlpm.amount * _xlpm.hitCount))),0)</f>
        <v>0</v>
      </c>
      <c r="AO54" s="157">
        <f>AN54</f>
        <v>0</v>
      </c>
      <c r="AP54" s="21">
        <f>LEN(配列情報!$D$16)-LEN(SUBSTITUTE(配列情報!$D$16,$D54,""))</f>
        <v>0</v>
      </c>
      <c r="AQ54" s="21">
        <f>AP54/$E54</f>
        <v>0</v>
      </c>
      <c r="AR54" s="162" cm="1">
        <f t="array" ref="AR54">AQ54-IFERROR(_xlfn.LET(_xlpm.k,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$AQ$3:$AQ$215),IF(_xlpm.top="対象無し", 0, SUMPRODUCT(_xlpm.amount * _xlpm.hitCount))),0)</f>
        <v>0</v>
      </c>
      <c r="AS54" s="157">
        <f>AR54</f>
        <v>0</v>
      </c>
      <c r="AT54" s="21">
        <f>LEN(配列情報!$D$17)-LEN(SUBSTITUTE(配列情報!$D$17,$D54,""))</f>
        <v>0</v>
      </c>
      <c r="AU54" s="21">
        <f>AT54/$E54</f>
        <v>0</v>
      </c>
      <c r="AV54" s="162" cm="1">
        <f t="array" ref="AV54">AU54-IFERROR(_xlfn.LET(_xlpm.k,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$AU$3:$AU$215),IF(_xlpm.top="対象無し", 0, SUMPRODUCT(_xlpm.amount * _xlpm.hitCount))),0)</f>
        <v>0</v>
      </c>
      <c r="AW54" s="157">
        <f>AV54</f>
        <v>0</v>
      </c>
      <c r="AX54" s="21">
        <f>LEN(配列情報!$D$18)-LEN(SUBSTITUTE(配列情報!$D$18,$D54,""))</f>
        <v>0</v>
      </c>
      <c r="AY54" s="21">
        <f>AX54/$E54</f>
        <v>0</v>
      </c>
      <c r="AZ54" s="162" cm="1">
        <f t="array" ref="AZ54">AY54-IFERROR(_xlfn.LET(_xlpm.k,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$AY$3:$AY$215),IF(_xlpm.top="対象無し", 0, SUMPRODUCT(_xlpm.amount * _xlpm.hitCount))),0)</f>
        <v>0</v>
      </c>
      <c r="BA54" s="157">
        <f>AZ54</f>
        <v>0</v>
      </c>
      <c r="BB54" s="21">
        <f>LEN(配列情報!$D$19)-LEN(SUBSTITUTE(配列情報!$D$19,$D54,""))</f>
        <v>0</v>
      </c>
      <c r="BC54" s="21">
        <f>BB54/$E54</f>
        <v>0</v>
      </c>
      <c r="BD54" s="162" cm="1">
        <f t="array" ref="BD54">BC54-IFERROR(_xlfn.LET(_xlpm.k,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$BC$3:$BC$215),IF(_xlpm.top="対象無し", 0, SUMPRODUCT(_xlpm.amount * _xlpm.hitCount))),0)</f>
        <v>0</v>
      </c>
      <c r="BE54" s="157">
        <f>BD54</f>
        <v>0</v>
      </c>
      <c r="BF54" s="21">
        <f>LEN(配列情報!$D$20)-LEN(SUBSTITUTE(配列情報!$D$20,$D54,""))</f>
        <v>0</v>
      </c>
      <c r="BG54" s="21">
        <f>BF54/$E54</f>
        <v>0</v>
      </c>
      <c r="BH54" s="162" cm="1">
        <f t="array" ref="BH54">BG54-IFERROR(_xlfn.LET(_xlpm.k,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$BG$3:$BG$215),IF(_xlpm.top="対象無し", 0, SUMPRODUCT(_xlpm.amount * _xlpm.hitCount))),0)</f>
        <v>0</v>
      </c>
      <c r="BI54" s="157">
        <f>BH54</f>
        <v>0</v>
      </c>
      <c r="BJ54" s="21">
        <f>LEN(配列情報!$D$21)-LEN(SUBSTITUTE(配列情報!$D$21,$D54,""))</f>
        <v>0</v>
      </c>
      <c r="BK54" s="21">
        <f>BJ54/$E54</f>
        <v>0</v>
      </c>
      <c r="BL54" s="162" cm="1">
        <f t="array" ref="BL54">BK54-IFERROR(_xlfn.LET(_xlpm.k,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$BK$3:$BK$215),IF(_xlpm.top="対象無し", 0, SUMPRODUCT(_xlpm.amount * _xlpm.hitCount))),0)</f>
        <v>0</v>
      </c>
      <c r="BM54" s="157">
        <f>BL54</f>
        <v>0</v>
      </c>
      <c r="BN54" s="21">
        <f>LEN(配列情報!$D$22)-LEN(SUBSTITUTE(配列情報!$D$22,$D54,""))</f>
        <v>0</v>
      </c>
      <c r="BO54" s="21">
        <f>BN54/$E54</f>
        <v>0</v>
      </c>
      <c r="BP54" s="162" cm="1">
        <f t="array" ref="BP54">BO54-IFERROR(_xlfn.LET(_xlpm.k,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$BO$3:$BO$215),IF(_xlpm.top="対象無し", 0, SUMPRODUCT(_xlpm.amount * _xlpm.hitCount))),0)</f>
        <v>0</v>
      </c>
      <c r="BQ54" s="157">
        <f>BP54</f>
        <v>0</v>
      </c>
      <c r="BR54" s="21">
        <f>LEN(配列情報!$D$23)-LEN(SUBSTITUTE(配列情報!$D$23,$D54,""))</f>
        <v>0</v>
      </c>
      <c r="BS54" s="21">
        <f>BR54/$E54</f>
        <v>0</v>
      </c>
      <c r="BT54" s="162" cm="1">
        <f t="array" ref="BT54">BS54-IFERROR(_xlfn.LET(_xlpm.k,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$BS$3:$BS$215),IF(_xlpm.top="対象無し", 0, SUMPRODUCT(_xlpm.amount * _xlpm.hitCount))),0)</f>
        <v>0</v>
      </c>
      <c r="BU54" s="157">
        <f>BT54</f>
        <v>0</v>
      </c>
      <c r="BV54" s="21">
        <f>LEN(配列情報!$D$24)-LEN(SUBSTITUTE(配列情報!$D$24,$D54,""))</f>
        <v>0</v>
      </c>
      <c r="BW54" s="21">
        <f>BV54/$E54</f>
        <v>0</v>
      </c>
      <c r="BX54" s="162" cm="1">
        <f t="array" ref="BX54">BW54-IFERROR(_xlfn.LET(_xlpm.k,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$BW$3:$BW$215),IF(_xlpm.top="対象無し", 0, SUMPRODUCT(_xlpm.amount * _xlpm.hitCount))),0)</f>
        <v>0</v>
      </c>
      <c r="BY54" s="157">
        <f>BX54</f>
        <v>0</v>
      </c>
      <c r="BZ54" s="21">
        <f>LEN(配列情報!$D$25)-LEN(SUBSTITUTE(配列情報!$D$25,$D54,""))</f>
        <v>0</v>
      </c>
      <c r="CA54" s="21">
        <f>BZ54/$E54</f>
        <v>0</v>
      </c>
      <c r="CB54" s="162" cm="1">
        <f t="array" ref="CB54">CA54-IFERROR(_xlfn.LET(_xlpm.k,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$CA$3:$CA$215),IF(_xlpm.top="対象無し", 0, SUMPRODUCT(_xlpm.amount * _xlpm.hitCount))),0)</f>
        <v>0</v>
      </c>
      <c r="CC54" s="157">
        <f>CB54</f>
        <v>0</v>
      </c>
      <c r="CD54" s="21">
        <f>LEN(配列情報!$D$26)-LEN(SUBSTITUTE(配列情報!$D$26,$D54,""))</f>
        <v>0</v>
      </c>
      <c r="CE54" s="21">
        <f>CD54/$E54</f>
        <v>0</v>
      </c>
      <c r="CF54" s="162" cm="1">
        <f t="array" ref="CF54">CE54-IFERROR(_xlfn.LET(_xlpm.k,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$CE$3:$CE$215),IF(_xlpm.top="対象無し", 0, SUMPRODUCT(_xlpm.amount * _xlpm.hitCount))),0)</f>
        <v>0</v>
      </c>
      <c r="CG54" s="157">
        <f>CF54</f>
        <v>0</v>
      </c>
      <c r="CH54" s="21">
        <f>LEN(配列情報!$D$27)-LEN(SUBSTITUTE(配列情報!$D$27,$D54,""))</f>
        <v>0</v>
      </c>
      <c r="CI54" s="21">
        <f>CH54/$E54</f>
        <v>0</v>
      </c>
      <c r="CJ54" s="162" cm="1">
        <f t="array" ref="CJ54">CI54-IFERROR(_xlfn.LET(_xlpm.k,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$CI$3:$CI$215),IF(_xlpm.top="対象無し", 0, SUMPRODUCT(_xlpm.amount * _xlpm.hitCount))),0)</f>
        <v>0</v>
      </c>
      <c r="CK54" s="157">
        <f>CJ54</f>
        <v>0</v>
      </c>
      <c r="CL54" s="21">
        <f>LEN(配列情報!$D$28)-LEN(SUBSTITUTE(配列情報!$D$28,$D54,""))</f>
        <v>0</v>
      </c>
      <c r="CM54" s="21">
        <f>CL54/$E54</f>
        <v>0</v>
      </c>
      <c r="CN54" s="162" cm="1">
        <f t="array" ref="CN54">CM54-IFERROR(_xlfn.LET(_xlpm.k,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$CM$3:$CM$215),IF(_xlpm.top="対象無し", 0, SUMPRODUCT(_xlpm.amount * _xlpm.hitCount))),0)</f>
        <v>0</v>
      </c>
      <c r="CO54" s="157">
        <f>CN54</f>
        <v>0</v>
      </c>
      <c r="CP54" s="21">
        <f>LEN(配列情報!$D$29)-LEN(SUBSTITUTE(配列情報!$D$29,$D54,""))</f>
        <v>0</v>
      </c>
      <c r="CQ54" s="21">
        <f>CP54/$E54</f>
        <v>0</v>
      </c>
      <c r="CR54" s="162" cm="1">
        <f t="array" ref="CR54">CQ54-IFERROR(_xlfn.LET(_xlpm.k,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$CQ$3:$CQ$215),IF(_xlpm.top="対象無し", 0, SUMPRODUCT(_xlpm.amount * _xlpm.hitCount))),0)</f>
        <v>0</v>
      </c>
      <c r="CS54" s="157">
        <f>CR54</f>
        <v>0</v>
      </c>
      <c r="CT54" s="21">
        <f>LEN(配列情報!$D$30)-LEN(SUBSTITUTE(配列情報!$D$30,$D54,""))</f>
        <v>0</v>
      </c>
      <c r="CU54" s="21">
        <f>CT54/$E54</f>
        <v>0</v>
      </c>
      <c r="CV54" s="162" cm="1">
        <f t="array" ref="CV54">CU54-IFERROR(_xlfn.LET(_xlpm.k,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$CU$3:$CU$215),IF(_xlpm.top="対象無し", 0, SUMPRODUCT(_xlpm.amount * _xlpm.hitCount))),0)</f>
        <v>0</v>
      </c>
      <c r="CW54" s="157">
        <f>CV54</f>
        <v>0</v>
      </c>
      <c r="CX54" s="21">
        <f>LEN(配列情報!$D$31)-LEN(SUBSTITUTE(配列情報!$D$31,$D54,""))</f>
        <v>0</v>
      </c>
      <c r="CY54" s="21">
        <f>CX54/$E54</f>
        <v>0</v>
      </c>
      <c r="CZ54" s="162" cm="1">
        <f t="array" ref="CZ54">CY54-IFERROR(_xlfn.LET(_xlpm.k,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$CY$3:$CY$215),IF(_xlpm.top="対象無し", 0, SUMPRODUCT(_xlpm.amount * _xlpm.hitCount))),0)</f>
        <v>0</v>
      </c>
      <c r="DA54" s="157">
        <f>CZ54</f>
        <v>0</v>
      </c>
      <c r="DB54" s="21">
        <f>LEN(配列情報!$D$32)-LEN(SUBSTITUTE(配列情報!$D$32,$D54,""))</f>
        <v>0</v>
      </c>
      <c r="DC54" s="21">
        <f>DB54/$E54</f>
        <v>0</v>
      </c>
      <c r="DD54" s="162" cm="1">
        <f t="array" ref="DD54">DC54-IFERROR(_xlfn.LET(_xlpm.k,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$DC$3:$DC$215),IF(_xlpm.top="対象無し", 0, SUMPRODUCT(_xlpm.amount * _xlpm.hitCount))),0)</f>
        <v>0</v>
      </c>
      <c r="DE54" s="157">
        <f>DD54</f>
        <v>0</v>
      </c>
      <c r="DF54" s="21">
        <f>LEN(配列情報!$D$33)-LEN(SUBSTITUTE(配列情報!$D$33,$D54,""))</f>
        <v>0</v>
      </c>
      <c r="DG54" s="21">
        <f>DF54/$E54</f>
        <v>0</v>
      </c>
      <c r="DH54" s="162" cm="1">
        <f t="array" ref="DH54">DG54-IFERROR(_xlfn.LET(_xlpm.k,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$DG$3:$DG$215),IF(_xlpm.top="対象無し", 0, SUMPRODUCT(_xlpm.amount * _xlpm.hitCount))),0)</f>
        <v>0</v>
      </c>
      <c r="DI54" s="157">
        <f>DH54</f>
        <v>0</v>
      </c>
      <c r="DJ54" s="21">
        <f>LEN(配列情報!$D$34)-LEN(SUBSTITUTE(配列情報!$D$34,$D54,""))</f>
        <v>0</v>
      </c>
      <c r="DK54" s="21">
        <f>DJ54/$E54</f>
        <v>0</v>
      </c>
      <c r="DL54" s="162" cm="1">
        <f t="array" ref="DL54">DK54-IFERROR(_xlfn.LET(_xlpm.k,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$DK$3:$DK$215),IF(_xlpm.top="対象無し", 0, SUMPRODUCT(_xlpm.amount * _xlpm.hitCount))),0)</f>
        <v>0</v>
      </c>
      <c r="DM54" s="157">
        <f>DL54</f>
        <v>0</v>
      </c>
      <c r="DN54" s="21">
        <f>LEN(配列情報!$D$35)-LEN(SUBSTITUTE(配列情報!$D$35,$D54,""))</f>
        <v>0</v>
      </c>
      <c r="DO54" s="21">
        <f>DN54/$E54</f>
        <v>0</v>
      </c>
      <c r="DP54" s="162" cm="1">
        <f t="array" ref="DP54">DO54-IFERROR(_xlfn.LET(_xlpm.k,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$DO$3:$DO$215),IF(_xlpm.top="対象無し", 0, SUMPRODUCT(_xlpm.amount * _xlpm.hitCount))),0)</f>
        <v>0</v>
      </c>
      <c r="DQ54" s="157">
        <f>DP54</f>
        <v>0</v>
      </c>
      <c r="DR54" s="21">
        <f>LEN(配列情報!$D$36)-LEN(SUBSTITUTE(配列情報!$D$36,$D54,""))</f>
        <v>0</v>
      </c>
      <c r="DS54" s="21">
        <f>DR54/$E54</f>
        <v>0</v>
      </c>
      <c r="DT54" s="162" cm="1">
        <f t="array" ref="DT54">DS54-IFERROR(_xlfn.LET(_xlpm.k,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$DS$3:$DS$215),IF(_xlpm.top="対象無し", 0, SUMPRODUCT(_xlpm.amount * _xlpm.hitCount))),0)</f>
        <v>0</v>
      </c>
      <c r="DU54" s="157">
        <f>DT54</f>
        <v>0</v>
      </c>
      <c r="DV54" s="21">
        <f>LEN(配列情報!$D$37)-LEN(SUBSTITUTE(配列情報!$D$37,$D54,""))</f>
        <v>0</v>
      </c>
      <c r="DW54" s="21">
        <f>DV54/$E54</f>
        <v>0</v>
      </c>
      <c r="DX54" s="162" cm="1">
        <f t="array" ref="DX54">DW54-IFERROR(_xlfn.LET(_xlpm.k,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$DW$3:$DW$215),IF(_xlpm.top="対象無し", 0, SUMPRODUCT(_xlpm.amount * _xlpm.hitCount))),0)</f>
        <v>0</v>
      </c>
      <c r="DY54" s="157">
        <f>DX54</f>
        <v>0</v>
      </c>
      <c r="DZ54" s="21">
        <f>LEN(配列情報!$D$38)-LEN(SUBSTITUTE(配列情報!$D$38,$D54,""))</f>
        <v>0</v>
      </c>
      <c r="EA54" s="21">
        <f>DZ54/$E54</f>
        <v>0</v>
      </c>
      <c r="EB54" s="162" cm="1">
        <f t="array" ref="EB54">EA54-IFERROR(_xlfn.LET(_xlpm.k,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$EA$3:$EA$215),IF(_xlpm.top="対象無し", 0, SUMPRODUCT(_xlpm.amount * _xlpm.hitCount))),0)</f>
        <v>0</v>
      </c>
      <c r="EC54" s="157">
        <f>EB54</f>
        <v>0</v>
      </c>
      <c r="ED54" s="21">
        <f>LEN(配列情報!$D$39)-LEN(SUBSTITUTE(配列情報!$D$39,$D54,""))</f>
        <v>0</v>
      </c>
      <c r="EE54" s="21">
        <f>ED54/$E54</f>
        <v>0</v>
      </c>
      <c r="EF54" s="162" cm="1">
        <f t="array" ref="EF54">EE54-IFERROR(_xlfn.LET(_xlpm.k,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$EE$3:$EE$215),IF(_xlpm.top="対象無し", 0, SUMPRODUCT(_xlpm.amount * _xlpm.hitCount))),0)</f>
        <v>0</v>
      </c>
      <c r="EG54" s="157">
        <f>EF54</f>
        <v>0</v>
      </c>
      <c r="EH54" s="21">
        <f>LEN(配列情報!$D$40)-LEN(SUBSTITUTE(配列情報!$D$40,$D54,""))</f>
        <v>0</v>
      </c>
      <c r="EI54" s="21">
        <f>EH54/$E54</f>
        <v>0</v>
      </c>
      <c r="EJ54" s="162" cm="1">
        <f t="array" ref="EJ54">EI54-IFERROR(_xlfn.LET(_xlpm.k,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$EI$3:$EI$215),IF(_xlpm.top="対象無し", 0, SUMPRODUCT(_xlpm.amount * _xlpm.hitCount))),0)</f>
        <v>0</v>
      </c>
      <c r="EK54" s="157">
        <f>EJ54</f>
        <v>0</v>
      </c>
      <c r="EL54" s="21">
        <f>LEN(配列情報!$D$41)-LEN(SUBSTITUTE(配列情報!$D$41,$D54,""))</f>
        <v>0</v>
      </c>
      <c r="EM54" s="21">
        <f>EL54/$E54</f>
        <v>0</v>
      </c>
      <c r="EN54" s="162" cm="1">
        <f t="array" ref="EN54">EM54-IFERROR(_xlfn.LET(_xlpm.k,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$EM$3:$EM$215),IF(_xlpm.top="対象無し", 0, SUMPRODUCT(_xlpm.amount * _xlpm.hitCount))),0)</f>
        <v>0</v>
      </c>
      <c r="EO54" s="157">
        <f>EN54</f>
        <v>0</v>
      </c>
      <c r="EP54" s="21">
        <f>LEN(配列情報!$D$42)-LEN(SUBSTITUTE(配列情報!$D$42,$D54,""))</f>
        <v>0</v>
      </c>
      <c r="EQ54" s="21">
        <f>EP54/$E54</f>
        <v>0</v>
      </c>
      <c r="ER54" s="162" cm="1">
        <f t="array" ref="ER54">EQ54-IFERROR(_xlfn.LET(_xlpm.k,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$EQ$3:$EQ$215),IF(_xlpm.top="対象無し", 0, SUMPRODUCT(_xlpm.amount * _xlpm.hitCount))),0)</f>
        <v>0</v>
      </c>
      <c r="ES54" s="157">
        <f>ER54</f>
        <v>0</v>
      </c>
      <c r="ET54" s="21">
        <f>LEN(配列情報!$D$43)-LEN(SUBSTITUTE(配列情報!$D$43,$D54,""))</f>
        <v>0</v>
      </c>
      <c r="EU54" s="21">
        <f>ET54/$E54</f>
        <v>0</v>
      </c>
      <c r="EV54" s="162" cm="1">
        <f t="array" ref="EV54">EU54-IFERROR(_xlfn.LET(_xlpm.k,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$EU$3:$EU$215),IF(_xlpm.top="対象無し", 0, SUMPRODUCT(_xlpm.amount * _xlpm.hitCount))),0)</f>
        <v>0</v>
      </c>
      <c r="EW54" s="157">
        <f>EV54</f>
        <v>0</v>
      </c>
      <c r="EX54" s="21">
        <f>LEN(配列情報!$D$44)-LEN(SUBSTITUTE(配列情報!$D$44,$D54,""))</f>
        <v>0</v>
      </c>
      <c r="EY54" s="21">
        <f>EX54/$E54</f>
        <v>0</v>
      </c>
      <c r="EZ54" s="162" cm="1">
        <f t="array" ref="EZ54">EY54-IFERROR(_xlfn.LET(_xlpm.k,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$EY$3:$EY$215),IF(_xlpm.top="対象無し", 0, SUMPRODUCT(_xlpm.amount * _xlpm.hitCount))),0)</f>
        <v>0</v>
      </c>
      <c r="FA54" s="157">
        <f>EZ54</f>
        <v>0</v>
      </c>
      <c r="FB54" s="21">
        <f>LEN(配列情報!$D$45)-LEN(SUBSTITUTE(配列情報!$D$45,$D54,""))</f>
        <v>0</v>
      </c>
      <c r="FC54" s="21">
        <f>FB54/$E54</f>
        <v>0</v>
      </c>
      <c r="FD54" s="162" cm="1">
        <f t="array" ref="FD54">FC54-IFERROR(_xlfn.LET(_xlpm.k,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$FC$3:$FC$215),IF(_xlpm.top="対象無し", 0, SUMPRODUCT(_xlpm.amount * _xlpm.hitCount))),0)</f>
        <v>0</v>
      </c>
      <c r="FE54" s="157">
        <f>FD54</f>
        <v>0</v>
      </c>
      <c r="FF54" s="21">
        <f>LEN(配列情報!$D$46)-LEN(SUBSTITUTE(配列情報!$D$46,$D54,""))</f>
        <v>0</v>
      </c>
      <c r="FG54" s="21">
        <f>FF54/$E54</f>
        <v>0</v>
      </c>
      <c r="FH54" s="162" cm="1">
        <f t="array" ref="FH54">FG54-IFERROR(_xlfn.LET(_xlpm.k,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$FG$3:$FG$215),IF(_xlpm.top="対象無し", 0, SUMPRODUCT(_xlpm.amount * _xlpm.hitCount))),0)</f>
        <v>0</v>
      </c>
      <c r="FI54" s="157">
        <f>FH54</f>
        <v>0</v>
      </c>
      <c r="FJ54" s="21">
        <f>LEN(配列情報!$D$47)-LEN(SUBSTITUTE(配列情報!$D$47,$D54,""))</f>
        <v>0</v>
      </c>
      <c r="FK54" s="21">
        <f>FJ54/$E54</f>
        <v>0</v>
      </c>
      <c r="FL54" s="162" cm="1">
        <f t="array" ref="FL54">FK54-IFERROR(_xlfn.LET(_xlpm.k,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$FK$3:$FK$215),IF(_xlpm.top="対象無し", 0, SUMPRODUCT(_xlpm.amount * _xlpm.hitCount))),0)</f>
        <v>0</v>
      </c>
      <c r="FM54" s="157">
        <f>FL54</f>
        <v>0</v>
      </c>
      <c r="FN54" s="21">
        <f>LEN(配列情報!$D$48)-LEN(SUBSTITUTE(配列情報!$D$48,$D54,""))</f>
        <v>0</v>
      </c>
      <c r="FO54" s="21">
        <f>FN54/$E54</f>
        <v>0</v>
      </c>
      <c r="FP54" s="162" cm="1">
        <f t="array" ref="FP54">FO54-IFERROR(_xlfn.LET(_xlpm.k,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$FO$3:$FO$215),IF(_xlpm.top="対象無し", 0, SUMPRODUCT(_xlpm.amount * _xlpm.hitCount))),0)</f>
        <v>0</v>
      </c>
      <c r="FQ54" s="157">
        <f>FP54</f>
        <v>0</v>
      </c>
      <c r="FR54" s="21">
        <f>LEN(配列情報!$D$49)-LEN(SUBSTITUTE(配列情報!$D$49,$D54,""))</f>
        <v>0</v>
      </c>
      <c r="FS54" s="21">
        <f>FR54/$E54</f>
        <v>0</v>
      </c>
      <c r="FT54" s="162" cm="1">
        <f t="array" ref="FT54">FS54-IFERROR(_xlfn.LET(_xlpm.k,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$FS$3:$FS$215),IF(_xlpm.top="対象無し", 0, SUMPRODUCT(_xlpm.amount * _xlpm.hitCount))),0)</f>
        <v>0</v>
      </c>
      <c r="FU54" s="157">
        <f>FT54</f>
        <v>0</v>
      </c>
      <c r="FV54" s="21">
        <f>LEN(配列情報!$D$50)-LEN(SUBSTITUTE(配列情報!$D$50,$D54,""))</f>
        <v>0</v>
      </c>
      <c r="FW54" s="21">
        <f>FV54/$E54</f>
        <v>0</v>
      </c>
      <c r="FX54" s="162" cm="1">
        <f t="array" ref="FX54">FW54-IFERROR(_xlfn.LET(_xlpm.k,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$FW$3:$FW$215),IF(_xlpm.top="対象無し", 0, SUMPRODUCT(_xlpm.amount * _xlpm.hitCount))),0)</f>
        <v>0</v>
      </c>
      <c r="FY54" s="157">
        <f>FX54</f>
        <v>0</v>
      </c>
      <c r="FZ54" s="21">
        <f>LEN(配列情報!$D$51)-LEN(SUBSTITUTE(配列情報!$D$51,$D54,""))</f>
        <v>0</v>
      </c>
      <c r="GA54" s="21">
        <f>FZ54/$E54</f>
        <v>0</v>
      </c>
      <c r="GB54" s="162" cm="1">
        <f t="array" ref="GB54">GA54-IFERROR(_xlfn.LET(_xlpm.k,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$GA$3:$GA$215),IF(_xlpm.top="対象無し", 0, SUMPRODUCT(_xlpm.amount * _xlpm.hitCount))),0)</f>
        <v>0</v>
      </c>
      <c r="GC54" s="157">
        <f>GB54</f>
        <v>0</v>
      </c>
      <c r="GD54" s="21">
        <f>LEN(配列情報!$D$52)-LEN(SUBSTITUTE(配列情報!$D$52,$D54,""))</f>
        <v>0</v>
      </c>
      <c r="GE54" s="21">
        <f>GD54/$E54</f>
        <v>0</v>
      </c>
      <c r="GF54" s="162" cm="1">
        <f t="array" ref="GF54">GE54-IFERROR(_xlfn.LET(_xlpm.k,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$GE$3:$GE$215),IF(_xlpm.top="対象無し", 0, SUMPRODUCT(_xlpm.amount * _xlpm.hitCount))),0)</f>
        <v>0</v>
      </c>
      <c r="GG54" s="157">
        <f>GF54</f>
        <v>0</v>
      </c>
      <c r="GH54" s="21">
        <f>LEN(配列情報!$D$53)-LEN(SUBSTITUTE(配列情報!$D$53,$D54,""))</f>
        <v>0</v>
      </c>
      <c r="GI54" s="21">
        <f>GH54/$E54</f>
        <v>0</v>
      </c>
      <c r="GJ54" s="162" cm="1">
        <f t="array" ref="GJ54">GI54-IFERROR(_xlfn.LET(_xlpm.k,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$GI$3:$GI$215),IF(_xlpm.top="対象無し", 0, SUMPRODUCT(_xlpm.amount * _xlpm.hitCount))),0)</f>
        <v>0</v>
      </c>
      <c r="GK54" s="157">
        <f>GJ54</f>
        <v>0</v>
      </c>
      <c r="GL54" s="21">
        <f>LEN(配列情報!$D$54)-LEN(SUBSTITUTE(配列情報!$D$54,$D54,""))</f>
        <v>0</v>
      </c>
      <c r="GM54" s="21">
        <f>GL54/$E54</f>
        <v>0</v>
      </c>
      <c r="GN54" s="162" cm="1">
        <f t="array" ref="GN54">GM54-IFERROR(_xlfn.LET(_xlpm.k,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$GM$3:$GM$215),IF(_xlpm.top="対象無し", 0, SUMPRODUCT(_xlpm.amount * _xlpm.hitCount))),0)</f>
        <v>0</v>
      </c>
      <c r="GO54" s="157">
        <f>GN54</f>
        <v>0</v>
      </c>
      <c r="GP54" s="21">
        <f>LEN(配列情報!$D$55)-LEN(SUBSTITUTE(配列情報!$D$55,$D54,""))</f>
        <v>0</v>
      </c>
      <c r="GQ54" s="21">
        <f>GP54/$E54</f>
        <v>0</v>
      </c>
      <c r="GR54" s="162" cm="1">
        <f t="array" ref="GR54">GQ54-IFERROR(_xlfn.LET(_xlpm.k,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$GQ$3:$GQ$215),IF(_xlpm.top="対象無し", 0, SUMPRODUCT(_xlpm.amount * _xlpm.hitCount))),0)</f>
        <v>0</v>
      </c>
      <c r="GS54" s="157">
        <f>GR54</f>
        <v>0</v>
      </c>
      <c r="GT54" s="21">
        <f>LEN(配列情報!$D$56)-LEN(SUBSTITUTE(配列情報!$D$56,$D54,""))</f>
        <v>0</v>
      </c>
      <c r="GU54" s="21">
        <f>GT54/$E54</f>
        <v>0</v>
      </c>
      <c r="GV54" s="162" cm="1">
        <f t="array" ref="GV54">GU54-IFERROR(_xlfn.LET(_xlpm.k,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$GU$3:$GU$215),IF(_xlpm.top="対象無し", 0, SUMPRODUCT(_xlpm.amount * _xlpm.hitCount))),0)</f>
        <v>0</v>
      </c>
      <c r="GW54" s="157">
        <f>GV54</f>
        <v>0</v>
      </c>
      <c r="GX54" s="21">
        <f>LEN(配列情報!$D$57)-LEN(SUBSTITUTE(配列情報!$D$57,$D54,""))</f>
        <v>0</v>
      </c>
      <c r="GY54" s="21">
        <f>GX54/$E54</f>
        <v>0</v>
      </c>
      <c r="GZ54" s="162" cm="1">
        <f t="array" ref="GZ54">GY54-IFERROR(_xlfn.LET(_xlpm.k,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$GY$3:$GY$215),IF(_xlpm.top="対象無し", 0, SUMPRODUCT(_xlpm.amount * _xlpm.hitCount))),0)</f>
        <v>0</v>
      </c>
      <c r="HA54" s="157">
        <f>GZ54</f>
        <v>0</v>
      </c>
      <c r="HB54" s="21">
        <f>LEN(配列情報!$D$58)-LEN(SUBSTITUTE(配列情報!$D$58,$D54,""))</f>
        <v>0</v>
      </c>
      <c r="HC54" s="21">
        <f>HB54/$E54</f>
        <v>0</v>
      </c>
      <c r="HD54" s="162" cm="1">
        <f t="array" ref="HD54">HC54-IFERROR(_xlfn.LET(_xlpm.k,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$HC$3:$HC$215),IF(_xlpm.top="対象無し", 0, SUMPRODUCT(_xlpm.amount * _xlpm.hitCount))),0)</f>
        <v>0</v>
      </c>
      <c r="HE54" s="157">
        <f>HD54</f>
        <v>0</v>
      </c>
      <c r="HF54" s="21">
        <f>LEN(配列情報!$D$59)-LEN(SUBSTITUTE(配列情報!$D$59,$D54,""))</f>
        <v>0</v>
      </c>
      <c r="HG54" s="21">
        <f>HF54/$E54</f>
        <v>0</v>
      </c>
      <c r="HH54" s="162" cm="1">
        <f t="array" ref="HH54">HG54-IFERROR(_xlfn.LET(_xlpm.k,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$HG$3:$HG$215),IF(_xlpm.top="対象無し", 0, SUMPRODUCT(_xlpm.amount * _xlpm.hitCount))),0)</f>
        <v>0</v>
      </c>
      <c r="HI54" s="157">
        <f>HH54</f>
        <v>0</v>
      </c>
      <c r="HJ54" s="21">
        <f>LEN(配列情報!$D$60)-LEN(SUBSTITUTE(配列情報!$D$60,$D54,""))</f>
        <v>0</v>
      </c>
      <c r="HK54" s="21">
        <f>HJ54/$E54</f>
        <v>0</v>
      </c>
      <c r="HL54" s="162" cm="1">
        <f t="array" ref="HL54">HK54-IFERROR(_xlfn.LET(_xlpm.k,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$HK$3:$HK$215),IF(_xlpm.top="対象無し", 0, SUMPRODUCT(_xlpm.amount * _xlpm.hitCount))),0)</f>
        <v>0</v>
      </c>
      <c r="HM54" s="157">
        <f>HL54</f>
        <v>0</v>
      </c>
      <c r="HN54" s="21">
        <f>LEN(配列情報!$D$61)-LEN(SUBSTITUTE(配列情報!$D$61,$D54,""))</f>
        <v>0</v>
      </c>
      <c r="HO54" s="21">
        <f>HN54/$E54</f>
        <v>0</v>
      </c>
      <c r="HP54" s="162" cm="1">
        <f t="array" ref="HP54">HO54-IFERROR(_xlfn.LET(_xlpm.k,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$HO$3:$HO$215),IF(_xlpm.top="対象無し", 0, SUMPRODUCT(_xlpm.amount * _xlpm.hitCount))),0)</f>
        <v>0</v>
      </c>
      <c r="HQ54" s="157">
        <f>HP54</f>
        <v>0</v>
      </c>
      <c r="HR54" s="21">
        <f>LEN(配列情報!$D$62)-LEN(SUBSTITUTE(配列情報!$D$62,$D54,""))</f>
        <v>0</v>
      </c>
      <c r="HS54" s="21">
        <f>HR54/$E54</f>
        <v>0</v>
      </c>
      <c r="HT54" s="162" cm="1">
        <f t="array" ref="HT54">HS54-IFERROR(_xlfn.LET(_xlpm.k,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$HS$3:$HS$215),IF(_xlpm.top="対象無し", 0, SUMPRODUCT(_xlpm.amount * _xlpm.hitCount))),0)</f>
        <v>0</v>
      </c>
      <c r="HU54" s="157">
        <f>HT54</f>
        <v>0</v>
      </c>
      <c r="HV54" s="21">
        <f>LEN(配列情報!$D$63)-LEN(SUBSTITUTE(配列情報!$D$63,$D54,""))</f>
        <v>0</v>
      </c>
      <c r="HW54" s="21">
        <f>HV54/$E54</f>
        <v>0</v>
      </c>
      <c r="HX54" s="162" cm="1">
        <f t="array" ref="HX54">HW54-IFERROR(_xlfn.LET(_xlpm.k,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$HW$3:$HW$215),IF(_xlpm.top="対象無し", 0, SUMPRODUCT(_xlpm.amount * _xlpm.hitCount))),0)</f>
        <v>0</v>
      </c>
      <c r="HY54" s="157">
        <f>HX54</f>
        <v>0</v>
      </c>
      <c r="HZ54" s="21">
        <f>LEN(配列情報!$D$64)-LEN(SUBSTITUTE(配列情報!$D$64,$D54,""))</f>
        <v>0</v>
      </c>
      <c r="IA54" s="21">
        <f>HZ54/$E54</f>
        <v>0</v>
      </c>
      <c r="IB54" s="162" cm="1">
        <f t="array" ref="IB54">IA54-IFERROR(_xlfn.LET(_xlpm.k,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$IA$3:$IA$215),IF(_xlpm.top="対象無し", 0, SUMPRODUCT(_xlpm.amount * _xlpm.hitCount))),0)</f>
        <v>0</v>
      </c>
      <c r="IC54" s="157">
        <f>IB54</f>
        <v>0</v>
      </c>
      <c r="ID54" s="21">
        <f>LEN(配列情報!$D$65)-LEN(SUBSTITUTE(配列情報!$D$65,$D54,""))</f>
        <v>0</v>
      </c>
      <c r="IE54" s="21">
        <f>ID54/$E54</f>
        <v>0</v>
      </c>
      <c r="IF54" s="162" cm="1">
        <f t="array" ref="IF54">IE54-IFERROR(_xlfn.LET(_xlpm.k,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$IE$3:$IE$215),IF(_xlpm.top="対象無し", 0, SUMPRODUCT(_xlpm.amount * _xlpm.hitCount))),0)</f>
        <v>0</v>
      </c>
      <c r="IG54" s="157">
        <f>IF54</f>
        <v>0</v>
      </c>
      <c r="IH54" s="21">
        <f>LEN(配列情報!$D$66)-LEN(SUBSTITUTE(配列情報!$D$66,$D54,""))</f>
        <v>0</v>
      </c>
      <c r="II54" s="21">
        <f>IH54/$E54</f>
        <v>0</v>
      </c>
      <c r="IJ54" s="162" cm="1">
        <f t="array" ref="IJ54">II54-IFERROR(_xlfn.LET(_xlpm.k,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$II$3:$II$215),IF(_xlpm.top="対象無し", 0, SUMPRODUCT(_xlpm.amount * _xlpm.hitCount))),0)</f>
        <v>0</v>
      </c>
      <c r="IK54" s="157">
        <f>IJ54</f>
        <v>0</v>
      </c>
      <c r="IL54" s="21">
        <f>LEN(配列情報!$D$67)-LEN(SUBSTITUTE(配列情報!$D$67,$D54,""))</f>
        <v>0</v>
      </c>
      <c r="IM54" s="21">
        <f>IL54/$E54</f>
        <v>0</v>
      </c>
      <c r="IN54" s="162" cm="1">
        <f t="array" ref="IN54">IM54-IFERROR(_xlfn.LET(_xlpm.k,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$IM$3:$IM$215),IF(_xlpm.top="対象無し", 0, SUMPRODUCT(_xlpm.amount * _xlpm.hitCount))),0)</f>
        <v>0</v>
      </c>
      <c r="IO54" s="157">
        <f>IN54</f>
        <v>0</v>
      </c>
      <c r="IP54" s="21">
        <f>LEN(配列情報!$D$68)-LEN(SUBSTITUTE(配列情報!$D$68,$D54,""))</f>
        <v>0</v>
      </c>
      <c r="IQ54" s="21">
        <f>IP54/$E54</f>
        <v>0</v>
      </c>
      <c r="IR54" s="162" cm="1">
        <f t="array" ref="IR54">IQ54-IFERROR(_xlfn.LET(_xlpm.k,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$IQ$3:$IQ$215),IF(_xlpm.top="対象無し", 0, SUMPRODUCT(_xlpm.amount * _xlpm.hitCount))),0)</f>
        <v>0</v>
      </c>
      <c r="IS54" s="157">
        <f>IR54</f>
        <v>0</v>
      </c>
      <c r="IT54" s="21">
        <f>LEN(配列情報!$D$69)-LEN(SUBSTITUTE(配列情報!$D$69,$D54,""))</f>
        <v>0</v>
      </c>
      <c r="IU54" s="21">
        <f>IT54/$E54</f>
        <v>0</v>
      </c>
      <c r="IV54" s="162" cm="1">
        <f t="array" ref="IV54">IU54-IFERROR(_xlfn.LET(_xlpm.k,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$IU$3:$IU$215),IF(_xlpm.top="対象無し", 0, SUMPRODUCT(_xlpm.amount * _xlpm.hitCount))),0)</f>
        <v>0</v>
      </c>
      <c r="IW54" s="157">
        <f>IV54</f>
        <v>0</v>
      </c>
      <c r="IX54" s="21">
        <f>LEN(配列情報!$D$70)-LEN(SUBSTITUTE(配列情報!$D$70,$D54,""))</f>
        <v>0</v>
      </c>
      <c r="IY54" s="21">
        <f>IX54/$E54</f>
        <v>0</v>
      </c>
      <c r="IZ54" s="162" cm="1">
        <f t="array" ref="IZ54">IY54-IFERROR(_xlfn.LET(_xlpm.k,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$IY$3:$IY$215),IF(_xlpm.top="対象無し", 0, SUMPRODUCT(_xlpm.amount * _xlpm.hitCount))),0)</f>
        <v>0</v>
      </c>
      <c r="JA54" s="157">
        <f>IZ54</f>
        <v>0</v>
      </c>
      <c r="JB54" s="21">
        <f>LEN(配列情報!$D$71)-LEN(SUBSTITUTE(配列情報!$D$71,$D54,""))</f>
        <v>0</v>
      </c>
      <c r="JC54" s="21">
        <f>JB54/$E54</f>
        <v>0</v>
      </c>
      <c r="JD54" s="162" cm="1">
        <f t="array" ref="JD54">JC54-IFERROR(_xlfn.LET(_xlpm.k,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$JC$3:$JC$215),IF(_xlpm.top="対象無し", 0, SUMPRODUCT(_xlpm.amount * _xlpm.hitCount))),0)</f>
        <v>0</v>
      </c>
      <c r="JE54" s="157">
        <f>JD54</f>
        <v>0</v>
      </c>
      <c r="JF54" s="21">
        <f>LEN(配列情報!$D$72)-LEN(SUBSTITUTE(配列情報!$D$72,$D54,""))</f>
        <v>0</v>
      </c>
      <c r="JG54" s="21">
        <f>JF54/$E54</f>
        <v>0</v>
      </c>
      <c r="JH54" s="162" cm="1">
        <f t="array" ref="JH54">JG54-IFERROR(_xlfn.LET(_xlpm.k,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$JG$3:$JG$215),IF(_xlpm.top="対象無し", 0, SUMPRODUCT(_xlpm.amount * _xlpm.hitCount))),0)</f>
        <v>0</v>
      </c>
      <c r="JI54" s="157">
        <f>JH54</f>
        <v>0</v>
      </c>
      <c r="JJ54" s="21">
        <f>LEN(配列情報!$D$73)-LEN(SUBSTITUTE(配列情報!$D$73,$D54,""))</f>
        <v>0</v>
      </c>
      <c r="JK54" s="21">
        <f>JJ54/$E54</f>
        <v>0</v>
      </c>
      <c r="JL54" s="162" cm="1">
        <f t="array" ref="JL54">JK54-IFERROR(_xlfn.LET(_xlpm.k,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$JK$3:$JK$215),IF(_xlpm.top="対象無し", 0, SUMPRODUCT(_xlpm.amount * _xlpm.hitCount))),0)</f>
        <v>0</v>
      </c>
      <c r="JM54" s="157">
        <f>JL54</f>
        <v>0</v>
      </c>
      <c r="JN54" s="21">
        <f>LEN(配列情報!$D$74)-LEN(SUBSTITUTE(配列情報!$D$74,$D54,""))</f>
        <v>0</v>
      </c>
      <c r="JO54" s="21">
        <f>JN54/$E54</f>
        <v>0</v>
      </c>
      <c r="JP54" s="162" cm="1">
        <f t="array" ref="JP54">JO54-IFERROR(_xlfn.LET(_xlpm.k,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$JO$3:$JO$215),IF(_xlpm.top="対象無し", 0, SUMPRODUCT(_xlpm.amount * _xlpm.hitCount))),0)</f>
        <v>0</v>
      </c>
      <c r="JQ54" s="157">
        <f>JP54</f>
        <v>0</v>
      </c>
      <c r="JR54" s="21">
        <f>LEN(配列情報!$D$75)-LEN(SUBSTITUTE(配列情報!$D$75,$D54,""))</f>
        <v>0</v>
      </c>
      <c r="JS54" s="21">
        <f>JR54/$E54</f>
        <v>0</v>
      </c>
      <c r="JT54" s="162" cm="1">
        <f t="array" ref="JT54">JS54-IFERROR(_xlfn.LET(_xlpm.k,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$JS$3:$JS$215),IF(_xlpm.top="対象無し", 0, SUMPRODUCT(_xlpm.amount * _xlpm.hitCount))),0)</f>
        <v>0</v>
      </c>
      <c r="JU54" s="157">
        <f>JT54</f>
        <v>0</v>
      </c>
      <c r="JV54" s="21">
        <f>LEN(配列情報!$D$76)-LEN(SUBSTITUTE(配列情報!$D$76,$D54,""))</f>
        <v>0</v>
      </c>
      <c r="JW54" s="21">
        <f>JV54/$E54</f>
        <v>0</v>
      </c>
      <c r="JX54" s="162" cm="1">
        <f t="array" ref="JX54">JW54-IFERROR(_xlfn.LET(_xlpm.k,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$JW$3:$JW$215),IF(_xlpm.top="対象無し", 0, SUMPRODUCT(_xlpm.amount * _xlpm.hitCount))),0)</f>
        <v>0</v>
      </c>
      <c r="JY54" s="157">
        <f>JX54</f>
        <v>0</v>
      </c>
      <c r="JZ54" s="21">
        <f>LEN(配列情報!$D$77)-LEN(SUBSTITUTE(配列情報!$D$77,$D54,""))</f>
        <v>0</v>
      </c>
      <c r="KA54" s="21">
        <f>JZ54/$E54</f>
        <v>0</v>
      </c>
      <c r="KB54" s="162" cm="1">
        <f t="array" ref="KB54">KA54-IFERROR(_xlfn.LET(_xlpm.k,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$KA$3:$KA$215),IF(_xlpm.top="対象無し", 0, SUMPRODUCT(_xlpm.amount * _xlpm.hitCount))),0)</f>
        <v>0</v>
      </c>
      <c r="KC54" s="157">
        <f>KB54</f>
        <v>0</v>
      </c>
      <c r="KD54" s="21">
        <f>LEN(配列情報!$D$78)-LEN(SUBSTITUTE(配列情報!$D$78,$D54,""))</f>
        <v>0</v>
      </c>
      <c r="KE54" s="21">
        <f>KD54/$E54</f>
        <v>0</v>
      </c>
      <c r="KF54" s="162" cm="1">
        <f t="array" ref="KF54">KE54-IFERROR(_xlfn.LET(_xlpm.k,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$KE$3:$KE$215),IF(_xlpm.top="対象無し", 0, SUMPRODUCT(_xlpm.amount * _xlpm.hitCount))),0)</f>
        <v>0</v>
      </c>
      <c r="KG54" s="157">
        <f>KF54</f>
        <v>0</v>
      </c>
      <c r="KH54" s="21">
        <f>LEN(配列情報!$D$79)-LEN(SUBSTITUTE(配列情報!$D$79,$D54,""))</f>
        <v>0</v>
      </c>
      <c r="KI54" s="21">
        <f>KH54/$E54</f>
        <v>0</v>
      </c>
      <c r="KJ54" s="162" cm="1">
        <f t="array" ref="KJ54">KI54-IFERROR(_xlfn.LET(_xlpm.k,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$KI$3:$KI$215),IF(_xlpm.top="対象無し", 0, SUMPRODUCT(_xlpm.amount * _xlpm.hitCount))),0)</f>
        <v>0</v>
      </c>
      <c r="KK54" s="157">
        <f>KJ54</f>
        <v>0</v>
      </c>
      <c r="KL54" s="21">
        <f>LEN(配列情報!$D$80)-LEN(SUBSTITUTE(配列情報!$D$80,$D54,""))</f>
        <v>0</v>
      </c>
      <c r="KM54" s="21">
        <f>KL54/$E54</f>
        <v>0</v>
      </c>
      <c r="KN54" s="162" cm="1">
        <f t="array" ref="KN54">KM54-IFERROR(_xlfn.LET(_xlpm.k,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$KM$3:$KM$215),IF(_xlpm.top="対象無し", 0, SUMPRODUCT(_xlpm.amount * _xlpm.hitCount))),0)</f>
        <v>0</v>
      </c>
      <c r="KO54" s="157">
        <f>KN54</f>
        <v>0</v>
      </c>
      <c r="KP54" s="21">
        <f>LEN(配列情報!$D$81)-LEN(SUBSTITUTE(配列情報!$D$81,$D54,""))</f>
        <v>0</v>
      </c>
      <c r="KQ54" s="21">
        <f>KP54/$E54</f>
        <v>0</v>
      </c>
      <c r="KR54" s="162" cm="1">
        <f t="array" ref="KR54">KQ54-IFERROR(_xlfn.LET(_xlpm.k,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$KQ$3:$KQ$215),IF(_xlpm.top="対象無し", 0, SUMPRODUCT(_xlpm.amount * _xlpm.hitCount))),0)</f>
        <v>0</v>
      </c>
      <c r="KS54" s="157">
        <f>KR54</f>
        <v>0</v>
      </c>
      <c r="KT54" s="21">
        <f>LEN(配列情報!$D$82)-LEN(SUBSTITUTE(配列情報!$D$82,$D54,""))</f>
        <v>0</v>
      </c>
      <c r="KU54" s="21">
        <f>KT54/$E54</f>
        <v>0</v>
      </c>
      <c r="KV54" s="162" cm="1">
        <f t="array" ref="KV54">KU54-IFERROR(_xlfn.LET(_xlpm.k,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$KU$3:$KU$215),IF(_xlpm.top="対象無し", 0, SUMPRODUCT(_xlpm.amount * _xlpm.hitCount))),0)</f>
        <v>0</v>
      </c>
      <c r="KW54" s="157">
        <f>KV54</f>
        <v>0</v>
      </c>
      <c r="KX54" s="21">
        <f>LEN(配列情報!$D$83)-LEN(SUBSTITUTE(配列情報!$D$83,$D54,""))</f>
        <v>0</v>
      </c>
      <c r="KY54" s="21">
        <f>KX54/$E54</f>
        <v>0</v>
      </c>
      <c r="KZ54" s="162" cm="1">
        <f t="array" ref="KZ54">KY54-IFERROR(_xlfn.LET(_xlpm.k,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$KY$3:$KY$215),IF(_xlpm.top="対象無し", 0, SUMPRODUCT(_xlpm.amount * _xlpm.hitCount))),0)</f>
        <v>0</v>
      </c>
      <c r="LA54" s="157">
        <f>KZ54</f>
        <v>0</v>
      </c>
      <c r="LB54" s="21">
        <f>LEN(配列情報!$D$84)-LEN(SUBSTITUTE(配列情報!$D$84,$D54,""))</f>
        <v>0</v>
      </c>
      <c r="LC54" s="21">
        <f>LB54/$E54</f>
        <v>0</v>
      </c>
      <c r="LD54" s="162" cm="1">
        <f t="array" ref="LD54">LC54-IFERROR(_xlfn.LET(_xlpm.k,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$LC$3:$LC$215),IF(_xlpm.top="対象無し", 0, SUMPRODUCT(_xlpm.amount * _xlpm.hitCount))),0)</f>
        <v>0</v>
      </c>
      <c r="LE54" s="157">
        <f>LD54</f>
        <v>0</v>
      </c>
      <c r="LF54" s="21">
        <f>LEN(配列情報!$D$85)-LEN(SUBSTITUTE(配列情報!$D$85,$D54,""))</f>
        <v>0</v>
      </c>
      <c r="LG54" s="21">
        <f>LF54/$E54</f>
        <v>0</v>
      </c>
      <c r="LH54" s="162" cm="1">
        <f t="array" ref="LH54">LG54-IFERROR(_xlfn.LET(_xlpm.k,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$LG$3:$LG$215),IF(_xlpm.top="対象無し", 0, SUMPRODUCT(_xlpm.amount * _xlpm.hitCount))),0)</f>
        <v>0</v>
      </c>
      <c r="LI54" s="157">
        <f>LH54</f>
        <v>0</v>
      </c>
      <c r="LJ54" s="21">
        <f>LEN(配列情報!$D$86)-LEN(SUBSTITUTE(配列情報!$D$86,$D54,""))</f>
        <v>0</v>
      </c>
      <c r="LK54" s="21">
        <f>LJ54/$E54</f>
        <v>0</v>
      </c>
      <c r="LL54" s="162" cm="1">
        <f t="array" ref="LL54">LK54-IFERROR(_xlfn.LET(_xlpm.k,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$LK$3:$LK$215),IF(_xlpm.top="対象無し", 0, SUMPRODUCT(_xlpm.amount * _xlpm.hitCount))),0)</f>
        <v>0</v>
      </c>
      <c r="LM54" s="157">
        <f>LL54</f>
        <v>0</v>
      </c>
      <c r="LN54" s="21">
        <f>LEN(配列情報!$D$87)-LEN(SUBSTITUTE(配列情報!$D$87,$D54,""))</f>
        <v>0</v>
      </c>
      <c r="LO54" s="21">
        <f>LN54/$E54</f>
        <v>0</v>
      </c>
      <c r="LP54" s="162" cm="1">
        <f t="array" ref="LP54">LO54-IFERROR(_xlfn.LET(_xlpm.k,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$LO$3:$LO$215),IF(_xlpm.top="対象無し", 0, SUMPRODUCT(_xlpm.amount * _xlpm.hitCount))),0)</f>
        <v>0</v>
      </c>
      <c r="LQ54" s="157">
        <f>LP54</f>
        <v>0</v>
      </c>
      <c r="LR54" s="21">
        <f>LEN(配列情報!$D$88)-LEN(SUBSTITUTE(配列情報!$D$88,$D54,""))</f>
        <v>0</v>
      </c>
      <c r="LS54" s="21">
        <f>LR54/$E54</f>
        <v>0</v>
      </c>
      <c r="LT54" s="162" cm="1">
        <f t="array" ref="LT54">LS54-IFERROR(_xlfn.LET(_xlpm.k,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$LS$3:$LS$215),IF(_xlpm.top="対象無し", 0, SUMPRODUCT(_xlpm.amount * _xlpm.hitCount))),0)</f>
        <v>0</v>
      </c>
      <c r="LU54" s="157">
        <f>LT54</f>
        <v>0</v>
      </c>
      <c r="LV54" s="21">
        <f>LEN(配列情報!$D$89)-LEN(SUBSTITUTE(配列情報!$D$89,$D54,""))</f>
        <v>0</v>
      </c>
      <c r="LW54" s="21">
        <f>LV54/$E54</f>
        <v>0</v>
      </c>
      <c r="LX54" s="162" cm="1">
        <f t="array" ref="LX54">LW54-IFERROR(_xlfn.LET(_xlpm.k,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$LW$3:$LW$215),IF(_xlpm.top="対象無し", 0, SUMPRODUCT(_xlpm.amount * _xlpm.hitCount))),0)</f>
        <v>0</v>
      </c>
      <c r="LY54" s="157">
        <f>LX54</f>
        <v>0</v>
      </c>
      <c r="LZ54" s="21">
        <f>LEN(配列情報!$D$90)-LEN(SUBSTITUTE(配列情報!$D$90,$D54,""))</f>
        <v>0</v>
      </c>
      <c r="MA54" s="21">
        <f>LZ54/$E54</f>
        <v>0</v>
      </c>
      <c r="MB54" s="162" cm="1">
        <f t="array" ref="MB54">MA54-IFERROR(_xlfn.LET(_xlpm.k,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$MA$3:$MA$215),IF(_xlpm.top="対象無し", 0, SUMPRODUCT(_xlpm.amount * _xlpm.hitCount))),0)</f>
        <v>0</v>
      </c>
      <c r="MC54" s="157">
        <f>MB54</f>
        <v>0</v>
      </c>
      <c r="MD54" s="21">
        <f>LEN(配列情報!$D$91)-LEN(SUBSTITUTE(配列情報!$D$91,$D54,""))</f>
        <v>0</v>
      </c>
      <c r="ME54" s="21">
        <f>MD54/$E54</f>
        <v>0</v>
      </c>
      <c r="MF54" s="162" cm="1">
        <f t="array" ref="MF54">ME54-IFERROR(_xlfn.LET(_xlpm.k,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$ME$3:$ME$215),IF(_xlpm.top="対象無し", 0, SUMPRODUCT(_xlpm.amount * _xlpm.hitCount))),0)</f>
        <v>0</v>
      </c>
      <c r="MG54" s="157">
        <f>MF54</f>
        <v>0</v>
      </c>
      <c r="MH54" s="21">
        <f>LEN(配列情報!$D$92)-LEN(SUBSTITUTE(配列情報!$D$92,$D54,""))</f>
        <v>0</v>
      </c>
      <c r="MI54" s="21">
        <f>MH54/$E54</f>
        <v>0</v>
      </c>
      <c r="MJ54" s="162" cm="1">
        <f t="array" ref="MJ54">MI54-IFERROR(_xlfn.LET(_xlpm.k,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$MI$3:$MI$215),IF(_xlpm.top="対象無し", 0, SUMPRODUCT(_xlpm.amount * _xlpm.hitCount))),0)</f>
        <v>0</v>
      </c>
      <c r="MK54" s="157">
        <f>MJ54</f>
        <v>0</v>
      </c>
      <c r="ML54" s="21">
        <f>LEN(配列情報!$D$93)-LEN(SUBSTITUTE(配列情報!$D$93,$D54,""))</f>
        <v>0</v>
      </c>
      <c r="MM54" s="21">
        <f>ML54/$E54</f>
        <v>0</v>
      </c>
      <c r="MN54" s="162" cm="1">
        <f t="array" ref="MN54">MM54-IFERROR(_xlfn.LET(_xlpm.k,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$MM$3:$MM$215),IF(_xlpm.top="対象無し", 0, SUMPRODUCT(_xlpm.amount * _xlpm.hitCount))),0)</f>
        <v>0</v>
      </c>
      <c r="MO54" s="157">
        <f>MN54</f>
        <v>0</v>
      </c>
      <c r="MP54" s="21">
        <f>LEN(配列情報!$D$94)-LEN(SUBSTITUTE(配列情報!$D$94,$D54,""))</f>
        <v>0</v>
      </c>
      <c r="MQ54" s="21">
        <f>MP54/$E54</f>
        <v>0</v>
      </c>
      <c r="MR54" s="162" cm="1">
        <f t="array" ref="MR54">MQ54-IFERROR(_xlfn.LET(_xlpm.k,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$MQ$3:$MQ$215),IF(_xlpm.top="対象無し", 0, SUMPRODUCT(_xlpm.amount * _xlpm.hitCount))),0)</f>
        <v>0</v>
      </c>
      <c r="MS54" s="157">
        <f>MR54</f>
        <v>0</v>
      </c>
      <c r="MT54" s="21">
        <f>LEN(配列情報!$D$95)-LEN(SUBSTITUTE(配列情報!$D$95,$D54,""))</f>
        <v>0</v>
      </c>
      <c r="MU54" s="21">
        <f>MT54/$E54</f>
        <v>0</v>
      </c>
      <c r="MV54" s="162" cm="1">
        <f t="array" ref="MV54">MU54-IFERROR(_xlfn.LET(_xlpm.k,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$MU$3:$MU$215),IF(_xlpm.top="対象無し", 0, SUMPRODUCT(_xlpm.amount * _xlpm.hitCount))),0)</f>
        <v>0</v>
      </c>
      <c r="MW54" s="157">
        <f>MV54</f>
        <v>0</v>
      </c>
      <c r="MX54" s="21">
        <f>LEN(配列情報!$D$96)-LEN(SUBSTITUTE(配列情報!$D$96,$D54,""))</f>
        <v>0</v>
      </c>
      <c r="MY54" s="21">
        <f>MX54/$E54</f>
        <v>0</v>
      </c>
      <c r="MZ54" s="162" cm="1">
        <f t="array" ref="MZ54">MY54-IFERROR(_xlfn.LET(_xlpm.k,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$MY$3:$MY$215),IF(_xlpm.top="対象無し", 0, SUMPRODUCT(_xlpm.amount * _xlpm.hitCount))),0)</f>
        <v>0</v>
      </c>
      <c r="NA54" s="157">
        <f>MZ54</f>
        <v>0</v>
      </c>
      <c r="NB54" s="21">
        <f>LEN(配列情報!$D$97)-LEN(SUBSTITUTE(配列情報!$D$97,$D54,""))</f>
        <v>0</v>
      </c>
      <c r="NC54" s="21">
        <f>NB54/$E54</f>
        <v>0</v>
      </c>
      <c r="ND54" s="162" cm="1">
        <f t="array" ref="ND54">NC54-IFERROR(_xlfn.LET(_xlpm.k,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$NC$3:$NC$215),IF(_xlpm.top="対象無し", 0, SUMPRODUCT(_xlpm.amount * _xlpm.hitCount))),0)</f>
        <v>0</v>
      </c>
      <c r="NE54" s="157">
        <f>ND54</f>
        <v>0</v>
      </c>
      <c r="NF54" s="21">
        <f>LEN(配列情報!$D$98)-LEN(SUBSTITUTE(配列情報!$D$98,$D54,""))</f>
        <v>0</v>
      </c>
      <c r="NG54" s="21">
        <f>NF54/$E54</f>
        <v>0</v>
      </c>
      <c r="NH54" s="162" cm="1">
        <f t="array" ref="NH54">NG54-IFERROR(_xlfn.LET(_xlpm.k,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$NG$3:$NG$215),IF(_xlpm.top="対象無し", 0, SUMPRODUCT(_xlpm.amount * _xlpm.hitCount))),0)</f>
        <v>0</v>
      </c>
      <c r="NI54" s="157">
        <f>NH54</f>
        <v>0</v>
      </c>
      <c r="NJ54" s="21">
        <f>LEN(配列情報!$D$99)-LEN(SUBSTITUTE(配列情報!$D$99,$D54,""))</f>
        <v>0</v>
      </c>
      <c r="NK54" s="21">
        <f>NJ54/$E54</f>
        <v>0</v>
      </c>
      <c r="NL54" s="162" cm="1">
        <f t="array" ref="NL54">NK54-IFERROR(_xlfn.LET(_xlpm.k,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$NK$3:$NK$215),IF(_xlpm.top="対象無し", 0, SUMPRODUCT(_xlpm.amount * _xlpm.hitCount))),0)</f>
        <v>0</v>
      </c>
      <c r="NM54" s="157">
        <f>NL54</f>
        <v>0</v>
      </c>
      <c r="NN54" s="21">
        <f>LEN(配列情報!$D$100)-LEN(SUBSTITUTE(配列情報!$D$100,$D54,""))</f>
        <v>0</v>
      </c>
      <c r="NO54" s="21">
        <f>NN54/$E54</f>
        <v>0</v>
      </c>
      <c r="NP54" s="162" cm="1">
        <f t="array" ref="NP54">NO54-IFERROR(_xlfn.LET(_xlpm.k,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$NO$3:$NO$215),IF(_xlpm.top="対象無し", 0, SUMPRODUCT(_xlpm.amount * _xlpm.hitCount))),0)</f>
        <v>0</v>
      </c>
      <c r="NQ54" s="157">
        <f>NP54</f>
        <v>0</v>
      </c>
      <c r="NR54" s="21">
        <f>LEN(配列情報!$D$101)-LEN(SUBSTITUTE(配列情報!$D$101,$D54,""))</f>
        <v>0</v>
      </c>
      <c r="NS54" s="21">
        <f>NR54/$E54</f>
        <v>0</v>
      </c>
      <c r="NT54" s="162" cm="1">
        <f t="array" ref="NT54">NS54-IFERROR(_xlfn.LET(_xlpm.k,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$NS$3:$NS$215),IF(_xlpm.top="対象無し", 0, SUMPRODUCT(_xlpm.amount * _xlpm.hitCount))),0)</f>
        <v>0</v>
      </c>
      <c r="NU54" s="157">
        <f>NT54</f>
        <v>0</v>
      </c>
      <c r="NV54" s="21">
        <f>LEN(配列情報!$D$102)-LEN(SUBSTITUTE(配列情報!$D$102,$D54,""))</f>
        <v>0</v>
      </c>
      <c r="NW54" s="21">
        <f>NV54/$E54</f>
        <v>0</v>
      </c>
      <c r="NX54" s="162" cm="1">
        <f t="array" ref="NX54">NW54-IFERROR(_xlfn.LET(_xlpm.k, _xlfn.XMATCH(TRUE, EXACT($OB$2:$RL$2, D54),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D54, ""))) / LEN(D54),_xlpm.amount, SUMIF($C$3:$C$215, _xlpm.arrCode, $NW$3:$NW$215),IF(_xlpm.top="対象無し", 0, SUMPRODUCT(_xlpm.amount * _xlpm.hitCount))),0)</f>
        <v>0</v>
      </c>
      <c r="NY54" s="157">
        <f>NX54</f>
        <v>0</v>
      </c>
    </row>
    <row r="55" spans="1:389">
      <c r="A55" s="224" t="s">
        <v>654</v>
      </c>
      <c r="B55" s="45" t="s">
        <v>653</v>
      </c>
      <c r="C55" s="45">
        <v>53</v>
      </c>
      <c r="D55" s="19" t="str">
        <f>塩基・修飾表記の定義!N38</f>
        <v>[GlydT]</v>
      </c>
      <c r="E55" s="160">
        <f>LEN(D55)</f>
        <v>7</v>
      </c>
      <c r="F55" s="21">
        <f>LEN(配列情報!$D$7)-LEN(SUBSTITUTE(配列情報!$D$7,$D55,""))</f>
        <v>0</v>
      </c>
      <c r="G55" s="21">
        <f>F55/$E55</f>
        <v>0</v>
      </c>
      <c r="H55" s="162" cm="1">
        <f t="array" ref="H55">G55-IFERROR(_xlfn.LET(_xlpm.k,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$G$3:$G$215),IF(_xlpm.top="対象無し", 0, SUMPRODUCT(_xlpm.amount * _xlpm.hitCount))),0)</f>
        <v>0</v>
      </c>
      <c r="I55" s="157">
        <f>H55</f>
        <v>0</v>
      </c>
      <c r="J55" s="21">
        <f>LEN(配列情報!$D$8)-LEN(SUBSTITUTE(配列情報!$D$8,$D55,""))</f>
        <v>0</v>
      </c>
      <c r="K55" s="21">
        <f>J55/$E55</f>
        <v>0</v>
      </c>
      <c r="L55" s="162" cm="1">
        <f t="array" ref="L55">K55-IFERROR(_xlfn.LET(_xlpm.k,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$K$3:$K$215),IF(_xlpm.top="対象無し", 0, SUMPRODUCT(_xlpm.amount * _xlpm.hitCount))),0)</f>
        <v>0</v>
      </c>
      <c r="M55" s="157">
        <f>L55</f>
        <v>0</v>
      </c>
      <c r="N55" s="21">
        <f>LEN(配列情報!$D$9)-LEN(SUBSTITUTE(配列情報!$D$9,$D55,""))</f>
        <v>0</v>
      </c>
      <c r="O55" s="21">
        <f>N55/$E55</f>
        <v>0</v>
      </c>
      <c r="P55" s="162" cm="1">
        <f t="array" ref="P55">O55-IFERROR(_xlfn.LET(_xlpm.k,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$O$3:$O$215),IF(_xlpm.top="対象無し", 0, SUMPRODUCT(_xlpm.amount * _xlpm.hitCount))),0)</f>
        <v>0</v>
      </c>
      <c r="Q55" s="157">
        <f>P55</f>
        <v>0</v>
      </c>
      <c r="R55" s="21">
        <f>LEN(配列情報!$D$10)-LEN(SUBSTITUTE(配列情報!$D$10,$D55,""))</f>
        <v>0</v>
      </c>
      <c r="S55" s="21">
        <f>R55/$E55</f>
        <v>0</v>
      </c>
      <c r="T55" s="162" cm="1">
        <f t="array" ref="T55">S55-IFERROR(_xlfn.LET(_xlpm.k,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$S$3:$S$215),IF(_xlpm.top="対象無し", 0, SUMPRODUCT(_xlpm.amount * _xlpm.hitCount))),0)</f>
        <v>0</v>
      </c>
      <c r="U55" s="157">
        <f>T55</f>
        <v>0</v>
      </c>
      <c r="V55" s="21">
        <f>LEN(配列情報!$D$11)-LEN(SUBSTITUTE(配列情報!$D$11,$D55,""))</f>
        <v>0</v>
      </c>
      <c r="W55" s="21">
        <f>V55/$E55</f>
        <v>0</v>
      </c>
      <c r="X55" s="162" cm="1">
        <f t="array" ref="X55">W55-IFERROR(_xlfn.LET(_xlpm.k,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$W$3:$W$215),IF(_xlpm.top="対象無し", 0, SUMPRODUCT(_xlpm.amount * _xlpm.hitCount))),0)</f>
        <v>0</v>
      </c>
      <c r="Y55" s="157">
        <f>X55</f>
        <v>0</v>
      </c>
      <c r="Z55" s="21">
        <f>LEN(配列情報!$D$12)-LEN(SUBSTITUTE(配列情報!$D$12,$D55,""))</f>
        <v>0</v>
      </c>
      <c r="AA55" s="21">
        <f>Z55/$E55</f>
        <v>0</v>
      </c>
      <c r="AB55" s="162" cm="1">
        <f t="array" ref="AB55">AA55-IFERROR(_xlfn.LET(_xlpm.k,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$AA$3:$AA$215),IF(_xlpm.top="対象無し", 0, SUMPRODUCT(_xlpm.amount * _xlpm.hitCount))),0)</f>
        <v>0</v>
      </c>
      <c r="AC55" s="157">
        <f>AB55</f>
        <v>0</v>
      </c>
      <c r="AD55" s="21">
        <f>LEN(配列情報!$D$13)-LEN(SUBSTITUTE(配列情報!$D$13,$D55,""))</f>
        <v>0</v>
      </c>
      <c r="AE55" s="21">
        <f>AD55/$E55</f>
        <v>0</v>
      </c>
      <c r="AF55" s="162" cm="1">
        <f t="array" ref="AF55">AE55-IFERROR(_xlfn.LET(_xlpm.k,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$AE$3:$AE$215),IF(_xlpm.top="対象無し", 0, SUMPRODUCT(_xlpm.amount * _xlpm.hitCount))),0)</f>
        <v>0</v>
      </c>
      <c r="AG55" s="157">
        <f>AF55</f>
        <v>0</v>
      </c>
      <c r="AH55" s="21">
        <f>LEN(配列情報!$D$14)-LEN(SUBSTITUTE(配列情報!$D$14,$D55,""))</f>
        <v>0</v>
      </c>
      <c r="AI55" s="21">
        <f>AH55/$E55</f>
        <v>0</v>
      </c>
      <c r="AJ55" s="162" cm="1">
        <f t="array" ref="AJ55">AI55-IFERROR(_xlfn.LET(_xlpm.k,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$AI$3:$AI$215),IF(_xlpm.top="対象無し", 0, SUMPRODUCT(_xlpm.amount * _xlpm.hitCount))),0)</f>
        <v>0</v>
      </c>
      <c r="AK55" s="157">
        <f>AJ55</f>
        <v>0</v>
      </c>
      <c r="AL55" s="21">
        <f>LEN(配列情報!$D$15)-LEN(SUBSTITUTE(配列情報!$D$15,$D55,""))</f>
        <v>0</v>
      </c>
      <c r="AM55" s="21">
        <f>AL55/$E55</f>
        <v>0</v>
      </c>
      <c r="AN55" s="162" cm="1">
        <f t="array" ref="AN55">AM55-IFERROR(_xlfn.LET(_xlpm.k,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$AM$3:$AM$215),IF(_xlpm.top="対象無し", 0, SUMPRODUCT(_xlpm.amount * _xlpm.hitCount))),0)</f>
        <v>0</v>
      </c>
      <c r="AO55" s="157">
        <f>AN55</f>
        <v>0</v>
      </c>
      <c r="AP55" s="21">
        <f>LEN(配列情報!$D$16)-LEN(SUBSTITUTE(配列情報!$D$16,$D55,""))</f>
        <v>0</v>
      </c>
      <c r="AQ55" s="21">
        <f>AP55/$E55</f>
        <v>0</v>
      </c>
      <c r="AR55" s="162" cm="1">
        <f t="array" ref="AR55">AQ55-IFERROR(_xlfn.LET(_xlpm.k,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$AQ$3:$AQ$215),IF(_xlpm.top="対象無し", 0, SUMPRODUCT(_xlpm.amount * _xlpm.hitCount))),0)</f>
        <v>0</v>
      </c>
      <c r="AS55" s="157">
        <f>AR55</f>
        <v>0</v>
      </c>
      <c r="AT55" s="21">
        <f>LEN(配列情報!$D$17)-LEN(SUBSTITUTE(配列情報!$D$17,$D55,""))</f>
        <v>0</v>
      </c>
      <c r="AU55" s="21">
        <f>AT55/$E55</f>
        <v>0</v>
      </c>
      <c r="AV55" s="162" cm="1">
        <f t="array" ref="AV55">AU55-IFERROR(_xlfn.LET(_xlpm.k,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$AU$3:$AU$215),IF(_xlpm.top="対象無し", 0, SUMPRODUCT(_xlpm.amount * _xlpm.hitCount))),0)</f>
        <v>0</v>
      </c>
      <c r="AW55" s="157">
        <f>AV55</f>
        <v>0</v>
      </c>
      <c r="AX55" s="21">
        <f>LEN(配列情報!$D$18)-LEN(SUBSTITUTE(配列情報!$D$18,$D55,""))</f>
        <v>0</v>
      </c>
      <c r="AY55" s="21">
        <f>AX55/$E55</f>
        <v>0</v>
      </c>
      <c r="AZ55" s="162" cm="1">
        <f t="array" ref="AZ55">AY55-IFERROR(_xlfn.LET(_xlpm.k,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$AY$3:$AY$215),IF(_xlpm.top="対象無し", 0, SUMPRODUCT(_xlpm.amount * _xlpm.hitCount))),0)</f>
        <v>0</v>
      </c>
      <c r="BA55" s="157">
        <f>AZ55</f>
        <v>0</v>
      </c>
      <c r="BB55" s="21">
        <f>LEN(配列情報!$D$19)-LEN(SUBSTITUTE(配列情報!$D$19,$D55,""))</f>
        <v>0</v>
      </c>
      <c r="BC55" s="21">
        <f>BB55/$E55</f>
        <v>0</v>
      </c>
      <c r="BD55" s="162" cm="1">
        <f t="array" ref="BD55">BC55-IFERROR(_xlfn.LET(_xlpm.k,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$BC$3:$BC$215),IF(_xlpm.top="対象無し", 0, SUMPRODUCT(_xlpm.amount * _xlpm.hitCount))),0)</f>
        <v>0</v>
      </c>
      <c r="BE55" s="157">
        <f>BD55</f>
        <v>0</v>
      </c>
      <c r="BF55" s="21">
        <f>LEN(配列情報!$D$20)-LEN(SUBSTITUTE(配列情報!$D$20,$D55,""))</f>
        <v>0</v>
      </c>
      <c r="BG55" s="21">
        <f>BF55/$E55</f>
        <v>0</v>
      </c>
      <c r="BH55" s="162" cm="1">
        <f t="array" ref="BH55">BG55-IFERROR(_xlfn.LET(_xlpm.k,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$BG$3:$BG$215),IF(_xlpm.top="対象無し", 0, SUMPRODUCT(_xlpm.amount * _xlpm.hitCount))),0)</f>
        <v>0</v>
      </c>
      <c r="BI55" s="157">
        <f>BH55</f>
        <v>0</v>
      </c>
      <c r="BJ55" s="21">
        <f>LEN(配列情報!$D$21)-LEN(SUBSTITUTE(配列情報!$D$21,$D55,""))</f>
        <v>0</v>
      </c>
      <c r="BK55" s="21">
        <f>BJ55/$E55</f>
        <v>0</v>
      </c>
      <c r="BL55" s="162" cm="1">
        <f t="array" ref="BL55">BK55-IFERROR(_xlfn.LET(_xlpm.k,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$BK$3:$BK$215),IF(_xlpm.top="対象無し", 0, SUMPRODUCT(_xlpm.amount * _xlpm.hitCount))),0)</f>
        <v>0</v>
      </c>
      <c r="BM55" s="157">
        <f>BL55</f>
        <v>0</v>
      </c>
      <c r="BN55" s="21">
        <f>LEN(配列情報!$D$22)-LEN(SUBSTITUTE(配列情報!$D$22,$D55,""))</f>
        <v>0</v>
      </c>
      <c r="BO55" s="21">
        <f>BN55/$E55</f>
        <v>0</v>
      </c>
      <c r="BP55" s="162" cm="1">
        <f t="array" ref="BP55">BO55-IFERROR(_xlfn.LET(_xlpm.k,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$BO$3:$BO$215),IF(_xlpm.top="対象無し", 0, SUMPRODUCT(_xlpm.amount * _xlpm.hitCount))),0)</f>
        <v>0</v>
      </c>
      <c r="BQ55" s="157">
        <f>BP55</f>
        <v>0</v>
      </c>
      <c r="BR55" s="21">
        <f>LEN(配列情報!$D$23)-LEN(SUBSTITUTE(配列情報!$D$23,$D55,""))</f>
        <v>0</v>
      </c>
      <c r="BS55" s="21">
        <f>BR55/$E55</f>
        <v>0</v>
      </c>
      <c r="BT55" s="162" cm="1">
        <f t="array" ref="BT55">BS55-IFERROR(_xlfn.LET(_xlpm.k,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$BS$3:$BS$215),IF(_xlpm.top="対象無し", 0, SUMPRODUCT(_xlpm.amount * _xlpm.hitCount))),0)</f>
        <v>0</v>
      </c>
      <c r="BU55" s="157">
        <f>BT55</f>
        <v>0</v>
      </c>
      <c r="BV55" s="21">
        <f>LEN(配列情報!$D$24)-LEN(SUBSTITUTE(配列情報!$D$24,$D55,""))</f>
        <v>0</v>
      </c>
      <c r="BW55" s="21">
        <f>BV55/$E55</f>
        <v>0</v>
      </c>
      <c r="BX55" s="162" cm="1">
        <f t="array" ref="BX55">BW55-IFERROR(_xlfn.LET(_xlpm.k,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$BW$3:$BW$215),IF(_xlpm.top="対象無し", 0, SUMPRODUCT(_xlpm.amount * _xlpm.hitCount))),0)</f>
        <v>0</v>
      </c>
      <c r="BY55" s="157">
        <f>BX55</f>
        <v>0</v>
      </c>
      <c r="BZ55" s="21">
        <f>LEN(配列情報!$D$25)-LEN(SUBSTITUTE(配列情報!$D$25,$D55,""))</f>
        <v>0</v>
      </c>
      <c r="CA55" s="21">
        <f>BZ55/$E55</f>
        <v>0</v>
      </c>
      <c r="CB55" s="162" cm="1">
        <f t="array" ref="CB55">CA55-IFERROR(_xlfn.LET(_xlpm.k,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$CA$3:$CA$215),IF(_xlpm.top="対象無し", 0, SUMPRODUCT(_xlpm.amount * _xlpm.hitCount))),0)</f>
        <v>0</v>
      </c>
      <c r="CC55" s="157">
        <f>CB55</f>
        <v>0</v>
      </c>
      <c r="CD55" s="21">
        <f>LEN(配列情報!$D$26)-LEN(SUBSTITUTE(配列情報!$D$26,$D55,""))</f>
        <v>0</v>
      </c>
      <c r="CE55" s="21">
        <f>CD55/$E55</f>
        <v>0</v>
      </c>
      <c r="CF55" s="162" cm="1">
        <f t="array" ref="CF55">CE55-IFERROR(_xlfn.LET(_xlpm.k,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$CE$3:$CE$215),IF(_xlpm.top="対象無し", 0, SUMPRODUCT(_xlpm.amount * _xlpm.hitCount))),0)</f>
        <v>0</v>
      </c>
      <c r="CG55" s="157">
        <f>CF55</f>
        <v>0</v>
      </c>
      <c r="CH55" s="21">
        <f>LEN(配列情報!$D$27)-LEN(SUBSTITUTE(配列情報!$D$27,$D55,""))</f>
        <v>0</v>
      </c>
      <c r="CI55" s="21">
        <f>CH55/$E55</f>
        <v>0</v>
      </c>
      <c r="CJ55" s="162" cm="1">
        <f t="array" ref="CJ55">CI55-IFERROR(_xlfn.LET(_xlpm.k,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$CI$3:$CI$215),IF(_xlpm.top="対象無し", 0, SUMPRODUCT(_xlpm.amount * _xlpm.hitCount))),0)</f>
        <v>0</v>
      </c>
      <c r="CK55" s="157">
        <f>CJ55</f>
        <v>0</v>
      </c>
      <c r="CL55" s="21">
        <f>LEN(配列情報!$D$28)-LEN(SUBSTITUTE(配列情報!$D$28,$D55,""))</f>
        <v>0</v>
      </c>
      <c r="CM55" s="21">
        <f>CL55/$E55</f>
        <v>0</v>
      </c>
      <c r="CN55" s="162" cm="1">
        <f t="array" ref="CN55">CM55-IFERROR(_xlfn.LET(_xlpm.k,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$CM$3:$CM$215),IF(_xlpm.top="対象無し", 0, SUMPRODUCT(_xlpm.amount * _xlpm.hitCount))),0)</f>
        <v>0</v>
      </c>
      <c r="CO55" s="157">
        <f>CN55</f>
        <v>0</v>
      </c>
      <c r="CP55" s="21">
        <f>LEN(配列情報!$D$29)-LEN(SUBSTITUTE(配列情報!$D$29,$D55,""))</f>
        <v>0</v>
      </c>
      <c r="CQ55" s="21">
        <f>CP55/$E55</f>
        <v>0</v>
      </c>
      <c r="CR55" s="162" cm="1">
        <f t="array" ref="CR55">CQ55-IFERROR(_xlfn.LET(_xlpm.k,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$CQ$3:$CQ$215),IF(_xlpm.top="対象無し", 0, SUMPRODUCT(_xlpm.amount * _xlpm.hitCount))),0)</f>
        <v>0</v>
      </c>
      <c r="CS55" s="157">
        <f>CR55</f>
        <v>0</v>
      </c>
      <c r="CT55" s="21">
        <f>LEN(配列情報!$D$30)-LEN(SUBSTITUTE(配列情報!$D$30,$D55,""))</f>
        <v>0</v>
      </c>
      <c r="CU55" s="21">
        <f>CT55/$E55</f>
        <v>0</v>
      </c>
      <c r="CV55" s="162" cm="1">
        <f t="array" ref="CV55">CU55-IFERROR(_xlfn.LET(_xlpm.k,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$CU$3:$CU$215),IF(_xlpm.top="対象無し", 0, SUMPRODUCT(_xlpm.amount * _xlpm.hitCount))),0)</f>
        <v>0</v>
      </c>
      <c r="CW55" s="157">
        <f>CV55</f>
        <v>0</v>
      </c>
      <c r="CX55" s="21">
        <f>LEN(配列情報!$D$31)-LEN(SUBSTITUTE(配列情報!$D$31,$D55,""))</f>
        <v>0</v>
      </c>
      <c r="CY55" s="21">
        <f>CX55/$E55</f>
        <v>0</v>
      </c>
      <c r="CZ55" s="162" cm="1">
        <f t="array" ref="CZ55">CY55-IFERROR(_xlfn.LET(_xlpm.k,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$CY$3:$CY$215),IF(_xlpm.top="対象無し", 0, SUMPRODUCT(_xlpm.amount * _xlpm.hitCount))),0)</f>
        <v>0</v>
      </c>
      <c r="DA55" s="157">
        <f>CZ55</f>
        <v>0</v>
      </c>
      <c r="DB55" s="21">
        <f>LEN(配列情報!$D$32)-LEN(SUBSTITUTE(配列情報!$D$32,$D55,""))</f>
        <v>0</v>
      </c>
      <c r="DC55" s="21">
        <f>DB55/$E55</f>
        <v>0</v>
      </c>
      <c r="DD55" s="162" cm="1">
        <f t="array" ref="DD55">DC55-IFERROR(_xlfn.LET(_xlpm.k,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$DC$3:$DC$215),IF(_xlpm.top="対象無し", 0, SUMPRODUCT(_xlpm.amount * _xlpm.hitCount))),0)</f>
        <v>0</v>
      </c>
      <c r="DE55" s="157">
        <f>DD55</f>
        <v>0</v>
      </c>
      <c r="DF55" s="21">
        <f>LEN(配列情報!$D$33)-LEN(SUBSTITUTE(配列情報!$D$33,$D55,""))</f>
        <v>0</v>
      </c>
      <c r="DG55" s="21">
        <f>DF55/$E55</f>
        <v>0</v>
      </c>
      <c r="DH55" s="162" cm="1">
        <f t="array" ref="DH55">DG55-IFERROR(_xlfn.LET(_xlpm.k,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$DG$3:$DG$215),IF(_xlpm.top="対象無し", 0, SUMPRODUCT(_xlpm.amount * _xlpm.hitCount))),0)</f>
        <v>0</v>
      </c>
      <c r="DI55" s="157">
        <f>DH55</f>
        <v>0</v>
      </c>
      <c r="DJ55" s="21">
        <f>LEN(配列情報!$D$34)-LEN(SUBSTITUTE(配列情報!$D$34,$D55,""))</f>
        <v>0</v>
      </c>
      <c r="DK55" s="21">
        <f>DJ55/$E55</f>
        <v>0</v>
      </c>
      <c r="DL55" s="162" cm="1">
        <f t="array" ref="DL55">DK55-IFERROR(_xlfn.LET(_xlpm.k,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$DK$3:$DK$215),IF(_xlpm.top="対象無し", 0, SUMPRODUCT(_xlpm.amount * _xlpm.hitCount))),0)</f>
        <v>0</v>
      </c>
      <c r="DM55" s="157">
        <f>DL55</f>
        <v>0</v>
      </c>
      <c r="DN55" s="21">
        <f>LEN(配列情報!$D$35)-LEN(SUBSTITUTE(配列情報!$D$35,$D55,""))</f>
        <v>0</v>
      </c>
      <c r="DO55" s="21">
        <f>DN55/$E55</f>
        <v>0</v>
      </c>
      <c r="DP55" s="162" cm="1">
        <f t="array" ref="DP55">DO55-IFERROR(_xlfn.LET(_xlpm.k,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$DO$3:$DO$215),IF(_xlpm.top="対象無し", 0, SUMPRODUCT(_xlpm.amount * _xlpm.hitCount))),0)</f>
        <v>0</v>
      </c>
      <c r="DQ55" s="157">
        <f>DP55</f>
        <v>0</v>
      </c>
      <c r="DR55" s="21">
        <f>LEN(配列情報!$D$36)-LEN(SUBSTITUTE(配列情報!$D$36,$D55,""))</f>
        <v>0</v>
      </c>
      <c r="DS55" s="21">
        <f>DR55/$E55</f>
        <v>0</v>
      </c>
      <c r="DT55" s="162" cm="1">
        <f t="array" ref="DT55">DS55-IFERROR(_xlfn.LET(_xlpm.k,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$DS$3:$DS$215),IF(_xlpm.top="対象無し", 0, SUMPRODUCT(_xlpm.amount * _xlpm.hitCount))),0)</f>
        <v>0</v>
      </c>
      <c r="DU55" s="157">
        <f>DT55</f>
        <v>0</v>
      </c>
      <c r="DV55" s="21">
        <f>LEN(配列情報!$D$37)-LEN(SUBSTITUTE(配列情報!$D$37,$D55,""))</f>
        <v>0</v>
      </c>
      <c r="DW55" s="21">
        <f>DV55/$E55</f>
        <v>0</v>
      </c>
      <c r="DX55" s="162" cm="1">
        <f t="array" ref="DX55">DW55-IFERROR(_xlfn.LET(_xlpm.k,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$DW$3:$DW$215),IF(_xlpm.top="対象無し", 0, SUMPRODUCT(_xlpm.amount * _xlpm.hitCount))),0)</f>
        <v>0</v>
      </c>
      <c r="DY55" s="157">
        <f>DX55</f>
        <v>0</v>
      </c>
      <c r="DZ55" s="21">
        <f>LEN(配列情報!$D$38)-LEN(SUBSTITUTE(配列情報!$D$38,$D55,""))</f>
        <v>0</v>
      </c>
      <c r="EA55" s="21">
        <f>DZ55/$E55</f>
        <v>0</v>
      </c>
      <c r="EB55" s="162" cm="1">
        <f t="array" ref="EB55">EA55-IFERROR(_xlfn.LET(_xlpm.k,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$EA$3:$EA$215),IF(_xlpm.top="対象無し", 0, SUMPRODUCT(_xlpm.amount * _xlpm.hitCount))),0)</f>
        <v>0</v>
      </c>
      <c r="EC55" s="157">
        <f>EB55</f>
        <v>0</v>
      </c>
      <c r="ED55" s="21">
        <f>LEN(配列情報!$D$39)-LEN(SUBSTITUTE(配列情報!$D$39,$D55,""))</f>
        <v>0</v>
      </c>
      <c r="EE55" s="21">
        <f>ED55/$E55</f>
        <v>0</v>
      </c>
      <c r="EF55" s="162" cm="1">
        <f t="array" ref="EF55">EE55-IFERROR(_xlfn.LET(_xlpm.k,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$EE$3:$EE$215),IF(_xlpm.top="対象無し", 0, SUMPRODUCT(_xlpm.amount * _xlpm.hitCount))),0)</f>
        <v>0</v>
      </c>
      <c r="EG55" s="157">
        <f>EF55</f>
        <v>0</v>
      </c>
      <c r="EH55" s="21">
        <f>LEN(配列情報!$D$40)-LEN(SUBSTITUTE(配列情報!$D$40,$D55,""))</f>
        <v>0</v>
      </c>
      <c r="EI55" s="21">
        <f>EH55/$E55</f>
        <v>0</v>
      </c>
      <c r="EJ55" s="162" cm="1">
        <f t="array" ref="EJ55">EI55-IFERROR(_xlfn.LET(_xlpm.k,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$EI$3:$EI$215),IF(_xlpm.top="対象無し", 0, SUMPRODUCT(_xlpm.amount * _xlpm.hitCount))),0)</f>
        <v>0</v>
      </c>
      <c r="EK55" s="157">
        <f>EJ55</f>
        <v>0</v>
      </c>
      <c r="EL55" s="21">
        <f>LEN(配列情報!$D$41)-LEN(SUBSTITUTE(配列情報!$D$41,$D55,""))</f>
        <v>0</v>
      </c>
      <c r="EM55" s="21">
        <f>EL55/$E55</f>
        <v>0</v>
      </c>
      <c r="EN55" s="162" cm="1">
        <f t="array" ref="EN55">EM55-IFERROR(_xlfn.LET(_xlpm.k,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$EM$3:$EM$215),IF(_xlpm.top="対象無し", 0, SUMPRODUCT(_xlpm.amount * _xlpm.hitCount))),0)</f>
        <v>0</v>
      </c>
      <c r="EO55" s="157">
        <f>EN55</f>
        <v>0</v>
      </c>
      <c r="EP55" s="21">
        <f>LEN(配列情報!$D$42)-LEN(SUBSTITUTE(配列情報!$D$42,$D55,""))</f>
        <v>0</v>
      </c>
      <c r="EQ55" s="21">
        <f>EP55/$E55</f>
        <v>0</v>
      </c>
      <c r="ER55" s="162" cm="1">
        <f t="array" ref="ER55">EQ55-IFERROR(_xlfn.LET(_xlpm.k,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$EQ$3:$EQ$215),IF(_xlpm.top="対象無し", 0, SUMPRODUCT(_xlpm.amount * _xlpm.hitCount))),0)</f>
        <v>0</v>
      </c>
      <c r="ES55" s="157">
        <f>ER55</f>
        <v>0</v>
      </c>
      <c r="ET55" s="21">
        <f>LEN(配列情報!$D$43)-LEN(SUBSTITUTE(配列情報!$D$43,$D55,""))</f>
        <v>0</v>
      </c>
      <c r="EU55" s="21">
        <f>ET55/$E55</f>
        <v>0</v>
      </c>
      <c r="EV55" s="162" cm="1">
        <f t="array" ref="EV55">EU55-IFERROR(_xlfn.LET(_xlpm.k,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$EU$3:$EU$215),IF(_xlpm.top="対象無し", 0, SUMPRODUCT(_xlpm.amount * _xlpm.hitCount))),0)</f>
        <v>0</v>
      </c>
      <c r="EW55" s="157">
        <f>EV55</f>
        <v>0</v>
      </c>
      <c r="EX55" s="21">
        <f>LEN(配列情報!$D$44)-LEN(SUBSTITUTE(配列情報!$D$44,$D55,""))</f>
        <v>0</v>
      </c>
      <c r="EY55" s="21">
        <f>EX55/$E55</f>
        <v>0</v>
      </c>
      <c r="EZ55" s="162" cm="1">
        <f t="array" ref="EZ55">EY55-IFERROR(_xlfn.LET(_xlpm.k,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$EY$3:$EY$215),IF(_xlpm.top="対象無し", 0, SUMPRODUCT(_xlpm.amount * _xlpm.hitCount))),0)</f>
        <v>0</v>
      </c>
      <c r="FA55" s="157">
        <f>EZ55</f>
        <v>0</v>
      </c>
      <c r="FB55" s="21">
        <f>LEN(配列情報!$D$45)-LEN(SUBSTITUTE(配列情報!$D$45,$D55,""))</f>
        <v>0</v>
      </c>
      <c r="FC55" s="21">
        <f>FB55/$E55</f>
        <v>0</v>
      </c>
      <c r="FD55" s="162" cm="1">
        <f t="array" ref="FD55">FC55-IFERROR(_xlfn.LET(_xlpm.k,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$FC$3:$FC$215),IF(_xlpm.top="対象無し", 0, SUMPRODUCT(_xlpm.amount * _xlpm.hitCount))),0)</f>
        <v>0</v>
      </c>
      <c r="FE55" s="157">
        <f>FD55</f>
        <v>0</v>
      </c>
      <c r="FF55" s="21">
        <f>LEN(配列情報!$D$46)-LEN(SUBSTITUTE(配列情報!$D$46,$D55,""))</f>
        <v>0</v>
      </c>
      <c r="FG55" s="21">
        <f>FF55/$E55</f>
        <v>0</v>
      </c>
      <c r="FH55" s="162" cm="1">
        <f t="array" ref="FH55">FG55-IFERROR(_xlfn.LET(_xlpm.k,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$FG$3:$FG$215),IF(_xlpm.top="対象無し", 0, SUMPRODUCT(_xlpm.amount * _xlpm.hitCount))),0)</f>
        <v>0</v>
      </c>
      <c r="FI55" s="157">
        <f>FH55</f>
        <v>0</v>
      </c>
      <c r="FJ55" s="21">
        <f>LEN(配列情報!$D$47)-LEN(SUBSTITUTE(配列情報!$D$47,$D55,""))</f>
        <v>0</v>
      </c>
      <c r="FK55" s="21">
        <f>FJ55/$E55</f>
        <v>0</v>
      </c>
      <c r="FL55" s="162" cm="1">
        <f t="array" ref="FL55">FK55-IFERROR(_xlfn.LET(_xlpm.k,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$FK$3:$FK$215),IF(_xlpm.top="対象無し", 0, SUMPRODUCT(_xlpm.amount * _xlpm.hitCount))),0)</f>
        <v>0</v>
      </c>
      <c r="FM55" s="157">
        <f>FL55</f>
        <v>0</v>
      </c>
      <c r="FN55" s="21">
        <f>LEN(配列情報!$D$48)-LEN(SUBSTITUTE(配列情報!$D$48,$D55,""))</f>
        <v>0</v>
      </c>
      <c r="FO55" s="21">
        <f>FN55/$E55</f>
        <v>0</v>
      </c>
      <c r="FP55" s="162" cm="1">
        <f t="array" ref="FP55">FO55-IFERROR(_xlfn.LET(_xlpm.k,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$FO$3:$FO$215),IF(_xlpm.top="対象無し", 0, SUMPRODUCT(_xlpm.amount * _xlpm.hitCount))),0)</f>
        <v>0</v>
      </c>
      <c r="FQ55" s="157">
        <f>FP55</f>
        <v>0</v>
      </c>
      <c r="FR55" s="21">
        <f>LEN(配列情報!$D$49)-LEN(SUBSTITUTE(配列情報!$D$49,$D55,""))</f>
        <v>0</v>
      </c>
      <c r="FS55" s="21">
        <f>FR55/$E55</f>
        <v>0</v>
      </c>
      <c r="FT55" s="162" cm="1">
        <f t="array" ref="FT55">FS55-IFERROR(_xlfn.LET(_xlpm.k,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$FS$3:$FS$215),IF(_xlpm.top="対象無し", 0, SUMPRODUCT(_xlpm.amount * _xlpm.hitCount))),0)</f>
        <v>0</v>
      </c>
      <c r="FU55" s="157">
        <f>FT55</f>
        <v>0</v>
      </c>
      <c r="FV55" s="21">
        <f>LEN(配列情報!$D$50)-LEN(SUBSTITUTE(配列情報!$D$50,$D55,""))</f>
        <v>0</v>
      </c>
      <c r="FW55" s="21">
        <f>FV55/$E55</f>
        <v>0</v>
      </c>
      <c r="FX55" s="162" cm="1">
        <f t="array" ref="FX55">FW55-IFERROR(_xlfn.LET(_xlpm.k,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$FW$3:$FW$215),IF(_xlpm.top="対象無し", 0, SUMPRODUCT(_xlpm.amount * _xlpm.hitCount))),0)</f>
        <v>0</v>
      </c>
      <c r="FY55" s="157">
        <f>FX55</f>
        <v>0</v>
      </c>
      <c r="FZ55" s="21">
        <f>LEN(配列情報!$D$51)-LEN(SUBSTITUTE(配列情報!$D$51,$D55,""))</f>
        <v>0</v>
      </c>
      <c r="GA55" s="21">
        <f>FZ55/$E55</f>
        <v>0</v>
      </c>
      <c r="GB55" s="162" cm="1">
        <f t="array" ref="GB55">GA55-IFERROR(_xlfn.LET(_xlpm.k,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$GA$3:$GA$215),IF(_xlpm.top="対象無し", 0, SUMPRODUCT(_xlpm.amount * _xlpm.hitCount))),0)</f>
        <v>0</v>
      </c>
      <c r="GC55" s="157">
        <f>GB55</f>
        <v>0</v>
      </c>
      <c r="GD55" s="21">
        <f>LEN(配列情報!$D$52)-LEN(SUBSTITUTE(配列情報!$D$52,$D55,""))</f>
        <v>0</v>
      </c>
      <c r="GE55" s="21">
        <f>GD55/$E55</f>
        <v>0</v>
      </c>
      <c r="GF55" s="162" cm="1">
        <f t="array" ref="GF55">GE55-IFERROR(_xlfn.LET(_xlpm.k,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$GE$3:$GE$215),IF(_xlpm.top="対象無し", 0, SUMPRODUCT(_xlpm.amount * _xlpm.hitCount))),0)</f>
        <v>0</v>
      </c>
      <c r="GG55" s="157">
        <f>GF55</f>
        <v>0</v>
      </c>
      <c r="GH55" s="21">
        <f>LEN(配列情報!$D$53)-LEN(SUBSTITUTE(配列情報!$D$53,$D55,""))</f>
        <v>0</v>
      </c>
      <c r="GI55" s="21">
        <f>GH55/$E55</f>
        <v>0</v>
      </c>
      <c r="GJ55" s="162" cm="1">
        <f t="array" ref="GJ55">GI55-IFERROR(_xlfn.LET(_xlpm.k,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$GI$3:$GI$215),IF(_xlpm.top="対象無し", 0, SUMPRODUCT(_xlpm.amount * _xlpm.hitCount))),0)</f>
        <v>0</v>
      </c>
      <c r="GK55" s="157">
        <f>GJ55</f>
        <v>0</v>
      </c>
      <c r="GL55" s="21">
        <f>LEN(配列情報!$D$54)-LEN(SUBSTITUTE(配列情報!$D$54,$D55,""))</f>
        <v>0</v>
      </c>
      <c r="GM55" s="21">
        <f>GL55/$E55</f>
        <v>0</v>
      </c>
      <c r="GN55" s="162" cm="1">
        <f t="array" ref="GN55">GM55-IFERROR(_xlfn.LET(_xlpm.k,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$GM$3:$GM$215),IF(_xlpm.top="対象無し", 0, SUMPRODUCT(_xlpm.amount * _xlpm.hitCount))),0)</f>
        <v>0</v>
      </c>
      <c r="GO55" s="157">
        <f>GN55</f>
        <v>0</v>
      </c>
      <c r="GP55" s="21">
        <f>LEN(配列情報!$D$55)-LEN(SUBSTITUTE(配列情報!$D$55,$D55,""))</f>
        <v>0</v>
      </c>
      <c r="GQ55" s="21">
        <f>GP55/$E55</f>
        <v>0</v>
      </c>
      <c r="GR55" s="162" cm="1">
        <f t="array" ref="GR55">GQ55-IFERROR(_xlfn.LET(_xlpm.k,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$GQ$3:$GQ$215),IF(_xlpm.top="対象無し", 0, SUMPRODUCT(_xlpm.amount * _xlpm.hitCount))),0)</f>
        <v>0</v>
      </c>
      <c r="GS55" s="157">
        <f>GR55</f>
        <v>0</v>
      </c>
      <c r="GT55" s="21">
        <f>LEN(配列情報!$D$56)-LEN(SUBSTITUTE(配列情報!$D$56,$D55,""))</f>
        <v>0</v>
      </c>
      <c r="GU55" s="21">
        <f>GT55/$E55</f>
        <v>0</v>
      </c>
      <c r="GV55" s="162" cm="1">
        <f t="array" ref="GV55">GU55-IFERROR(_xlfn.LET(_xlpm.k,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$GU$3:$GU$215),IF(_xlpm.top="対象無し", 0, SUMPRODUCT(_xlpm.amount * _xlpm.hitCount))),0)</f>
        <v>0</v>
      </c>
      <c r="GW55" s="157">
        <f>GV55</f>
        <v>0</v>
      </c>
      <c r="GX55" s="21">
        <f>LEN(配列情報!$D$57)-LEN(SUBSTITUTE(配列情報!$D$57,$D55,""))</f>
        <v>0</v>
      </c>
      <c r="GY55" s="21">
        <f>GX55/$E55</f>
        <v>0</v>
      </c>
      <c r="GZ55" s="162" cm="1">
        <f t="array" ref="GZ55">GY55-IFERROR(_xlfn.LET(_xlpm.k,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$GY$3:$GY$215),IF(_xlpm.top="対象無し", 0, SUMPRODUCT(_xlpm.amount * _xlpm.hitCount))),0)</f>
        <v>0</v>
      </c>
      <c r="HA55" s="157">
        <f>GZ55</f>
        <v>0</v>
      </c>
      <c r="HB55" s="21">
        <f>LEN(配列情報!$D$58)-LEN(SUBSTITUTE(配列情報!$D$58,$D55,""))</f>
        <v>0</v>
      </c>
      <c r="HC55" s="21">
        <f>HB55/$E55</f>
        <v>0</v>
      </c>
      <c r="HD55" s="162" cm="1">
        <f t="array" ref="HD55">HC55-IFERROR(_xlfn.LET(_xlpm.k,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$HC$3:$HC$215),IF(_xlpm.top="対象無し", 0, SUMPRODUCT(_xlpm.amount * _xlpm.hitCount))),0)</f>
        <v>0</v>
      </c>
      <c r="HE55" s="157">
        <f>HD55</f>
        <v>0</v>
      </c>
      <c r="HF55" s="21">
        <f>LEN(配列情報!$D$59)-LEN(SUBSTITUTE(配列情報!$D$59,$D55,""))</f>
        <v>0</v>
      </c>
      <c r="HG55" s="21">
        <f>HF55/$E55</f>
        <v>0</v>
      </c>
      <c r="HH55" s="162" cm="1">
        <f t="array" ref="HH55">HG55-IFERROR(_xlfn.LET(_xlpm.k,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$HG$3:$HG$215),IF(_xlpm.top="対象無し", 0, SUMPRODUCT(_xlpm.amount * _xlpm.hitCount))),0)</f>
        <v>0</v>
      </c>
      <c r="HI55" s="157">
        <f>HH55</f>
        <v>0</v>
      </c>
      <c r="HJ55" s="21">
        <f>LEN(配列情報!$D$60)-LEN(SUBSTITUTE(配列情報!$D$60,$D55,""))</f>
        <v>0</v>
      </c>
      <c r="HK55" s="21">
        <f>HJ55/$E55</f>
        <v>0</v>
      </c>
      <c r="HL55" s="162" cm="1">
        <f t="array" ref="HL55">HK55-IFERROR(_xlfn.LET(_xlpm.k,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$HK$3:$HK$215),IF(_xlpm.top="対象無し", 0, SUMPRODUCT(_xlpm.amount * _xlpm.hitCount))),0)</f>
        <v>0</v>
      </c>
      <c r="HM55" s="157">
        <f>HL55</f>
        <v>0</v>
      </c>
      <c r="HN55" s="21">
        <f>LEN(配列情報!$D$61)-LEN(SUBSTITUTE(配列情報!$D$61,$D55,""))</f>
        <v>0</v>
      </c>
      <c r="HO55" s="21">
        <f>HN55/$E55</f>
        <v>0</v>
      </c>
      <c r="HP55" s="162" cm="1">
        <f t="array" ref="HP55">HO55-IFERROR(_xlfn.LET(_xlpm.k,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$HO$3:$HO$215),IF(_xlpm.top="対象無し", 0, SUMPRODUCT(_xlpm.amount * _xlpm.hitCount))),0)</f>
        <v>0</v>
      </c>
      <c r="HQ55" s="157">
        <f>HP55</f>
        <v>0</v>
      </c>
      <c r="HR55" s="21">
        <f>LEN(配列情報!$D$62)-LEN(SUBSTITUTE(配列情報!$D$62,$D55,""))</f>
        <v>0</v>
      </c>
      <c r="HS55" s="21">
        <f>HR55/$E55</f>
        <v>0</v>
      </c>
      <c r="HT55" s="162" cm="1">
        <f t="array" ref="HT55">HS55-IFERROR(_xlfn.LET(_xlpm.k,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$HS$3:$HS$215),IF(_xlpm.top="対象無し", 0, SUMPRODUCT(_xlpm.amount * _xlpm.hitCount))),0)</f>
        <v>0</v>
      </c>
      <c r="HU55" s="157">
        <f>HT55</f>
        <v>0</v>
      </c>
      <c r="HV55" s="21">
        <f>LEN(配列情報!$D$63)-LEN(SUBSTITUTE(配列情報!$D$63,$D55,""))</f>
        <v>0</v>
      </c>
      <c r="HW55" s="21">
        <f>HV55/$E55</f>
        <v>0</v>
      </c>
      <c r="HX55" s="162" cm="1">
        <f t="array" ref="HX55">HW55-IFERROR(_xlfn.LET(_xlpm.k,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$HW$3:$HW$215),IF(_xlpm.top="対象無し", 0, SUMPRODUCT(_xlpm.amount * _xlpm.hitCount))),0)</f>
        <v>0</v>
      </c>
      <c r="HY55" s="157">
        <f>HX55</f>
        <v>0</v>
      </c>
      <c r="HZ55" s="21">
        <f>LEN(配列情報!$D$64)-LEN(SUBSTITUTE(配列情報!$D$64,$D55,""))</f>
        <v>0</v>
      </c>
      <c r="IA55" s="21">
        <f>HZ55/$E55</f>
        <v>0</v>
      </c>
      <c r="IB55" s="162" cm="1">
        <f t="array" ref="IB55">IA55-IFERROR(_xlfn.LET(_xlpm.k,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$IA$3:$IA$215),IF(_xlpm.top="対象無し", 0, SUMPRODUCT(_xlpm.amount * _xlpm.hitCount))),0)</f>
        <v>0</v>
      </c>
      <c r="IC55" s="157">
        <f>IB55</f>
        <v>0</v>
      </c>
      <c r="ID55" s="21">
        <f>LEN(配列情報!$D$65)-LEN(SUBSTITUTE(配列情報!$D$65,$D55,""))</f>
        <v>0</v>
      </c>
      <c r="IE55" s="21">
        <f>ID55/$E55</f>
        <v>0</v>
      </c>
      <c r="IF55" s="162" cm="1">
        <f t="array" ref="IF55">IE55-IFERROR(_xlfn.LET(_xlpm.k,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$IE$3:$IE$215),IF(_xlpm.top="対象無し", 0, SUMPRODUCT(_xlpm.amount * _xlpm.hitCount))),0)</f>
        <v>0</v>
      </c>
      <c r="IG55" s="157">
        <f>IF55</f>
        <v>0</v>
      </c>
      <c r="IH55" s="21">
        <f>LEN(配列情報!$D$66)-LEN(SUBSTITUTE(配列情報!$D$66,$D55,""))</f>
        <v>0</v>
      </c>
      <c r="II55" s="21">
        <f>IH55/$E55</f>
        <v>0</v>
      </c>
      <c r="IJ55" s="162" cm="1">
        <f t="array" ref="IJ55">II55-IFERROR(_xlfn.LET(_xlpm.k,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$II$3:$II$215),IF(_xlpm.top="対象無し", 0, SUMPRODUCT(_xlpm.amount * _xlpm.hitCount))),0)</f>
        <v>0</v>
      </c>
      <c r="IK55" s="157">
        <f>IJ55</f>
        <v>0</v>
      </c>
      <c r="IL55" s="21">
        <f>LEN(配列情報!$D$67)-LEN(SUBSTITUTE(配列情報!$D$67,$D55,""))</f>
        <v>0</v>
      </c>
      <c r="IM55" s="21">
        <f>IL55/$E55</f>
        <v>0</v>
      </c>
      <c r="IN55" s="162" cm="1">
        <f t="array" ref="IN55">IM55-IFERROR(_xlfn.LET(_xlpm.k,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$IM$3:$IM$215),IF(_xlpm.top="対象無し", 0, SUMPRODUCT(_xlpm.amount * _xlpm.hitCount))),0)</f>
        <v>0</v>
      </c>
      <c r="IO55" s="157">
        <f>IN55</f>
        <v>0</v>
      </c>
      <c r="IP55" s="21">
        <f>LEN(配列情報!$D$68)-LEN(SUBSTITUTE(配列情報!$D$68,$D55,""))</f>
        <v>0</v>
      </c>
      <c r="IQ55" s="21">
        <f>IP55/$E55</f>
        <v>0</v>
      </c>
      <c r="IR55" s="162" cm="1">
        <f t="array" ref="IR55">IQ55-IFERROR(_xlfn.LET(_xlpm.k,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$IQ$3:$IQ$215),IF(_xlpm.top="対象無し", 0, SUMPRODUCT(_xlpm.amount * _xlpm.hitCount))),0)</f>
        <v>0</v>
      </c>
      <c r="IS55" s="157">
        <f>IR55</f>
        <v>0</v>
      </c>
      <c r="IT55" s="21">
        <f>LEN(配列情報!$D$69)-LEN(SUBSTITUTE(配列情報!$D$69,$D55,""))</f>
        <v>0</v>
      </c>
      <c r="IU55" s="21">
        <f>IT55/$E55</f>
        <v>0</v>
      </c>
      <c r="IV55" s="162" cm="1">
        <f t="array" ref="IV55">IU55-IFERROR(_xlfn.LET(_xlpm.k,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$IU$3:$IU$215),IF(_xlpm.top="対象無し", 0, SUMPRODUCT(_xlpm.amount * _xlpm.hitCount))),0)</f>
        <v>0</v>
      </c>
      <c r="IW55" s="157">
        <f>IV55</f>
        <v>0</v>
      </c>
      <c r="IX55" s="21">
        <f>LEN(配列情報!$D$70)-LEN(SUBSTITUTE(配列情報!$D$70,$D55,""))</f>
        <v>0</v>
      </c>
      <c r="IY55" s="21">
        <f>IX55/$E55</f>
        <v>0</v>
      </c>
      <c r="IZ55" s="162" cm="1">
        <f t="array" ref="IZ55">IY55-IFERROR(_xlfn.LET(_xlpm.k,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$IY$3:$IY$215),IF(_xlpm.top="対象無し", 0, SUMPRODUCT(_xlpm.amount * _xlpm.hitCount))),0)</f>
        <v>0</v>
      </c>
      <c r="JA55" s="157">
        <f>IZ55</f>
        <v>0</v>
      </c>
      <c r="JB55" s="21">
        <f>LEN(配列情報!$D$71)-LEN(SUBSTITUTE(配列情報!$D$71,$D55,""))</f>
        <v>0</v>
      </c>
      <c r="JC55" s="21">
        <f>JB55/$E55</f>
        <v>0</v>
      </c>
      <c r="JD55" s="162" cm="1">
        <f t="array" ref="JD55">JC55-IFERROR(_xlfn.LET(_xlpm.k,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$JC$3:$JC$215),IF(_xlpm.top="対象無し", 0, SUMPRODUCT(_xlpm.amount * _xlpm.hitCount))),0)</f>
        <v>0</v>
      </c>
      <c r="JE55" s="157">
        <f>JD55</f>
        <v>0</v>
      </c>
      <c r="JF55" s="21">
        <f>LEN(配列情報!$D$72)-LEN(SUBSTITUTE(配列情報!$D$72,$D55,""))</f>
        <v>0</v>
      </c>
      <c r="JG55" s="21">
        <f>JF55/$E55</f>
        <v>0</v>
      </c>
      <c r="JH55" s="162" cm="1">
        <f t="array" ref="JH55">JG55-IFERROR(_xlfn.LET(_xlpm.k,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$JG$3:$JG$215),IF(_xlpm.top="対象無し", 0, SUMPRODUCT(_xlpm.amount * _xlpm.hitCount))),0)</f>
        <v>0</v>
      </c>
      <c r="JI55" s="157">
        <f>JH55</f>
        <v>0</v>
      </c>
      <c r="JJ55" s="21">
        <f>LEN(配列情報!$D$73)-LEN(SUBSTITUTE(配列情報!$D$73,$D55,""))</f>
        <v>0</v>
      </c>
      <c r="JK55" s="21">
        <f>JJ55/$E55</f>
        <v>0</v>
      </c>
      <c r="JL55" s="162" cm="1">
        <f t="array" ref="JL55">JK55-IFERROR(_xlfn.LET(_xlpm.k,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$JK$3:$JK$215),IF(_xlpm.top="対象無し", 0, SUMPRODUCT(_xlpm.amount * _xlpm.hitCount))),0)</f>
        <v>0</v>
      </c>
      <c r="JM55" s="157">
        <f>JL55</f>
        <v>0</v>
      </c>
      <c r="JN55" s="21">
        <f>LEN(配列情報!$D$74)-LEN(SUBSTITUTE(配列情報!$D$74,$D55,""))</f>
        <v>0</v>
      </c>
      <c r="JO55" s="21">
        <f>JN55/$E55</f>
        <v>0</v>
      </c>
      <c r="JP55" s="162" cm="1">
        <f t="array" ref="JP55">JO55-IFERROR(_xlfn.LET(_xlpm.k,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$JO$3:$JO$215),IF(_xlpm.top="対象無し", 0, SUMPRODUCT(_xlpm.amount * _xlpm.hitCount))),0)</f>
        <v>0</v>
      </c>
      <c r="JQ55" s="157">
        <f>JP55</f>
        <v>0</v>
      </c>
      <c r="JR55" s="21">
        <f>LEN(配列情報!$D$75)-LEN(SUBSTITUTE(配列情報!$D$75,$D55,""))</f>
        <v>0</v>
      </c>
      <c r="JS55" s="21">
        <f>JR55/$E55</f>
        <v>0</v>
      </c>
      <c r="JT55" s="162" cm="1">
        <f t="array" ref="JT55">JS55-IFERROR(_xlfn.LET(_xlpm.k,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$JS$3:$JS$215),IF(_xlpm.top="対象無し", 0, SUMPRODUCT(_xlpm.amount * _xlpm.hitCount))),0)</f>
        <v>0</v>
      </c>
      <c r="JU55" s="157">
        <f>JT55</f>
        <v>0</v>
      </c>
      <c r="JV55" s="21">
        <f>LEN(配列情報!$D$76)-LEN(SUBSTITUTE(配列情報!$D$76,$D55,""))</f>
        <v>0</v>
      </c>
      <c r="JW55" s="21">
        <f>JV55/$E55</f>
        <v>0</v>
      </c>
      <c r="JX55" s="162" cm="1">
        <f t="array" ref="JX55">JW55-IFERROR(_xlfn.LET(_xlpm.k,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$JW$3:$JW$215),IF(_xlpm.top="対象無し", 0, SUMPRODUCT(_xlpm.amount * _xlpm.hitCount))),0)</f>
        <v>0</v>
      </c>
      <c r="JY55" s="157">
        <f>JX55</f>
        <v>0</v>
      </c>
      <c r="JZ55" s="21">
        <f>LEN(配列情報!$D$77)-LEN(SUBSTITUTE(配列情報!$D$77,$D55,""))</f>
        <v>0</v>
      </c>
      <c r="KA55" s="21">
        <f>JZ55/$E55</f>
        <v>0</v>
      </c>
      <c r="KB55" s="162" cm="1">
        <f t="array" ref="KB55">KA55-IFERROR(_xlfn.LET(_xlpm.k,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$KA$3:$KA$215),IF(_xlpm.top="対象無し", 0, SUMPRODUCT(_xlpm.amount * _xlpm.hitCount))),0)</f>
        <v>0</v>
      </c>
      <c r="KC55" s="157">
        <f>KB55</f>
        <v>0</v>
      </c>
      <c r="KD55" s="21">
        <f>LEN(配列情報!$D$78)-LEN(SUBSTITUTE(配列情報!$D$78,$D55,""))</f>
        <v>0</v>
      </c>
      <c r="KE55" s="21">
        <f>KD55/$E55</f>
        <v>0</v>
      </c>
      <c r="KF55" s="162" cm="1">
        <f t="array" ref="KF55">KE55-IFERROR(_xlfn.LET(_xlpm.k,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$KE$3:$KE$215),IF(_xlpm.top="対象無し", 0, SUMPRODUCT(_xlpm.amount * _xlpm.hitCount))),0)</f>
        <v>0</v>
      </c>
      <c r="KG55" s="157">
        <f>KF55</f>
        <v>0</v>
      </c>
      <c r="KH55" s="21">
        <f>LEN(配列情報!$D$79)-LEN(SUBSTITUTE(配列情報!$D$79,$D55,""))</f>
        <v>0</v>
      </c>
      <c r="KI55" s="21">
        <f>KH55/$E55</f>
        <v>0</v>
      </c>
      <c r="KJ55" s="162" cm="1">
        <f t="array" ref="KJ55">KI55-IFERROR(_xlfn.LET(_xlpm.k,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$KI$3:$KI$215),IF(_xlpm.top="対象無し", 0, SUMPRODUCT(_xlpm.amount * _xlpm.hitCount))),0)</f>
        <v>0</v>
      </c>
      <c r="KK55" s="157">
        <f>KJ55</f>
        <v>0</v>
      </c>
      <c r="KL55" s="21">
        <f>LEN(配列情報!$D$80)-LEN(SUBSTITUTE(配列情報!$D$80,$D55,""))</f>
        <v>0</v>
      </c>
      <c r="KM55" s="21">
        <f>KL55/$E55</f>
        <v>0</v>
      </c>
      <c r="KN55" s="162" cm="1">
        <f t="array" ref="KN55">KM55-IFERROR(_xlfn.LET(_xlpm.k,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$KM$3:$KM$215),IF(_xlpm.top="対象無し", 0, SUMPRODUCT(_xlpm.amount * _xlpm.hitCount))),0)</f>
        <v>0</v>
      </c>
      <c r="KO55" s="157">
        <f>KN55</f>
        <v>0</v>
      </c>
      <c r="KP55" s="21">
        <f>LEN(配列情報!$D$81)-LEN(SUBSTITUTE(配列情報!$D$81,$D55,""))</f>
        <v>0</v>
      </c>
      <c r="KQ55" s="21">
        <f>KP55/$E55</f>
        <v>0</v>
      </c>
      <c r="KR55" s="162" cm="1">
        <f t="array" ref="KR55">KQ55-IFERROR(_xlfn.LET(_xlpm.k,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$KQ$3:$KQ$215),IF(_xlpm.top="対象無し", 0, SUMPRODUCT(_xlpm.amount * _xlpm.hitCount))),0)</f>
        <v>0</v>
      </c>
      <c r="KS55" s="157">
        <f>KR55</f>
        <v>0</v>
      </c>
      <c r="KT55" s="21">
        <f>LEN(配列情報!$D$82)-LEN(SUBSTITUTE(配列情報!$D$82,$D55,""))</f>
        <v>0</v>
      </c>
      <c r="KU55" s="21">
        <f>KT55/$E55</f>
        <v>0</v>
      </c>
      <c r="KV55" s="162" cm="1">
        <f t="array" ref="KV55">KU55-IFERROR(_xlfn.LET(_xlpm.k,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$KU$3:$KU$215),IF(_xlpm.top="対象無し", 0, SUMPRODUCT(_xlpm.amount * _xlpm.hitCount))),0)</f>
        <v>0</v>
      </c>
      <c r="KW55" s="157">
        <f>KV55</f>
        <v>0</v>
      </c>
      <c r="KX55" s="21">
        <f>LEN(配列情報!$D$83)-LEN(SUBSTITUTE(配列情報!$D$83,$D55,""))</f>
        <v>0</v>
      </c>
      <c r="KY55" s="21">
        <f>KX55/$E55</f>
        <v>0</v>
      </c>
      <c r="KZ55" s="162" cm="1">
        <f t="array" ref="KZ55">KY55-IFERROR(_xlfn.LET(_xlpm.k,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$KY$3:$KY$215),IF(_xlpm.top="対象無し", 0, SUMPRODUCT(_xlpm.amount * _xlpm.hitCount))),0)</f>
        <v>0</v>
      </c>
      <c r="LA55" s="157">
        <f>KZ55</f>
        <v>0</v>
      </c>
      <c r="LB55" s="21">
        <f>LEN(配列情報!$D$84)-LEN(SUBSTITUTE(配列情報!$D$84,$D55,""))</f>
        <v>0</v>
      </c>
      <c r="LC55" s="21">
        <f>LB55/$E55</f>
        <v>0</v>
      </c>
      <c r="LD55" s="162" cm="1">
        <f t="array" ref="LD55">LC55-IFERROR(_xlfn.LET(_xlpm.k,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$LC$3:$LC$215),IF(_xlpm.top="対象無し", 0, SUMPRODUCT(_xlpm.amount * _xlpm.hitCount))),0)</f>
        <v>0</v>
      </c>
      <c r="LE55" s="157">
        <f>LD55</f>
        <v>0</v>
      </c>
      <c r="LF55" s="21">
        <f>LEN(配列情報!$D$85)-LEN(SUBSTITUTE(配列情報!$D$85,$D55,""))</f>
        <v>0</v>
      </c>
      <c r="LG55" s="21">
        <f>LF55/$E55</f>
        <v>0</v>
      </c>
      <c r="LH55" s="162" cm="1">
        <f t="array" ref="LH55">LG55-IFERROR(_xlfn.LET(_xlpm.k,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$LG$3:$LG$215),IF(_xlpm.top="対象無し", 0, SUMPRODUCT(_xlpm.amount * _xlpm.hitCount))),0)</f>
        <v>0</v>
      </c>
      <c r="LI55" s="157">
        <f>LH55</f>
        <v>0</v>
      </c>
      <c r="LJ55" s="21">
        <f>LEN(配列情報!$D$86)-LEN(SUBSTITUTE(配列情報!$D$86,$D55,""))</f>
        <v>0</v>
      </c>
      <c r="LK55" s="21">
        <f>LJ55/$E55</f>
        <v>0</v>
      </c>
      <c r="LL55" s="162" cm="1">
        <f t="array" ref="LL55">LK55-IFERROR(_xlfn.LET(_xlpm.k,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$LK$3:$LK$215),IF(_xlpm.top="対象無し", 0, SUMPRODUCT(_xlpm.amount * _xlpm.hitCount))),0)</f>
        <v>0</v>
      </c>
      <c r="LM55" s="157">
        <f>LL55</f>
        <v>0</v>
      </c>
      <c r="LN55" s="21">
        <f>LEN(配列情報!$D$87)-LEN(SUBSTITUTE(配列情報!$D$87,$D55,""))</f>
        <v>0</v>
      </c>
      <c r="LO55" s="21">
        <f>LN55/$E55</f>
        <v>0</v>
      </c>
      <c r="LP55" s="162" cm="1">
        <f t="array" ref="LP55">LO55-IFERROR(_xlfn.LET(_xlpm.k,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$LO$3:$LO$215),IF(_xlpm.top="対象無し", 0, SUMPRODUCT(_xlpm.amount * _xlpm.hitCount))),0)</f>
        <v>0</v>
      </c>
      <c r="LQ55" s="157">
        <f>LP55</f>
        <v>0</v>
      </c>
      <c r="LR55" s="21">
        <f>LEN(配列情報!$D$88)-LEN(SUBSTITUTE(配列情報!$D$88,$D55,""))</f>
        <v>0</v>
      </c>
      <c r="LS55" s="21">
        <f>LR55/$E55</f>
        <v>0</v>
      </c>
      <c r="LT55" s="162" cm="1">
        <f t="array" ref="LT55">LS55-IFERROR(_xlfn.LET(_xlpm.k,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$LS$3:$LS$215),IF(_xlpm.top="対象無し", 0, SUMPRODUCT(_xlpm.amount * _xlpm.hitCount))),0)</f>
        <v>0</v>
      </c>
      <c r="LU55" s="157">
        <f>LT55</f>
        <v>0</v>
      </c>
      <c r="LV55" s="21">
        <f>LEN(配列情報!$D$89)-LEN(SUBSTITUTE(配列情報!$D$89,$D55,""))</f>
        <v>0</v>
      </c>
      <c r="LW55" s="21">
        <f>LV55/$E55</f>
        <v>0</v>
      </c>
      <c r="LX55" s="162" cm="1">
        <f t="array" ref="LX55">LW55-IFERROR(_xlfn.LET(_xlpm.k,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$LW$3:$LW$215),IF(_xlpm.top="対象無し", 0, SUMPRODUCT(_xlpm.amount * _xlpm.hitCount))),0)</f>
        <v>0</v>
      </c>
      <c r="LY55" s="157">
        <f>LX55</f>
        <v>0</v>
      </c>
      <c r="LZ55" s="21">
        <f>LEN(配列情報!$D$90)-LEN(SUBSTITUTE(配列情報!$D$90,$D55,""))</f>
        <v>0</v>
      </c>
      <c r="MA55" s="21">
        <f>LZ55/$E55</f>
        <v>0</v>
      </c>
      <c r="MB55" s="162" cm="1">
        <f t="array" ref="MB55">MA55-IFERROR(_xlfn.LET(_xlpm.k,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$MA$3:$MA$215),IF(_xlpm.top="対象無し", 0, SUMPRODUCT(_xlpm.amount * _xlpm.hitCount))),0)</f>
        <v>0</v>
      </c>
      <c r="MC55" s="157">
        <f>MB55</f>
        <v>0</v>
      </c>
      <c r="MD55" s="21">
        <f>LEN(配列情報!$D$91)-LEN(SUBSTITUTE(配列情報!$D$91,$D55,""))</f>
        <v>0</v>
      </c>
      <c r="ME55" s="21">
        <f>MD55/$E55</f>
        <v>0</v>
      </c>
      <c r="MF55" s="162" cm="1">
        <f t="array" ref="MF55">ME55-IFERROR(_xlfn.LET(_xlpm.k,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$ME$3:$ME$215),IF(_xlpm.top="対象無し", 0, SUMPRODUCT(_xlpm.amount * _xlpm.hitCount))),0)</f>
        <v>0</v>
      </c>
      <c r="MG55" s="157">
        <f>MF55</f>
        <v>0</v>
      </c>
      <c r="MH55" s="21">
        <f>LEN(配列情報!$D$92)-LEN(SUBSTITUTE(配列情報!$D$92,$D55,""))</f>
        <v>0</v>
      </c>
      <c r="MI55" s="21">
        <f>MH55/$E55</f>
        <v>0</v>
      </c>
      <c r="MJ55" s="162" cm="1">
        <f t="array" ref="MJ55">MI55-IFERROR(_xlfn.LET(_xlpm.k,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$MI$3:$MI$215),IF(_xlpm.top="対象無し", 0, SUMPRODUCT(_xlpm.amount * _xlpm.hitCount))),0)</f>
        <v>0</v>
      </c>
      <c r="MK55" s="157">
        <f>MJ55</f>
        <v>0</v>
      </c>
      <c r="ML55" s="21">
        <f>LEN(配列情報!$D$93)-LEN(SUBSTITUTE(配列情報!$D$93,$D55,""))</f>
        <v>0</v>
      </c>
      <c r="MM55" s="21">
        <f>ML55/$E55</f>
        <v>0</v>
      </c>
      <c r="MN55" s="162" cm="1">
        <f t="array" ref="MN55">MM55-IFERROR(_xlfn.LET(_xlpm.k,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$MM$3:$MM$215),IF(_xlpm.top="対象無し", 0, SUMPRODUCT(_xlpm.amount * _xlpm.hitCount))),0)</f>
        <v>0</v>
      </c>
      <c r="MO55" s="157">
        <f>MN55</f>
        <v>0</v>
      </c>
      <c r="MP55" s="21">
        <f>LEN(配列情報!$D$94)-LEN(SUBSTITUTE(配列情報!$D$94,$D55,""))</f>
        <v>0</v>
      </c>
      <c r="MQ55" s="21">
        <f>MP55/$E55</f>
        <v>0</v>
      </c>
      <c r="MR55" s="162" cm="1">
        <f t="array" ref="MR55">MQ55-IFERROR(_xlfn.LET(_xlpm.k,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$MQ$3:$MQ$215),IF(_xlpm.top="対象無し", 0, SUMPRODUCT(_xlpm.amount * _xlpm.hitCount))),0)</f>
        <v>0</v>
      </c>
      <c r="MS55" s="157">
        <f>MR55</f>
        <v>0</v>
      </c>
      <c r="MT55" s="21">
        <f>LEN(配列情報!$D$95)-LEN(SUBSTITUTE(配列情報!$D$95,$D55,""))</f>
        <v>0</v>
      </c>
      <c r="MU55" s="21">
        <f>MT55/$E55</f>
        <v>0</v>
      </c>
      <c r="MV55" s="162" cm="1">
        <f t="array" ref="MV55">MU55-IFERROR(_xlfn.LET(_xlpm.k,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$MU$3:$MU$215),IF(_xlpm.top="対象無し", 0, SUMPRODUCT(_xlpm.amount * _xlpm.hitCount))),0)</f>
        <v>0</v>
      </c>
      <c r="MW55" s="157">
        <f>MV55</f>
        <v>0</v>
      </c>
      <c r="MX55" s="21">
        <f>LEN(配列情報!$D$96)-LEN(SUBSTITUTE(配列情報!$D$96,$D55,""))</f>
        <v>0</v>
      </c>
      <c r="MY55" s="21">
        <f>MX55/$E55</f>
        <v>0</v>
      </c>
      <c r="MZ55" s="162" cm="1">
        <f t="array" ref="MZ55">MY55-IFERROR(_xlfn.LET(_xlpm.k,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$MY$3:$MY$215),IF(_xlpm.top="対象無し", 0, SUMPRODUCT(_xlpm.amount * _xlpm.hitCount))),0)</f>
        <v>0</v>
      </c>
      <c r="NA55" s="157">
        <f>MZ55</f>
        <v>0</v>
      </c>
      <c r="NB55" s="21">
        <f>LEN(配列情報!$D$97)-LEN(SUBSTITUTE(配列情報!$D$97,$D55,""))</f>
        <v>0</v>
      </c>
      <c r="NC55" s="21">
        <f>NB55/$E55</f>
        <v>0</v>
      </c>
      <c r="ND55" s="162" cm="1">
        <f t="array" ref="ND55">NC55-IFERROR(_xlfn.LET(_xlpm.k,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$NC$3:$NC$215),IF(_xlpm.top="対象無し", 0, SUMPRODUCT(_xlpm.amount * _xlpm.hitCount))),0)</f>
        <v>0</v>
      </c>
      <c r="NE55" s="157">
        <f>ND55</f>
        <v>0</v>
      </c>
      <c r="NF55" s="21">
        <f>LEN(配列情報!$D$98)-LEN(SUBSTITUTE(配列情報!$D$98,$D55,""))</f>
        <v>0</v>
      </c>
      <c r="NG55" s="21">
        <f>NF55/$E55</f>
        <v>0</v>
      </c>
      <c r="NH55" s="162" cm="1">
        <f t="array" ref="NH55">NG55-IFERROR(_xlfn.LET(_xlpm.k,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$NG$3:$NG$215),IF(_xlpm.top="対象無し", 0, SUMPRODUCT(_xlpm.amount * _xlpm.hitCount))),0)</f>
        <v>0</v>
      </c>
      <c r="NI55" s="157">
        <f>NH55</f>
        <v>0</v>
      </c>
      <c r="NJ55" s="21">
        <f>LEN(配列情報!$D$99)-LEN(SUBSTITUTE(配列情報!$D$99,$D55,""))</f>
        <v>0</v>
      </c>
      <c r="NK55" s="21">
        <f>NJ55/$E55</f>
        <v>0</v>
      </c>
      <c r="NL55" s="162" cm="1">
        <f t="array" ref="NL55">NK55-IFERROR(_xlfn.LET(_xlpm.k,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$NK$3:$NK$215),IF(_xlpm.top="対象無し", 0, SUMPRODUCT(_xlpm.amount * _xlpm.hitCount))),0)</f>
        <v>0</v>
      </c>
      <c r="NM55" s="157">
        <f>NL55</f>
        <v>0</v>
      </c>
      <c r="NN55" s="21">
        <f>LEN(配列情報!$D$100)-LEN(SUBSTITUTE(配列情報!$D$100,$D55,""))</f>
        <v>0</v>
      </c>
      <c r="NO55" s="21">
        <f>NN55/$E55</f>
        <v>0</v>
      </c>
      <c r="NP55" s="162" cm="1">
        <f t="array" ref="NP55">NO55-IFERROR(_xlfn.LET(_xlpm.k,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$NO$3:$NO$215),IF(_xlpm.top="対象無し", 0, SUMPRODUCT(_xlpm.amount * _xlpm.hitCount))),0)</f>
        <v>0</v>
      </c>
      <c r="NQ55" s="157">
        <f>NP55</f>
        <v>0</v>
      </c>
      <c r="NR55" s="21">
        <f>LEN(配列情報!$D$101)-LEN(SUBSTITUTE(配列情報!$D$101,$D55,""))</f>
        <v>0</v>
      </c>
      <c r="NS55" s="21">
        <f>NR55/$E55</f>
        <v>0</v>
      </c>
      <c r="NT55" s="162" cm="1">
        <f t="array" ref="NT55">NS55-IFERROR(_xlfn.LET(_xlpm.k,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$NS$3:$NS$215),IF(_xlpm.top="対象無し", 0, SUMPRODUCT(_xlpm.amount * _xlpm.hitCount))),0)</f>
        <v>0</v>
      </c>
      <c r="NU55" s="157">
        <f>NT55</f>
        <v>0</v>
      </c>
      <c r="NV55" s="21">
        <f>LEN(配列情報!$D$102)-LEN(SUBSTITUTE(配列情報!$D$102,$D55,""))</f>
        <v>0</v>
      </c>
      <c r="NW55" s="21">
        <f>NV55/$E55</f>
        <v>0</v>
      </c>
      <c r="NX55" s="162" cm="1">
        <f t="array" ref="NX55">NW55-IFERROR(_xlfn.LET(_xlpm.k, _xlfn.XMATCH(TRUE, EXACT($OB$2:$RL$2, D55),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D55, ""))) / LEN(D55),_xlpm.amount, SUMIF($C$3:$C$215, _xlpm.arrCode, $NW$3:$NW$215),IF(_xlpm.top="対象無し", 0, SUMPRODUCT(_xlpm.amount * _xlpm.hitCount))),0)</f>
        <v>0</v>
      </c>
      <c r="NY55" s="157">
        <f>NX55</f>
        <v>0</v>
      </c>
    </row>
    <row r="56" spans="1:389">
      <c r="A56" s="178" t="s">
        <v>229</v>
      </c>
      <c r="B56" s="45" t="s">
        <v>24</v>
      </c>
      <c r="C56" s="45">
        <v>54</v>
      </c>
      <c r="D56" s="19" t="str">
        <f>塩基・修飾表記の定義!N42</f>
        <v>[FludT]</v>
      </c>
      <c r="E56" s="160">
        <f t="shared" si="3"/>
        <v>7</v>
      </c>
      <c r="F56" s="21">
        <f>LEN(配列情報!$D$7)-LEN(SUBSTITUTE(配列情報!$D$7,$D56,""))</f>
        <v>0</v>
      </c>
      <c r="G56" s="21">
        <f t="shared" si="100"/>
        <v>0</v>
      </c>
      <c r="H56" s="162" cm="1">
        <f t="array" ref="H56">G56-IFERROR(_xlfn.LET(_xlpm.k,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$G$3:$G$215),IF(_xlpm.top="対象無し", 0, SUMPRODUCT(_xlpm.amount * _xlpm.hitCount))),0)</f>
        <v>0</v>
      </c>
      <c r="I56" s="157">
        <f t="shared" ref="I56:I71" si="199">H56</f>
        <v>0</v>
      </c>
      <c r="J56" s="21">
        <f>LEN(配列情報!$D$8)-LEN(SUBSTITUTE(配列情報!$D$8,$D56,""))</f>
        <v>0</v>
      </c>
      <c r="K56" s="21">
        <f t="shared" si="101"/>
        <v>0</v>
      </c>
      <c r="L56" s="162" cm="1">
        <f t="array" ref="L56">K56-IFERROR(_xlfn.LET(_xlpm.k,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$K$3:$K$215),IF(_xlpm.top="対象無し", 0, SUMPRODUCT(_xlpm.amount * _xlpm.hitCount))),0)</f>
        <v>0</v>
      </c>
      <c r="M56" s="157">
        <f t="shared" ref="M56:M93" si="200">L56</f>
        <v>0</v>
      </c>
      <c r="N56" s="21">
        <f>LEN(配列情報!$D$9)-LEN(SUBSTITUTE(配列情報!$D$9,$D56,""))</f>
        <v>0</v>
      </c>
      <c r="O56" s="21">
        <f t="shared" si="4"/>
        <v>0</v>
      </c>
      <c r="P56" s="162" cm="1">
        <f t="array" ref="P56">O56-IFERROR(_xlfn.LET(_xlpm.k,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$O$3:$O$215),IF(_xlpm.top="対象無し", 0, SUMPRODUCT(_xlpm.amount * _xlpm.hitCount))),0)</f>
        <v>0</v>
      </c>
      <c r="Q56" s="157">
        <f t="shared" ref="Q56:Q93" si="201">P56</f>
        <v>0</v>
      </c>
      <c r="R56" s="21">
        <f>LEN(配列情報!$D$10)-LEN(SUBSTITUTE(配列情報!$D$10,$D56,""))</f>
        <v>0</v>
      </c>
      <c r="S56" s="21">
        <f t="shared" si="5"/>
        <v>0</v>
      </c>
      <c r="T56" s="162" cm="1">
        <f t="array" ref="T56">S56-IFERROR(_xlfn.LET(_xlpm.k,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$S$3:$S$215),IF(_xlpm.top="対象無し", 0, SUMPRODUCT(_xlpm.amount * _xlpm.hitCount))),0)</f>
        <v>0</v>
      </c>
      <c r="U56" s="157">
        <f t="shared" ref="U56:U93" si="202">T56</f>
        <v>0</v>
      </c>
      <c r="V56" s="21">
        <f>LEN(配列情報!$D$11)-LEN(SUBSTITUTE(配列情報!$D$11,$D56,""))</f>
        <v>0</v>
      </c>
      <c r="W56" s="21">
        <f t="shared" si="6"/>
        <v>0</v>
      </c>
      <c r="X56" s="162" cm="1">
        <f t="array" ref="X56">W56-IFERROR(_xlfn.LET(_xlpm.k,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$W$3:$W$215),IF(_xlpm.top="対象無し", 0, SUMPRODUCT(_xlpm.amount * _xlpm.hitCount))),0)</f>
        <v>0</v>
      </c>
      <c r="Y56" s="157">
        <f t="shared" ref="Y56:Y93" si="203">X56</f>
        <v>0</v>
      </c>
      <c r="Z56" s="21">
        <f>LEN(配列情報!$D$12)-LEN(SUBSTITUTE(配列情報!$D$12,$D56,""))</f>
        <v>0</v>
      </c>
      <c r="AA56" s="21">
        <f t="shared" si="7"/>
        <v>0</v>
      </c>
      <c r="AB56" s="162" cm="1">
        <f t="array" ref="AB56">AA56-IFERROR(_xlfn.LET(_xlpm.k,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$AA$3:$AA$215),IF(_xlpm.top="対象無し", 0, SUMPRODUCT(_xlpm.amount * _xlpm.hitCount))),0)</f>
        <v>0</v>
      </c>
      <c r="AC56" s="157">
        <f t="shared" ref="AC56:AC93" si="204">AB56</f>
        <v>0</v>
      </c>
      <c r="AD56" s="21">
        <f>LEN(配列情報!$D$13)-LEN(SUBSTITUTE(配列情報!$D$13,$D56,""))</f>
        <v>0</v>
      </c>
      <c r="AE56" s="21">
        <f t="shared" si="8"/>
        <v>0</v>
      </c>
      <c r="AF56" s="162" cm="1">
        <f t="array" ref="AF56">AE56-IFERROR(_xlfn.LET(_xlpm.k,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$AE$3:$AE$215),IF(_xlpm.top="対象無し", 0, SUMPRODUCT(_xlpm.amount * _xlpm.hitCount))),0)</f>
        <v>0</v>
      </c>
      <c r="AG56" s="157">
        <f t="shared" ref="AG56:AG92" si="205">AF56</f>
        <v>0</v>
      </c>
      <c r="AH56" s="21">
        <f>LEN(配列情報!$D$14)-LEN(SUBSTITUTE(配列情報!$D$14,$D56,""))</f>
        <v>0</v>
      </c>
      <c r="AI56" s="21">
        <f t="shared" si="9"/>
        <v>0</v>
      </c>
      <c r="AJ56" s="162" cm="1">
        <f t="array" ref="AJ56">AI56-IFERROR(_xlfn.LET(_xlpm.k,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$AI$3:$AI$215),IF(_xlpm.top="対象無し", 0, SUMPRODUCT(_xlpm.amount * _xlpm.hitCount))),0)</f>
        <v>0</v>
      </c>
      <c r="AK56" s="157">
        <f t="shared" ref="AK56:AK93" si="206">AJ56</f>
        <v>0</v>
      </c>
      <c r="AL56" s="21">
        <f>LEN(配列情報!$D$15)-LEN(SUBSTITUTE(配列情報!$D$15,$D56,""))</f>
        <v>0</v>
      </c>
      <c r="AM56" s="21">
        <f t="shared" si="10"/>
        <v>0</v>
      </c>
      <c r="AN56" s="162" cm="1">
        <f t="array" ref="AN56">AM56-IFERROR(_xlfn.LET(_xlpm.k,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$AM$3:$AM$215),IF(_xlpm.top="対象無し", 0, SUMPRODUCT(_xlpm.amount * _xlpm.hitCount))),0)</f>
        <v>0</v>
      </c>
      <c r="AO56" s="157">
        <f t="shared" ref="AO56:AO93" si="207">AN56</f>
        <v>0</v>
      </c>
      <c r="AP56" s="21">
        <f>LEN(配列情報!$D$16)-LEN(SUBSTITUTE(配列情報!$D$16,$D56,""))</f>
        <v>0</v>
      </c>
      <c r="AQ56" s="21">
        <f t="shared" si="11"/>
        <v>0</v>
      </c>
      <c r="AR56" s="162" cm="1">
        <f t="array" ref="AR56">AQ56-IFERROR(_xlfn.LET(_xlpm.k,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$AQ$3:$AQ$215),IF(_xlpm.top="対象無し", 0, SUMPRODUCT(_xlpm.amount * _xlpm.hitCount))),0)</f>
        <v>0</v>
      </c>
      <c r="AS56" s="157">
        <f t="shared" ref="AS56:AS93" si="208">AR56</f>
        <v>0</v>
      </c>
      <c r="AT56" s="21">
        <f>LEN(配列情報!$D$17)-LEN(SUBSTITUTE(配列情報!$D$17,$D56,""))</f>
        <v>0</v>
      </c>
      <c r="AU56" s="21">
        <f t="shared" si="12"/>
        <v>0</v>
      </c>
      <c r="AV56" s="162" cm="1">
        <f t="array" ref="AV56">AU56-IFERROR(_xlfn.LET(_xlpm.k,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$AU$3:$AU$215),IF(_xlpm.top="対象無し", 0, SUMPRODUCT(_xlpm.amount * _xlpm.hitCount))),0)</f>
        <v>0</v>
      </c>
      <c r="AW56" s="157">
        <f t="shared" ref="AW56:AW93" si="209">AV56</f>
        <v>0</v>
      </c>
      <c r="AX56" s="21">
        <f>LEN(配列情報!$D$18)-LEN(SUBSTITUTE(配列情報!$D$18,$D56,""))</f>
        <v>0</v>
      </c>
      <c r="AY56" s="21">
        <f t="shared" si="13"/>
        <v>0</v>
      </c>
      <c r="AZ56" s="162" cm="1">
        <f t="array" ref="AZ56">AY56-IFERROR(_xlfn.LET(_xlpm.k,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$AY$3:$AY$215),IF(_xlpm.top="対象無し", 0, SUMPRODUCT(_xlpm.amount * _xlpm.hitCount))),0)</f>
        <v>0</v>
      </c>
      <c r="BA56" s="157">
        <f t="shared" ref="BA56:BA93" si="210">AZ56</f>
        <v>0</v>
      </c>
      <c r="BB56" s="21">
        <f>LEN(配列情報!$D$19)-LEN(SUBSTITUTE(配列情報!$D$19,$D56,""))</f>
        <v>0</v>
      </c>
      <c r="BC56" s="21">
        <f t="shared" si="14"/>
        <v>0</v>
      </c>
      <c r="BD56" s="162" cm="1">
        <f t="array" ref="BD56">BC56-IFERROR(_xlfn.LET(_xlpm.k,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$BC$3:$BC$215),IF(_xlpm.top="対象無し", 0, SUMPRODUCT(_xlpm.amount * _xlpm.hitCount))),0)</f>
        <v>0</v>
      </c>
      <c r="BE56" s="157">
        <f t="shared" ref="BE56:BE93" si="211">BD56</f>
        <v>0</v>
      </c>
      <c r="BF56" s="21">
        <f>LEN(配列情報!$D$20)-LEN(SUBSTITUTE(配列情報!$D$20,$D56,""))</f>
        <v>0</v>
      </c>
      <c r="BG56" s="21">
        <f t="shared" si="102"/>
        <v>0</v>
      </c>
      <c r="BH56" s="162" cm="1">
        <f t="array" ref="BH56">BG56-IFERROR(_xlfn.LET(_xlpm.k,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$BG$3:$BG$215),IF(_xlpm.top="対象無し", 0, SUMPRODUCT(_xlpm.amount * _xlpm.hitCount))),0)</f>
        <v>0</v>
      </c>
      <c r="BI56" s="157">
        <f t="shared" ref="BI56:BI93" si="212">BH56</f>
        <v>0</v>
      </c>
      <c r="BJ56" s="21">
        <f>LEN(配列情報!$D$21)-LEN(SUBSTITUTE(配列情報!$D$21,$D56,""))</f>
        <v>0</v>
      </c>
      <c r="BK56" s="21">
        <f t="shared" si="15"/>
        <v>0</v>
      </c>
      <c r="BL56" s="162" cm="1">
        <f t="array" ref="BL56">BK56-IFERROR(_xlfn.LET(_xlpm.k,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$BK$3:$BK$215),IF(_xlpm.top="対象無し", 0, SUMPRODUCT(_xlpm.amount * _xlpm.hitCount))),0)</f>
        <v>0</v>
      </c>
      <c r="BM56" s="157">
        <f t="shared" ref="BM56:BM93" si="213">BL56</f>
        <v>0</v>
      </c>
      <c r="BN56" s="21">
        <f>LEN(配列情報!$D$22)-LEN(SUBSTITUTE(配列情報!$D$22,$D56,""))</f>
        <v>0</v>
      </c>
      <c r="BO56" s="21">
        <f t="shared" si="16"/>
        <v>0</v>
      </c>
      <c r="BP56" s="162" cm="1">
        <f t="array" ref="BP56">BO56-IFERROR(_xlfn.LET(_xlpm.k,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$BO$3:$BO$215),IF(_xlpm.top="対象無し", 0, SUMPRODUCT(_xlpm.amount * _xlpm.hitCount))),0)</f>
        <v>0</v>
      </c>
      <c r="BQ56" s="157">
        <f t="shared" ref="BQ56:BQ93" si="214">BP56</f>
        <v>0</v>
      </c>
      <c r="BR56" s="21">
        <f>LEN(配列情報!$D$23)-LEN(SUBSTITUTE(配列情報!$D$23,$D56,""))</f>
        <v>0</v>
      </c>
      <c r="BS56" s="21">
        <f t="shared" si="17"/>
        <v>0</v>
      </c>
      <c r="BT56" s="162" cm="1">
        <f t="array" ref="BT56">BS56-IFERROR(_xlfn.LET(_xlpm.k,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$BS$3:$BS$215),IF(_xlpm.top="対象無し", 0, SUMPRODUCT(_xlpm.amount * _xlpm.hitCount))),0)</f>
        <v>0</v>
      </c>
      <c r="BU56" s="157">
        <f t="shared" ref="BU56:BU93" si="215">BT56</f>
        <v>0</v>
      </c>
      <c r="BV56" s="21">
        <f>LEN(配列情報!$D$24)-LEN(SUBSTITUTE(配列情報!$D$24,$D56,""))</f>
        <v>0</v>
      </c>
      <c r="BW56" s="21">
        <f t="shared" si="18"/>
        <v>0</v>
      </c>
      <c r="BX56" s="162" cm="1">
        <f t="array" ref="BX56">BW56-IFERROR(_xlfn.LET(_xlpm.k,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$BW$3:$BW$215),IF(_xlpm.top="対象無し", 0, SUMPRODUCT(_xlpm.amount * _xlpm.hitCount))),0)</f>
        <v>0</v>
      </c>
      <c r="BY56" s="157">
        <f t="shared" ref="BY56:BY93" si="216">BX56</f>
        <v>0</v>
      </c>
      <c r="BZ56" s="21">
        <f>LEN(配列情報!$D$25)-LEN(SUBSTITUTE(配列情報!$D$25,$D56,""))</f>
        <v>0</v>
      </c>
      <c r="CA56" s="21">
        <f t="shared" si="19"/>
        <v>0</v>
      </c>
      <c r="CB56" s="162" cm="1">
        <f t="array" ref="CB56">CA56-IFERROR(_xlfn.LET(_xlpm.k,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$CA$3:$CA$215),IF(_xlpm.top="対象無し", 0, SUMPRODUCT(_xlpm.amount * _xlpm.hitCount))),0)</f>
        <v>0</v>
      </c>
      <c r="CC56" s="157">
        <f t="shared" ref="CC56:CC93" si="217">CB56</f>
        <v>0</v>
      </c>
      <c r="CD56" s="21">
        <f>LEN(配列情報!$D$26)-LEN(SUBSTITUTE(配列情報!$D$26,$D56,""))</f>
        <v>0</v>
      </c>
      <c r="CE56" s="21">
        <f t="shared" si="20"/>
        <v>0</v>
      </c>
      <c r="CF56" s="162" cm="1">
        <f t="array" ref="CF56">CE56-IFERROR(_xlfn.LET(_xlpm.k,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$CE$3:$CE$215),IF(_xlpm.top="対象無し", 0, SUMPRODUCT(_xlpm.amount * _xlpm.hitCount))),0)</f>
        <v>0</v>
      </c>
      <c r="CG56" s="157">
        <f t="shared" ref="CG56:CG93" si="218">CF56</f>
        <v>0</v>
      </c>
      <c r="CH56" s="21">
        <f>LEN(配列情報!$D$27)-LEN(SUBSTITUTE(配列情報!$D$27,$D56,""))</f>
        <v>0</v>
      </c>
      <c r="CI56" s="21">
        <f t="shared" si="21"/>
        <v>0</v>
      </c>
      <c r="CJ56" s="162" cm="1">
        <f t="array" ref="CJ56">CI56-IFERROR(_xlfn.LET(_xlpm.k,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$CI$3:$CI$215),IF(_xlpm.top="対象無し", 0, SUMPRODUCT(_xlpm.amount * _xlpm.hitCount))),0)</f>
        <v>0</v>
      </c>
      <c r="CK56" s="157">
        <f t="shared" ref="CK56:CK93" si="219">CJ56</f>
        <v>0</v>
      </c>
      <c r="CL56" s="21">
        <f>LEN(配列情報!$D$28)-LEN(SUBSTITUTE(配列情報!$D$28,$D56,""))</f>
        <v>0</v>
      </c>
      <c r="CM56" s="21">
        <f t="shared" si="22"/>
        <v>0</v>
      </c>
      <c r="CN56" s="162" cm="1">
        <f t="array" ref="CN56">CM56-IFERROR(_xlfn.LET(_xlpm.k,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$CM$3:$CM$215),IF(_xlpm.top="対象無し", 0, SUMPRODUCT(_xlpm.amount * _xlpm.hitCount))),0)</f>
        <v>0</v>
      </c>
      <c r="CO56" s="157">
        <f t="shared" ref="CO56:CO93" si="220">CN56</f>
        <v>0</v>
      </c>
      <c r="CP56" s="21">
        <f>LEN(配列情報!$D$29)-LEN(SUBSTITUTE(配列情報!$D$29,$D56,""))</f>
        <v>0</v>
      </c>
      <c r="CQ56" s="21">
        <f t="shared" si="23"/>
        <v>0</v>
      </c>
      <c r="CR56" s="162" cm="1">
        <f t="array" ref="CR56">CQ56-IFERROR(_xlfn.LET(_xlpm.k,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$CQ$3:$CQ$215),IF(_xlpm.top="対象無し", 0, SUMPRODUCT(_xlpm.amount * _xlpm.hitCount))),0)</f>
        <v>0</v>
      </c>
      <c r="CS56" s="157">
        <f t="shared" ref="CS56:CS93" si="221">CR56</f>
        <v>0</v>
      </c>
      <c r="CT56" s="21">
        <f>LEN(配列情報!$D$30)-LEN(SUBSTITUTE(配列情報!$D$30,$D56,""))</f>
        <v>0</v>
      </c>
      <c r="CU56" s="21">
        <f t="shared" si="24"/>
        <v>0</v>
      </c>
      <c r="CV56" s="162" cm="1">
        <f t="array" ref="CV56">CU56-IFERROR(_xlfn.LET(_xlpm.k,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$CU$3:$CU$215),IF(_xlpm.top="対象無し", 0, SUMPRODUCT(_xlpm.amount * _xlpm.hitCount))),0)</f>
        <v>0</v>
      </c>
      <c r="CW56" s="157">
        <f t="shared" ref="CW56:CW93" si="222">CV56</f>
        <v>0</v>
      </c>
      <c r="CX56" s="21">
        <f>LEN(配列情報!$D$31)-LEN(SUBSTITUTE(配列情報!$D$31,$D56,""))</f>
        <v>0</v>
      </c>
      <c r="CY56" s="21">
        <f t="shared" si="25"/>
        <v>0</v>
      </c>
      <c r="CZ56" s="162" cm="1">
        <f t="array" ref="CZ56">CY56-IFERROR(_xlfn.LET(_xlpm.k,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$CY$3:$CY$215),IF(_xlpm.top="対象無し", 0, SUMPRODUCT(_xlpm.amount * _xlpm.hitCount))),0)</f>
        <v>0</v>
      </c>
      <c r="DA56" s="157">
        <f t="shared" ref="DA56:DA93" si="223">CZ56</f>
        <v>0</v>
      </c>
      <c r="DB56" s="21">
        <f>LEN(配列情報!$D$32)-LEN(SUBSTITUTE(配列情報!$D$32,$D56,""))</f>
        <v>0</v>
      </c>
      <c r="DC56" s="21">
        <f t="shared" si="26"/>
        <v>0</v>
      </c>
      <c r="DD56" s="162" cm="1">
        <f t="array" ref="DD56">DC56-IFERROR(_xlfn.LET(_xlpm.k,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$DC$3:$DC$215),IF(_xlpm.top="対象無し", 0, SUMPRODUCT(_xlpm.amount * _xlpm.hitCount))),0)</f>
        <v>0</v>
      </c>
      <c r="DE56" s="157">
        <f t="shared" ref="DE56:DE93" si="224">DD56</f>
        <v>0</v>
      </c>
      <c r="DF56" s="21">
        <f>LEN(配列情報!$D$33)-LEN(SUBSTITUTE(配列情報!$D$33,$D56,""))</f>
        <v>0</v>
      </c>
      <c r="DG56" s="21">
        <f t="shared" si="27"/>
        <v>0</v>
      </c>
      <c r="DH56" s="162" cm="1">
        <f t="array" ref="DH56">DG56-IFERROR(_xlfn.LET(_xlpm.k,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$DG$3:$DG$215),IF(_xlpm.top="対象無し", 0, SUMPRODUCT(_xlpm.amount * _xlpm.hitCount))),0)</f>
        <v>0</v>
      </c>
      <c r="DI56" s="157">
        <f t="shared" ref="DI56:DI93" si="225">DH56</f>
        <v>0</v>
      </c>
      <c r="DJ56" s="21">
        <f>LEN(配列情報!$D$34)-LEN(SUBSTITUTE(配列情報!$D$34,$D56,""))</f>
        <v>0</v>
      </c>
      <c r="DK56" s="21">
        <f t="shared" si="28"/>
        <v>0</v>
      </c>
      <c r="DL56" s="162" cm="1">
        <f t="array" ref="DL56">DK56-IFERROR(_xlfn.LET(_xlpm.k,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$DK$3:$DK$215),IF(_xlpm.top="対象無し", 0, SUMPRODUCT(_xlpm.amount * _xlpm.hitCount))),0)</f>
        <v>0</v>
      </c>
      <c r="DM56" s="157">
        <f t="shared" ref="DM56:DM93" si="226">DL56</f>
        <v>0</v>
      </c>
      <c r="DN56" s="21">
        <f>LEN(配列情報!$D$35)-LEN(SUBSTITUTE(配列情報!$D$35,$D56,""))</f>
        <v>0</v>
      </c>
      <c r="DO56" s="21">
        <f t="shared" si="29"/>
        <v>0</v>
      </c>
      <c r="DP56" s="162" cm="1">
        <f t="array" ref="DP56">DO56-IFERROR(_xlfn.LET(_xlpm.k,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$DO$3:$DO$215),IF(_xlpm.top="対象無し", 0, SUMPRODUCT(_xlpm.amount * _xlpm.hitCount))),0)</f>
        <v>0</v>
      </c>
      <c r="DQ56" s="157">
        <f t="shared" ref="DQ56:DQ93" si="227">DP56</f>
        <v>0</v>
      </c>
      <c r="DR56" s="21">
        <f>LEN(配列情報!$D$36)-LEN(SUBSTITUTE(配列情報!$D$36,$D56,""))</f>
        <v>0</v>
      </c>
      <c r="DS56" s="21">
        <f t="shared" si="30"/>
        <v>0</v>
      </c>
      <c r="DT56" s="162" cm="1">
        <f t="array" ref="DT56">DS56-IFERROR(_xlfn.LET(_xlpm.k,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$DS$3:$DS$215),IF(_xlpm.top="対象無し", 0, SUMPRODUCT(_xlpm.amount * _xlpm.hitCount))),0)</f>
        <v>0</v>
      </c>
      <c r="DU56" s="157">
        <f t="shared" ref="DU56:DU93" si="228">DT56</f>
        <v>0</v>
      </c>
      <c r="DV56" s="21">
        <f>LEN(配列情報!$D$37)-LEN(SUBSTITUTE(配列情報!$D$37,$D56,""))</f>
        <v>0</v>
      </c>
      <c r="DW56" s="21">
        <f t="shared" si="31"/>
        <v>0</v>
      </c>
      <c r="DX56" s="162" cm="1">
        <f t="array" ref="DX56">DW56-IFERROR(_xlfn.LET(_xlpm.k,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$DW$3:$DW$215),IF(_xlpm.top="対象無し", 0, SUMPRODUCT(_xlpm.amount * _xlpm.hitCount))),0)</f>
        <v>0</v>
      </c>
      <c r="DY56" s="157">
        <f t="shared" ref="DY56:DY93" si="229">DX56</f>
        <v>0</v>
      </c>
      <c r="DZ56" s="21">
        <f>LEN(配列情報!$D$38)-LEN(SUBSTITUTE(配列情報!$D$38,$D56,""))</f>
        <v>0</v>
      </c>
      <c r="EA56" s="21">
        <f t="shared" si="32"/>
        <v>0</v>
      </c>
      <c r="EB56" s="162" cm="1">
        <f t="array" ref="EB56">EA56-IFERROR(_xlfn.LET(_xlpm.k,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$EA$3:$EA$215),IF(_xlpm.top="対象無し", 0, SUMPRODUCT(_xlpm.amount * _xlpm.hitCount))),0)</f>
        <v>0</v>
      </c>
      <c r="EC56" s="157">
        <f t="shared" ref="EC56:EC93" si="230">EB56</f>
        <v>0</v>
      </c>
      <c r="ED56" s="21">
        <f>LEN(配列情報!$D$39)-LEN(SUBSTITUTE(配列情報!$D$39,$D56,""))</f>
        <v>0</v>
      </c>
      <c r="EE56" s="21">
        <f t="shared" si="33"/>
        <v>0</v>
      </c>
      <c r="EF56" s="162" cm="1">
        <f t="array" ref="EF56">EE56-IFERROR(_xlfn.LET(_xlpm.k,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$EE$3:$EE$215),IF(_xlpm.top="対象無し", 0, SUMPRODUCT(_xlpm.amount * _xlpm.hitCount))),0)</f>
        <v>0</v>
      </c>
      <c r="EG56" s="157">
        <f t="shared" ref="EG56:EG93" si="231">EF56</f>
        <v>0</v>
      </c>
      <c r="EH56" s="21">
        <f>LEN(配列情報!$D$40)-LEN(SUBSTITUTE(配列情報!$D$40,$D56,""))</f>
        <v>0</v>
      </c>
      <c r="EI56" s="21">
        <f t="shared" si="34"/>
        <v>0</v>
      </c>
      <c r="EJ56" s="162" cm="1">
        <f t="array" ref="EJ56">EI56-IFERROR(_xlfn.LET(_xlpm.k,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$EI$3:$EI$215),IF(_xlpm.top="対象無し", 0, SUMPRODUCT(_xlpm.amount * _xlpm.hitCount))),0)</f>
        <v>0</v>
      </c>
      <c r="EK56" s="157">
        <f t="shared" ref="EK56:EK93" si="232">EJ56</f>
        <v>0</v>
      </c>
      <c r="EL56" s="21">
        <f>LEN(配列情報!$D$41)-LEN(SUBSTITUTE(配列情報!$D$41,$D56,""))</f>
        <v>0</v>
      </c>
      <c r="EM56" s="21">
        <f t="shared" si="35"/>
        <v>0</v>
      </c>
      <c r="EN56" s="162" cm="1">
        <f t="array" ref="EN56">EM56-IFERROR(_xlfn.LET(_xlpm.k,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$EM$3:$EM$215),IF(_xlpm.top="対象無し", 0, SUMPRODUCT(_xlpm.amount * _xlpm.hitCount))),0)</f>
        <v>0</v>
      </c>
      <c r="EO56" s="157">
        <f t="shared" ref="EO56:EO93" si="233">EN56</f>
        <v>0</v>
      </c>
      <c r="EP56" s="21">
        <f>LEN(配列情報!$D$42)-LEN(SUBSTITUTE(配列情報!$D$42,$D56,""))</f>
        <v>0</v>
      </c>
      <c r="EQ56" s="21">
        <f t="shared" si="36"/>
        <v>0</v>
      </c>
      <c r="ER56" s="162" cm="1">
        <f t="array" ref="ER56">EQ56-IFERROR(_xlfn.LET(_xlpm.k,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$EQ$3:$EQ$215),IF(_xlpm.top="対象無し", 0, SUMPRODUCT(_xlpm.amount * _xlpm.hitCount))),0)</f>
        <v>0</v>
      </c>
      <c r="ES56" s="157">
        <f t="shared" ref="ES56:ES93" si="234">ER56</f>
        <v>0</v>
      </c>
      <c r="ET56" s="21">
        <f>LEN(配列情報!$D$43)-LEN(SUBSTITUTE(配列情報!$D$43,$D56,""))</f>
        <v>0</v>
      </c>
      <c r="EU56" s="21">
        <f t="shared" si="37"/>
        <v>0</v>
      </c>
      <c r="EV56" s="162" cm="1">
        <f t="array" ref="EV56">EU56-IFERROR(_xlfn.LET(_xlpm.k,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$EU$3:$EU$215),IF(_xlpm.top="対象無し", 0, SUMPRODUCT(_xlpm.amount * _xlpm.hitCount))),0)</f>
        <v>0</v>
      </c>
      <c r="EW56" s="157">
        <f t="shared" ref="EW56:EW93" si="235">EV56</f>
        <v>0</v>
      </c>
      <c r="EX56" s="21">
        <f>LEN(配列情報!$D$44)-LEN(SUBSTITUTE(配列情報!$D$44,$D56,""))</f>
        <v>0</v>
      </c>
      <c r="EY56" s="21">
        <f t="shared" si="38"/>
        <v>0</v>
      </c>
      <c r="EZ56" s="162" cm="1">
        <f t="array" ref="EZ56">EY56-IFERROR(_xlfn.LET(_xlpm.k,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$EY$3:$EY$215),IF(_xlpm.top="対象無し", 0, SUMPRODUCT(_xlpm.amount * _xlpm.hitCount))),0)</f>
        <v>0</v>
      </c>
      <c r="FA56" s="157">
        <f t="shared" ref="FA56:FA93" si="236">EZ56</f>
        <v>0</v>
      </c>
      <c r="FB56" s="21">
        <f>LEN(配列情報!$D$45)-LEN(SUBSTITUTE(配列情報!$D$45,$D56,""))</f>
        <v>0</v>
      </c>
      <c r="FC56" s="21">
        <f t="shared" si="39"/>
        <v>0</v>
      </c>
      <c r="FD56" s="162" cm="1">
        <f t="array" ref="FD56">FC56-IFERROR(_xlfn.LET(_xlpm.k,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$FC$3:$FC$215),IF(_xlpm.top="対象無し", 0, SUMPRODUCT(_xlpm.amount * _xlpm.hitCount))),0)</f>
        <v>0</v>
      </c>
      <c r="FE56" s="157">
        <f t="shared" ref="FE56:FE93" si="237">FD56</f>
        <v>0</v>
      </c>
      <c r="FF56" s="21">
        <f>LEN(配列情報!$D$46)-LEN(SUBSTITUTE(配列情報!$D$46,$D56,""))</f>
        <v>0</v>
      </c>
      <c r="FG56" s="21">
        <f t="shared" si="40"/>
        <v>0</v>
      </c>
      <c r="FH56" s="162" cm="1">
        <f t="array" ref="FH56">FG56-IFERROR(_xlfn.LET(_xlpm.k,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$FG$3:$FG$215),IF(_xlpm.top="対象無し", 0, SUMPRODUCT(_xlpm.amount * _xlpm.hitCount))),0)</f>
        <v>0</v>
      </c>
      <c r="FI56" s="157">
        <f t="shared" ref="FI56:FI93" si="238">FH56</f>
        <v>0</v>
      </c>
      <c r="FJ56" s="21">
        <f>LEN(配列情報!$D$47)-LEN(SUBSTITUTE(配列情報!$D$47,$D56,""))</f>
        <v>0</v>
      </c>
      <c r="FK56" s="21">
        <f t="shared" si="41"/>
        <v>0</v>
      </c>
      <c r="FL56" s="162" cm="1">
        <f t="array" ref="FL56">FK56-IFERROR(_xlfn.LET(_xlpm.k,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$FK$3:$FK$215),IF(_xlpm.top="対象無し", 0, SUMPRODUCT(_xlpm.amount * _xlpm.hitCount))),0)</f>
        <v>0</v>
      </c>
      <c r="FM56" s="157">
        <f t="shared" ref="FM56:FM93" si="239">FL56</f>
        <v>0</v>
      </c>
      <c r="FN56" s="21">
        <f>LEN(配列情報!$D$48)-LEN(SUBSTITUTE(配列情報!$D$48,$D56,""))</f>
        <v>0</v>
      </c>
      <c r="FO56" s="21">
        <f t="shared" si="42"/>
        <v>0</v>
      </c>
      <c r="FP56" s="162" cm="1">
        <f t="array" ref="FP56">FO56-IFERROR(_xlfn.LET(_xlpm.k,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$FO$3:$FO$215),IF(_xlpm.top="対象無し", 0, SUMPRODUCT(_xlpm.amount * _xlpm.hitCount))),0)</f>
        <v>0</v>
      </c>
      <c r="FQ56" s="157">
        <f t="shared" ref="FQ56:FQ93" si="240">FP56</f>
        <v>0</v>
      </c>
      <c r="FR56" s="21">
        <f>LEN(配列情報!$D$49)-LEN(SUBSTITUTE(配列情報!$D$49,$D56,""))</f>
        <v>0</v>
      </c>
      <c r="FS56" s="21">
        <f t="shared" si="43"/>
        <v>0</v>
      </c>
      <c r="FT56" s="162" cm="1">
        <f t="array" ref="FT56">FS56-IFERROR(_xlfn.LET(_xlpm.k,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$FS$3:$FS$215),IF(_xlpm.top="対象無し", 0, SUMPRODUCT(_xlpm.amount * _xlpm.hitCount))),0)</f>
        <v>0</v>
      </c>
      <c r="FU56" s="157">
        <f t="shared" ref="FU56:FU93" si="241">FT56</f>
        <v>0</v>
      </c>
      <c r="FV56" s="21">
        <f>LEN(配列情報!$D$50)-LEN(SUBSTITUTE(配列情報!$D$50,$D56,""))</f>
        <v>0</v>
      </c>
      <c r="FW56" s="21">
        <f t="shared" si="44"/>
        <v>0</v>
      </c>
      <c r="FX56" s="162" cm="1">
        <f t="array" ref="FX56">FW56-IFERROR(_xlfn.LET(_xlpm.k,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$FW$3:$FW$215),IF(_xlpm.top="対象無し", 0, SUMPRODUCT(_xlpm.amount * _xlpm.hitCount))),0)</f>
        <v>0</v>
      </c>
      <c r="FY56" s="157">
        <f t="shared" ref="FY56:FY93" si="242">FX56</f>
        <v>0</v>
      </c>
      <c r="FZ56" s="21">
        <f>LEN(配列情報!$D$51)-LEN(SUBSTITUTE(配列情報!$D$51,$D56,""))</f>
        <v>0</v>
      </c>
      <c r="GA56" s="21">
        <f t="shared" si="45"/>
        <v>0</v>
      </c>
      <c r="GB56" s="162" cm="1">
        <f t="array" ref="GB56">GA56-IFERROR(_xlfn.LET(_xlpm.k,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$GA$3:$GA$215),IF(_xlpm.top="対象無し", 0, SUMPRODUCT(_xlpm.amount * _xlpm.hitCount))),0)</f>
        <v>0</v>
      </c>
      <c r="GC56" s="157">
        <f t="shared" ref="GC56:GC93" si="243">GB56</f>
        <v>0</v>
      </c>
      <c r="GD56" s="21">
        <f>LEN(配列情報!$D$52)-LEN(SUBSTITUTE(配列情報!$D$52,$D56,""))</f>
        <v>0</v>
      </c>
      <c r="GE56" s="21">
        <f t="shared" si="46"/>
        <v>0</v>
      </c>
      <c r="GF56" s="162" cm="1">
        <f t="array" ref="GF56">GE56-IFERROR(_xlfn.LET(_xlpm.k,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$GE$3:$GE$215),IF(_xlpm.top="対象無し", 0, SUMPRODUCT(_xlpm.amount * _xlpm.hitCount))),0)</f>
        <v>0</v>
      </c>
      <c r="GG56" s="157">
        <f t="shared" ref="GG56:GG93" si="244">GF56</f>
        <v>0</v>
      </c>
      <c r="GH56" s="21">
        <f>LEN(配列情報!$D$53)-LEN(SUBSTITUTE(配列情報!$D$53,$D56,""))</f>
        <v>0</v>
      </c>
      <c r="GI56" s="21">
        <f t="shared" si="47"/>
        <v>0</v>
      </c>
      <c r="GJ56" s="162" cm="1">
        <f t="array" ref="GJ56">GI56-IFERROR(_xlfn.LET(_xlpm.k,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$GI$3:$GI$215),IF(_xlpm.top="対象無し", 0, SUMPRODUCT(_xlpm.amount * _xlpm.hitCount))),0)</f>
        <v>0</v>
      </c>
      <c r="GK56" s="157">
        <f t="shared" ref="GK56:GK93" si="245">GJ56</f>
        <v>0</v>
      </c>
      <c r="GL56" s="21">
        <f>LEN(配列情報!$D$54)-LEN(SUBSTITUTE(配列情報!$D$54,$D56,""))</f>
        <v>0</v>
      </c>
      <c r="GM56" s="21">
        <f t="shared" si="48"/>
        <v>0</v>
      </c>
      <c r="GN56" s="162" cm="1">
        <f t="array" ref="GN56">GM56-IFERROR(_xlfn.LET(_xlpm.k,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$GM$3:$GM$215),IF(_xlpm.top="対象無し", 0, SUMPRODUCT(_xlpm.amount * _xlpm.hitCount))),0)</f>
        <v>0</v>
      </c>
      <c r="GO56" s="157">
        <f t="shared" ref="GO56:GO93" si="246">GN56</f>
        <v>0</v>
      </c>
      <c r="GP56" s="21">
        <f>LEN(配列情報!$D$55)-LEN(SUBSTITUTE(配列情報!$D$55,$D56,""))</f>
        <v>0</v>
      </c>
      <c r="GQ56" s="21">
        <f t="shared" si="49"/>
        <v>0</v>
      </c>
      <c r="GR56" s="162" cm="1">
        <f t="array" ref="GR56">GQ56-IFERROR(_xlfn.LET(_xlpm.k,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$GQ$3:$GQ$215),IF(_xlpm.top="対象無し", 0, SUMPRODUCT(_xlpm.amount * _xlpm.hitCount))),0)</f>
        <v>0</v>
      </c>
      <c r="GS56" s="157">
        <f t="shared" ref="GS56:GS93" si="247">GR56</f>
        <v>0</v>
      </c>
      <c r="GT56" s="21">
        <f>LEN(配列情報!$D$56)-LEN(SUBSTITUTE(配列情報!$D$56,$D56,""))</f>
        <v>0</v>
      </c>
      <c r="GU56" s="21">
        <f t="shared" si="50"/>
        <v>0</v>
      </c>
      <c r="GV56" s="162" cm="1">
        <f t="array" ref="GV56">GU56-IFERROR(_xlfn.LET(_xlpm.k,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$GU$3:$GU$215),IF(_xlpm.top="対象無し", 0, SUMPRODUCT(_xlpm.amount * _xlpm.hitCount))),0)</f>
        <v>0</v>
      </c>
      <c r="GW56" s="157">
        <f t="shared" ref="GW56:GW92" si="248">GV56</f>
        <v>0</v>
      </c>
      <c r="GX56" s="21">
        <f>LEN(配列情報!$D$57)-LEN(SUBSTITUTE(配列情報!$D$57,$D56,""))</f>
        <v>0</v>
      </c>
      <c r="GY56" s="21">
        <f t="shared" si="51"/>
        <v>0</v>
      </c>
      <c r="GZ56" s="162" cm="1">
        <f t="array" ref="GZ56">GY56-IFERROR(_xlfn.LET(_xlpm.k,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$GY$3:$GY$215),IF(_xlpm.top="対象無し", 0, SUMPRODUCT(_xlpm.amount * _xlpm.hitCount))),0)</f>
        <v>0</v>
      </c>
      <c r="HA56" s="157">
        <f t="shared" ref="HA56:HA93" si="249">GZ56</f>
        <v>0</v>
      </c>
      <c r="HB56" s="21">
        <f>LEN(配列情報!$D$58)-LEN(SUBSTITUTE(配列情報!$D$58,$D56,""))</f>
        <v>0</v>
      </c>
      <c r="HC56" s="21">
        <f t="shared" si="52"/>
        <v>0</v>
      </c>
      <c r="HD56" s="162" cm="1">
        <f t="array" ref="HD56">HC56-IFERROR(_xlfn.LET(_xlpm.k,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$HC$3:$HC$215),IF(_xlpm.top="対象無し", 0, SUMPRODUCT(_xlpm.amount * _xlpm.hitCount))),0)</f>
        <v>0</v>
      </c>
      <c r="HE56" s="157">
        <f t="shared" ref="HE56:HE93" si="250">HD56</f>
        <v>0</v>
      </c>
      <c r="HF56" s="21">
        <f>LEN(配列情報!$D$59)-LEN(SUBSTITUTE(配列情報!$D$59,$D56,""))</f>
        <v>0</v>
      </c>
      <c r="HG56" s="21">
        <f t="shared" si="53"/>
        <v>0</v>
      </c>
      <c r="HH56" s="162" cm="1">
        <f t="array" ref="HH56">HG56-IFERROR(_xlfn.LET(_xlpm.k,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$HG$3:$HG$215),IF(_xlpm.top="対象無し", 0, SUMPRODUCT(_xlpm.amount * _xlpm.hitCount))),0)</f>
        <v>0</v>
      </c>
      <c r="HI56" s="157">
        <f t="shared" ref="HI56:HI93" si="251">HH56</f>
        <v>0</v>
      </c>
      <c r="HJ56" s="21">
        <f>LEN(配列情報!$D$60)-LEN(SUBSTITUTE(配列情報!$D$60,$D56,""))</f>
        <v>0</v>
      </c>
      <c r="HK56" s="21">
        <f t="shared" si="54"/>
        <v>0</v>
      </c>
      <c r="HL56" s="162" cm="1">
        <f t="array" ref="HL56">HK56-IFERROR(_xlfn.LET(_xlpm.k,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$HK$3:$HK$215),IF(_xlpm.top="対象無し", 0, SUMPRODUCT(_xlpm.amount * _xlpm.hitCount))),0)</f>
        <v>0</v>
      </c>
      <c r="HM56" s="157">
        <f t="shared" ref="HM56:HM93" si="252">HL56</f>
        <v>0</v>
      </c>
      <c r="HN56" s="21">
        <f>LEN(配列情報!$D$61)-LEN(SUBSTITUTE(配列情報!$D$61,$D56,""))</f>
        <v>0</v>
      </c>
      <c r="HO56" s="21">
        <f t="shared" si="55"/>
        <v>0</v>
      </c>
      <c r="HP56" s="162" cm="1">
        <f t="array" ref="HP56">HO56-IFERROR(_xlfn.LET(_xlpm.k,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$HO$3:$HO$215),IF(_xlpm.top="対象無し", 0, SUMPRODUCT(_xlpm.amount * _xlpm.hitCount))),0)</f>
        <v>0</v>
      </c>
      <c r="HQ56" s="157">
        <f t="shared" ref="HQ56:HQ93" si="253">HP56</f>
        <v>0</v>
      </c>
      <c r="HR56" s="21">
        <f>LEN(配列情報!$D$62)-LEN(SUBSTITUTE(配列情報!$D$62,$D56,""))</f>
        <v>0</v>
      </c>
      <c r="HS56" s="21">
        <f t="shared" si="56"/>
        <v>0</v>
      </c>
      <c r="HT56" s="162" cm="1">
        <f t="array" ref="HT56">HS56-IFERROR(_xlfn.LET(_xlpm.k,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$HS$3:$HS$215),IF(_xlpm.top="対象無し", 0, SUMPRODUCT(_xlpm.amount * _xlpm.hitCount))),0)</f>
        <v>0</v>
      </c>
      <c r="HU56" s="157">
        <f t="shared" ref="HU56:HU93" si="254">HT56</f>
        <v>0</v>
      </c>
      <c r="HV56" s="21">
        <f>LEN(配列情報!$D$63)-LEN(SUBSTITUTE(配列情報!$D$63,$D56,""))</f>
        <v>0</v>
      </c>
      <c r="HW56" s="21">
        <f t="shared" si="57"/>
        <v>0</v>
      </c>
      <c r="HX56" s="162" cm="1">
        <f t="array" ref="HX56">HW56-IFERROR(_xlfn.LET(_xlpm.k,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$HW$3:$HW$215),IF(_xlpm.top="対象無し", 0, SUMPRODUCT(_xlpm.amount * _xlpm.hitCount))),0)</f>
        <v>0</v>
      </c>
      <c r="HY56" s="157">
        <f t="shared" ref="HY56:HY93" si="255">HX56</f>
        <v>0</v>
      </c>
      <c r="HZ56" s="21">
        <f>LEN(配列情報!$D$64)-LEN(SUBSTITUTE(配列情報!$D$64,$D56,""))</f>
        <v>0</v>
      </c>
      <c r="IA56" s="21">
        <f t="shared" si="58"/>
        <v>0</v>
      </c>
      <c r="IB56" s="162" cm="1">
        <f t="array" ref="IB56">IA56-IFERROR(_xlfn.LET(_xlpm.k,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$IA$3:$IA$215),IF(_xlpm.top="対象無し", 0, SUMPRODUCT(_xlpm.amount * _xlpm.hitCount))),0)</f>
        <v>0</v>
      </c>
      <c r="IC56" s="157">
        <f t="shared" ref="IC56:IC93" si="256">IB56</f>
        <v>0</v>
      </c>
      <c r="ID56" s="21">
        <f>LEN(配列情報!$D$65)-LEN(SUBSTITUTE(配列情報!$D$65,$D56,""))</f>
        <v>0</v>
      </c>
      <c r="IE56" s="21">
        <f t="shared" si="59"/>
        <v>0</v>
      </c>
      <c r="IF56" s="162" cm="1">
        <f t="array" ref="IF56">IE56-IFERROR(_xlfn.LET(_xlpm.k,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$IE$3:$IE$215),IF(_xlpm.top="対象無し", 0, SUMPRODUCT(_xlpm.amount * _xlpm.hitCount))),0)</f>
        <v>0</v>
      </c>
      <c r="IG56" s="157">
        <f t="shared" ref="IG56:IG93" si="257">IF56</f>
        <v>0</v>
      </c>
      <c r="IH56" s="21">
        <f>LEN(配列情報!$D$66)-LEN(SUBSTITUTE(配列情報!$D$66,$D56,""))</f>
        <v>0</v>
      </c>
      <c r="II56" s="21">
        <f t="shared" si="60"/>
        <v>0</v>
      </c>
      <c r="IJ56" s="162" cm="1">
        <f t="array" ref="IJ56">II56-IFERROR(_xlfn.LET(_xlpm.k,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$II$3:$II$215),IF(_xlpm.top="対象無し", 0, SUMPRODUCT(_xlpm.amount * _xlpm.hitCount))),0)</f>
        <v>0</v>
      </c>
      <c r="IK56" s="157">
        <f t="shared" ref="IK56:IK93" si="258">IJ56</f>
        <v>0</v>
      </c>
      <c r="IL56" s="21">
        <f>LEN(配列情報!$D$67)-LEN(SUBSTITUTE(配列情報!$D$67,$D56,""))</f>
        <v>0</v>
      </c>
      <c r="IM56" s="21">
        <f t="shared" si="61"/>
        <v>0</v>
      </c>
      <c r="IN56" s="162" cm="1">
        <f t="array" ref="IN56">IM56-IFERROR(_xlfn.LET(_xlpm.k,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$IM$3:$IM$215),IF(_xlpm.top="対象無し", 0, SUMPRODUCT(_xlpm.amount * _xlpm.hitCount))),0)</f>
        <v>0</v>
      </c>
      <c r="IO56" s="157">
        <f t="shared" ref="IO56:IO93" si="259">IN56</f>
        <v>0</v>
      </c>
      <c r="IP56" s="21">
        <f>LEN(配列情報!$D$68)-LEN(SUBSTITUTE(配列情報!$D$68,$D56,""))</f>
        <v>0</v>
      </c>
      <c r="IQ56" s="21">
        <f t="shared" si="62"/>
        <v>0</v>
      </c>
      <c r="IR56" s="162" cm="1">
        <f t="array" ref="IR56">IQ56-IFERROR(_xlfn.LET(_xlpm.k,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$IQ$3:$IQ$215),IF(_xlpm.top="対象無し", 0, SUMPRODUCT(_xlpm.amount * _xlpm.hitCount))),0)</f>
        <v>0</v>
      </c>
      <c r="IS56" s="157">
        <f t="shared" ref="IS56:IS93" si="260">IR56</f>
        <v>0</v>
      </c>
      <c r="IT56" s="21">
        <f>LEN(配列情報!$D$69)-LEN(SUBSTITUTE(配列情報!$D$69,$D56,""))</f>
        <v>0</v>
      </c>
      <c r="IU56" s="21">
        <f t="shared" si="63"/>
        <v>0</v>
      </c>
      <c r="IV56" s="162" cm="1">
        <f t="array" ref="IV56">IU56-IFERROR(_xlfn.LET(_xlpm.k,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$IU$3:$IU$215),IF(_xlpm.top="対象無し", 0, SUMPRODUCT(_xlpm.amount * _xlpm.hitCount))),0)</f>
        <v>0</v>
      </c>
      <c r="IW56" s="157">
        <f t="shared" ref="IW56:IW93" si="261">IV56</f>
        <v>0</v>
      </c>
      <c r="IX56" s="21">
        <f>LEN(配列情報!$D$70)-LEN(SUBSTITUTE(配列情報!$D$70,$D56,""))</f>
        <v>0</v>
      </c>
      <c r="IY56" s="21">
        <f t="shared" si="64"/>
        <v>0</v>
      </c>
      <c r="IZ56" s="162" cm="1">
        <f t="array" ref="IZ56">IY56-IFERROR(_xlfn.LET(_xlpm.k,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$IY$3:$IY$215),IF(_xlpm.top="対象無し", 0, SUMPRODUCT(_xlpm.amount * _xlpm.hitCount))),0)</f>
        <v>0</v>
      </c>
      <c r="JA56" s="157">
        <f t="shared" ref="JA56:JA93" si="262">IZ56</f>
        <v>0</v>
      </c>
      <c r="JB56" s="21">
        <f>LEN(配列情報!$D$71)-LEN(SUBSTITUTE(配列情報!$D$71,$D56,""))</f>
        <v>0</v>
      </c>
      <c r="JC56" s="21">
        <f t="shared" si="65"/>
        <v>0</v>
      </c>
      <c r="JD56" s="162" cm="1">
        <f t="array" ref="JD56">JC56-IFERROR(_xlfn.LET(_xlpm.k,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$JC$3:$JC$215),IF(_xlpm.top="対象無し", 0, SUMPRODUCT(_xlpm.amount * _xlpm.hitCount))),0)</f>
        <v>0</v>
      </c>
      <c r="JE56" s="157">
        <f t="shared" ref="JE56:JE93" si="263">JD56</f>
        <v>0</v>
      </c>
      <c r="JF56" s="21">
        <f>LEN(配列情報!$D$72)-LEN(SUBSTITUTE(配列情報!$D$72,$D56,""))</f>
        <v>0</v>
      </c>
      <c r="JG56" s="21">
        <f t="shared" si="66"/>
        <v>0</v>
      </c>
      <c r="JH56" s="162" cm="1">
        <f t="array" ref="JH56">JG56-IFERROR(_xlfn.LET(_xlpm.k,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$JG$3:$JG$215),IF(_xlpm.top="対象無し", 0, SUMPRODUCT(_xlpm.amount * _xlpm.hitCount))),0)</f>
        <v>0</v>
      </c>
      <c r="JI56" s="157">
        <f t="shared" ref="JI56:JI93" si="264">JH56</f>
        <v>0</v>
      </c>
      <c r="JJ56" s="21">
        <f>LEN(配列情報!$D$73)-LEN(SUBSTITUTE(配列情報!$D$73,$D56,""))</f>
        <v>0</v>
      </c>
      <c r="JK56" s="21">
        <f t="shared" si="67"/>
        <v>0</v>
      </c>
      <c r="JL56" s="162" cm="1">
        <f t="array" ref="JL56">JK56-IFERROR(_xlfn.LET(_xlpm.k,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$JK$3:$JK$215),IF(_xlpm.top="対象無し", 0, SUMPRODUCT(_xlpm.amount * _xlpm.hitCount))),0)</f>
        <v>0</v>
      </c>
      <c r="JM56" s="157">
        <f t="shared" ref="JM56:JM93" si="265">JL56</f>
        <v>0</v>
      </c>
      <c r="JN56" s="21">
        <f>LEN(配列情報!$D$74)-LEN(SUBSTITUTE(配列情報!$D$74,$D56,""))</f>
        <v>0</v>
      </c>
      <c r="JO56" s="21">
        <f t="shared" si="68"/>
        <v>0</v>
      </c>
      <c r="JP56" s="162" cm="1">
        <f t="array" ref="JP56">JO56-IFERROR(_xlfn.LET(_xlpm.k,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$JO$3:$JO$215),IF(_xlpm.top="対象無し", 0, SUMPRODUCT(_xlpm.amount * _xlpm.hitCount))),0)</f>
        <v>0</v>
      </c>
      <c r="JQ56" s="157">
        <f t="shared" ref="JQ56:JQ93" si="266">JP56</f>
        <v>0</v>
      </c>
      <c r="JR56" s="21">
        <f>LEN(配列情報!$D$75)-LEN(SUBSTITUTE(配列情報!$D$75,$D56,""))</f>
        <v>0</v>
      </c>
      <c r="JS56" s="21">
        <f t="shared" si="69"/>
        <v>0</v>
      </c>
      <c r="JT56" s="162" cm="1">
        <f t="array" ref="JT56">JS56-IFERROR(_xlfn.LET(_xlpm.k,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$JS$3:$JS$215),IF(_xlpm.top="対象無し", 0, SUMPRODUCT(_xlpm.amount * _xlpm.hitCount))),0)</f>
        <v>0</v>
      </c>
      <c r="JU56" s="157">
        <f t="shared" ref="JU56:JU93" si="267">JT56</f>
        <v>0</v>
      </c>
      <c r="JV56" s="21">
        <f>LEN(配列情報!$D$76)-LEN(SUBSTITUTE(配列情報!$D$76,$D56,""))</f>
        <v>0</v>
      </c>
      <c r="JW56" s="21">
        <f t="shared" si="70"/>
        <v>0</v>
      </c>
      <c r="JX56" s="162" cm="1">
        <f t="array" ref="JX56">JW56-IFERROR(_xlfn.LET(_xlpm.k,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$JW$3:$JW$215),IF(_xlpm.top="対象無し", 0, SUMPRODUCT(_xlpm.amount * _xlpm.hitCount))),0)</f>
        <v>0</v>
      </c>
      <c r="JY56" s="157">
        <f t="shared" ref="JY56:JY93" si="268">JX56</f>
        <v>0</v>
      </c>
      <c r="JZ56" s="21">
        <f>LEN(配列情報!$D$77)-LEN(SUBSTITUTE(配列情報!$D$77,$D56,""))</f>
        <v>0</v>
      </c>
      <c r="KA56" s="21">
        <f t="shared" si="71"/>
        <v>0</v>
      </c>
      <c r="KB56" s="162" cm="1">
        <f t="array" ref="KB56">KA56-IFERROR(_xlfn.LET(_xlpm.k,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$KA$3:$KA$215),IF(_xlpm.top="対象無し", 0, SUMPRODUCT(_xlpm.amount * _xlpm.hitCount))),0)</f>
        <v>0</v>
      </c>
      <c r="KC56" s="157">
        <f t="shared" ref="KC56:KC93" si="269">KB56</f>
        <v>0</v>
      </c>
      <c r="KD56" s="21">
        <f>LEN(配列情報!$D$78)-LEN(SUBSTITUTE(配列情報!$D$78,$D56,""))</f>
        <v>0</v>
      </c>
      <c r="KE56" s="21">
        <f t="shared" si="72"/>
        <v>0</v>
      </c>
      <c r="KF56" s="162" cm="1">
        <f t="array" ref="KF56">KE56-IFERROR(_xlfn.LET(_xlpm.k,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$KE$3:$KE$215),IF(_xlpm.top="対象無し", 0, SUMPRODUCT(_xlpm.amount * _xlpm.hitCount))),0)</f>
        <v>0</v>
      </c>
      <c r="KG56" s="157">
        <f t="shared" ref="KG56:KG93" si="270">KF56</f>
        <v>0</v>
      </c>
      <c r="KH56" s="21">
        <f>LEN(配列情報!$D$79)-LEN(SUBSTITUTE(配列情報!$D$79,$D56,""))</f>
        <v>0</v>
      </c>
      <c r="KI56" s="21">
        <f t="shared" si="73"/>
        <v>0</v>
      </c>
      <c r="KJ56" s="162" cm="1">
        <f t="array" ref="KJ56">KI56-IFERROR(_xlfn.LET(_xlpm.k,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$KI$3:$KI$215),IF(_xlpm.top="対象無し", 0, SUMPRODUCT(_xlpm.amount * _xlpm.hitCount))),0)</f>
        <v>0</v>
      </c>
      <c r="KK56" s="157">
        <f t="shared" ref="KK56:KK93" si="271">KJ56</f>
        <v>0</v>
      </c>
      <c r="KL56" s="21">
        <f>LEN(配列情報!$D$80)-LEN(SUBSTITUTE(配列情報!$D$80,$D56,""))</f>
        <v>0</v>
      </c>
      <c r="KM56" s="21">
        <f t="shared" si="74"/>
        <v>0</v>
      </c>
      <c r="KN56" s="162" cm="1">
        <f t="array" ref="KN56">KM56-IFERROR(_xlfn.LET(_xlpm.k,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$KM$3:$KM$215),IF(_xlpm.top="対象無し", 0, SUMPRODUCT(_xlpm.amount * _xlpm.hitCount))),0)</f>
        <v>0</v>
      </c>
      <c r="KO56" s="157">
        <f t="shared" ref="KO56:KO93" si="272">KN56</f>
        <v>0</v>
      </c>
      <c r="KP56" s="21">
        <f>LEN(配列情報!$D$81)-LEN(SUBSTITUTE(配列情報!$D$81,$D56,""))</f>
        <v>0</v>
      </c>
      <c r="KQ56" s="21">
        <f t="shared" si="75"/>
        <v>0</v>
      </c>
      <c r="KR56" s="162" cm="1">
        <f t="array" ref="KR56">KQ56-IFERROR(_xlfn.LET(_xlpm.k,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$KQ$3:$KQ$215),IF(_xlpm.top="対象無し", 0, SUMPRODUCT(_xlpm.amount * _xlpm.hitCount))),0)</f>
        <v>0</v>
      </c>
      <c r="KS56" s="157">
        <f t="shared" ref="KS56:KS93" si="273">KR56</f>
        <v>0</v>
      </c>
      <c r="KT56" s="21">
        <f>LEN(配列情報!$D$82)-LEN(SUBSTITUTE(配列情報!$D$82,$D56,""))</f>
        <v>0</v>
      </c>
      <c r="KU56" s="21">
        <f t="shared" si="76"/>
        <v>0</v>
      </c>
      <c r="KV56" s="162" cm="1">
        <f t="array" ref="KV56">KU56-IFERROR(_xlfn.LET(_xlpm.k,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$KU$3:$KU$215),IF(_xlpm.top="対象無し", 0, SUMPRODUCT(_xlpm.amount * _xlpm.hitCount))),0)</f>
        <v>0</v>
      </c>
      <c r="KW56" s="157">
        <f t="shared" ref="KW56:KW93" si="274">KV56</f>
        <v>0</v>
      </c>
      <c r="KX56" s="21">
        <f>LEN(配列情報!$D$83)-LEN(SUBSTITUTE(配列情報!$D$83,$D56,""))</f>
        <v>0</v>
      </c>
      <c r="KY56" s="21">
        <f t="shared" si="77"/>
        <v>0</v>
      </c>
      <c r="KZ56" s="162" cm="1">
        <f t="array" ref="KZ56">KY56-IFERROR(_xlfn.LET(_xlpm.k,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$KY$3:$KY$215),IF(_xlpm.top="対象無し", 0, SUMPRODUCT(_xlpm.amount * _xlpm.hitCount))),0)</f>
        <v>0</v>
      </c>
      <c r="LA56" s="157">
        <f t="shared" ref="LA56:LA93" si="275">KZ56</f>
        <v>0</v>
      </c>
      <c r="LB56" s="21">
        <f>LEN(配列情報!$D$84)-LEN(SUBSTITUTE(配列情報!$D$84,$D56,""))</f>
        <v>0</v>
      </c>
      <c r="LC56" s="21">
        <f t="shared" si="78"/>
        <v>0</v>
      </c>
      <c r="LD56" s="162" cm="1">
        <f t="array" ref="LD56">LC56-IFERROR(_xlfn.LET(_xlpm.k,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$LC$3:$LC$215),IF(_xlpm.top="対象無し", 0, SUMPRODUCT(_xlpm.amount * _xlpm.hitCount))),0)</f>
        <v>0</v>
      </c>
      <c r="LE56" s="157">
        <f t="shared" ref="LE56:LE93" si="276">LD56</f>
        <v>0</v>
      </c>
      <c r="LF56" s="21">
        <f>LEN(配列情報!$D$85)-LEN(SUBSTITUTE(配列情報!$D$85,$D56,""))</f>
        <v>0</v>
      </c>
      <c r="LG56" s="21">
        <f t="shared" si="79"/>
        <v>0</v>
      </c>
      <c r="LH56" s="162" cm="1">
        <f t="array" ref="LH56">LG56-IFERROR(_xlfn.LET(_xlpm.k,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$LG$3:$LG$215),IF(_xlpm.top="対象無し", 0, SUMPRODUCT(_xlpm.amount * _xlpm.hitCount))),0)</f>
        <v>0</v>
      </c>
      <c r="LI56" s="157">
        <f t="shared" ref="LI56:LI93" si="277">LH56</f>
        <v>0</v>
      </c>
      <c r="LJ56" s="21">
        <f>LEN(配列情報!$D$86)-LEN(SUBSTITUTE(配列情報!$D$86,$D56,""))</f>
        <v>0</v>
      </c>
      <c r="LK56" s="21">
        <f t="shared" si="80"/>
        <v>0</v>
      </c>
      <c r="LL56" s="162" cm="1">
        <f t="array" ref="LL56">LK56-IFERROR(_xlfn.LET(_xlpm.k,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$LK$3:$LK$215),IF(_xlpm.top="対象無し", 0, SUMPRODUCT(_xlpm.amount * _xlpm.hitCount))),0)</f>
        <v>0</v>
      </c>
      <c r="LM56" s="157">
        <f t="shared" ref="LM56:LM93" si="278">LL56</f>
        <v>0</v>
      </c>
      <c r="LN56" s="21">
        <f>LEN(配列情報!$D$87)-LEN(SUBSTITUTE(配列情報!$D$87,$D56,""))</f>
        <v>0</v>
      </c>
      <c r="LO56" s="21">
        <f t="shared" si="81"/>
        <v>0</v>
      </c>
      <c r="LP56" s="162" cm="1">
        <f t="array" ref="LP56">LO56-IFERROR(_xlfn.LET(_xlpm.k,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$LO$3:$LO$215),IF(_xlpm.top="対象無し", 0, SUMPRODUCT(_xlpm.amount * _xlpm.hitCount))),0)</f>
        <v>0</v>
      </c>
      <c r="LQ56" s="157">
        <f t="shared" ref="LQ56:LQ93" si="279">LP56</f>
        <v>0</v>
      </c>
      <c r="LR56" s="21">
        <f>LEN(配列情報!$D$88)-LEN(SUBSTITUTE(配列情報!$D$88,$D56,""))</f>
        <v>0</v>
      </c>
      <c r="LS56" s="21">
        <f t="shared" si="82"/>
        <v>0</v>
      </c>
      <c r="LT56" s="162" cm="1">
        <f t="array" ref="LT56">LS56-IFERROR(_xlfn.LET(_xlpm.k,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$LS$3:$LS$215),IF(_xlpm.top="対象無し", 0, SUMPRODUCT(_xlpm.amount * _xlpm.hitCount))),0)</f>
        <v>0</v>
      </c>
      <c r="LU56" s="157">
        <f t="shared" ref="LU56:LU93" si="280">LT56</f>
        <v>0</v>
      </c>
      <c r="LV56" s="21">
        <f>LEN(配列情報!$D$89)-LEN(SUBSTITUTE(配列情報!$D$89,$D56,""))</f>
        <v>0</v>
      </c>
      <c r="LW56" s="21">
        <f t="shared" si="83"/>
        <v>0</v>
      </c>
      <c r="LX56" s="162" cm="1">
        <f t="array" ref="LX56">LW56-IFERROR(_xlfn.LET(_xlpm.k,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$LW$3:$LW$215),IF(_xlpm.top="対象無し", 0, SUMPRODUCT(_xlpm.amount * _xlpm.hitCount))),0)</f>
        <v>0</v>
      </c>
      <c r="LY56" s="157">
        <f t="shared" ref="LY56:LY93" si="281">LX56</f>
        <v>0</v>
      </c>
      <c r="LZ56" s="21">
        <f>LEN(配列情報!$D$90)-LEN(SUBSTITUTE(配列情報!$D$90,$D56,""))</f>
        <v>0</v>
      </c>
      <c r="MA56" s="21">
        <f t="shared" si="84"/>
        <v>0</v>
      </c>
      <c r="MB56" s="162" cm="1">
        <f t="array" ref="MB56">MA56-IFERROR(_xlfn.LET(_xlpm.k,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$MA$3:$MA$215),IF(_xlpm.top="対象無し", 0, SUMPRODUCT(_xlpm.amount * _xlpm.hitCount))),0)</f>
        <v>0</v>
      </c>
      <c r="MC56" s="157">
        <f t="shared" ref="MC56:MC93" si="282">MB56</f>
        <v>0</v>
      </c>
      <c r="MD56" s="21">
        <f>LEN(配列情報!$D$91)-LEN(SUBSTITUTE(配列情報!$D$91,$D56,""))</f>
        <v>0</v>
      </c>
      <c r="ME56" s="21">
        <f t="shared" si="85"/>
        <v>0</v>
      </c>
      <c r="MF56" s="162" cm="1">
        <f t="array" ref="MF56">ME56-IFERROR(_xlfn.LET(_xlpm.k,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$ME$3:$ME$215),IF(_xlpm.top="対象無し", 0, SUMPRODUCT(_xlpm.amount * _xlpm.hitCount))),0)</f>
        <v>0</v>
      </c>
      <c r="MG56" s="157">
        <f t="shared" ref="MG56:MG93" si="283">MF56</f>
        <v>0</v>
      </c>
      <c r="MH56" s="21">
        <f>LEN(配列情報!$D$92)-LEN(SUBSTITUTE(配列情報!$D$92,$D56,""))</f>
        <v>0</v>
      </c>
      <c r="MI56" s="21">
        <f t="shared" si="86"/>
        <v>0</v>
      </c>
      <c r="MJ56" s="162" cm="1">
        <f t="array" ref="MJ56">MI56-IFERROR(_xlfn.LET(_xlpm.k,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$MI$3:$MI$215),IF(_xlpm.top="対象無し", 0, SUMPRODUCT(_xlpm.amount * _xlpm.hitCount))),0)</f>
        <v>0</v>
      </c>
      <c r="MK56" s="157">
        <f t="shared" ref="MK56:MK93" si="284">MJ56</f>
        <v>0</v>
      </c>
      <c r="ML56" s="21">
        <f>LEN(配列情報!$D$93)-LEN(SUBSTITUTE(配列情報!$D$93,$D56,""))</f>
        <v>0</v>
      </c>
      <c r="MM56" s="21">
        <f t="shared" si="87"/>
        <v>0</v>
      </c>
      <c r="MN56" s="162" cm="1">
        <f t="array" ref="MN56">MM56-IFERROR(_xlfn.LET(_xlpm.k,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$MM$3:$MM$215),IF(_xlpm.top="対象無し", 0, SUMPRODUCT(_xlpm.amount * _xlpm.hitCount))),0)</f>
        <v>0</v>
      </c>
      <c r="MO56" s="157">
        <f t="shared" ref="MO56:MO93" si="285">MN56</f>
        <v>0</v>
      </c>
      <c r="MP56" s="21">
        <f>LEN(配列情報!$D$94)-LEN(SUBSTITUTE(配列情報!$D$94,$D56,""))</f>
        <v>0</v>
      </c>
      <c r="MQ56" s="21">
        <f t="shared" si="88"/>
        <v>0</v>
      </c>
      <c r="MR56" s="162" cm="1">
        <f t="array" ref="MR56">MQ56-IFERROR(_xlfn.LET(_xlpm.k,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$MQ$3:$MQ$215),IF(_xlpm.top="対象無し", 0, SUMPRODUCT(_xlpm.amount * _xlpm.hitCount))),0)</f>
        <v>0</v>
      </c>
      <c r="MS56" s="157">
        <f t="shared" ref="MS56:MS93" si="286">MR56</f>
        <v>0</v>
      </c>
      <c r="MT56" s="21">
        <f>LEN(配列情報!$D$95)-LEN(SUBSTITUTE(配列情報!$D$95,$D56,""))</f>
        <v>0</v>
      </c>
      <c r="MU56" s="21">
        <f t="shared" si="89"/>
        <v>0</v>
      </c>
      <c r="MV56" s="162" cm="1">
        <f t="array" ref="MV56">MU56-IFERROR(_xlfn.LET(_xlpm.k,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$MU$3:$MU$215),IF(_xlpm.top="対象無し", 0, SUMPRODUCT(_xlpm.amount * _xlpm.hitCount))),0)</f>
        <v>0</v>
      </c>
      <c r="MW56" s="157">
        <f t="shared" ref="MW56:MW93" si="287">MV56</f>
        <v>0</v>
      </c>
      <c r="MX56" s="21">
        <f>LEN(配列情報!$D$96)-LEN(SUBSTITUTE(配列情報!$D$96,$D56,""))</f>
        <v>0</v>
      </c>
      <c r="MY56" s="21">
        <f t="shared" si="90"/>
        <v>0</v>
      </c>
      <c r="MZ56" s="162" cm="1">
        <f t="array" ref="MZ56">MY56-IFERROR(_xlfn.LET(_xlpm.k,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$MY$3:$MY$215),IF(_xlpm.top="対象無し", 0, SUMPRODUCT(_xlpm.amount * _xlpm.hitCount))),0)</f>
        <v>0</v>
      </c>
      <c r="NA56" s="157">
        <f t="shared" ref="NA56:NA93" si="288">MZ56</f>
        <v>0</v>
      </c>
      <c r="NB56" s="21">
        <f>LEN(配列情報!$D$97)-LEN(SUBSTITUTE(配列情報!$D$97,$D56,""))</f>
        <v>0</v>
      </c>
      <c r="NC56" s="21">
        <f t="shared" si="91"/>
        <v>0</v>
      </c>
      <c r="ND56" s="162" cm="1">
        <f t="array" ref="ND56">NC56-IFERROR(_xlfn.LET(_xlpm.k,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$NC$3:$NC$215),IF(_xlpm.top="対象無し", 0, SUMPRODUCT(_xlpm.amount * _xlpm.hitCount))),0)</f>
        <v>0</v>
      </c>
      <c r="NE56" s="157">
        <f t="shared" ref="NE56:NE93" si="289">ND56</f>
        <v>0</v>
      </c>
      <c r="NF56" s="21">
        <f>LEN(配列情報!$D$98)-LEN(SUBSTITUTE(配列情報!$D$98,$D56,""))</f>
        <v>0</v>
      </c>
      <c r="NG56" s="21">
        <f t="shared" si="92"/>
        <v>0</v>
      </c>
      <c r="NH56" s="162" cm="1">
        <f t="array" ref="NH56">NG56-IFERROR(_xlfn.LET(_xlpm.k,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$NG$3:$NG$215),IF(_xlpm.top="対象無し", 0, SUMPRODUCT(_xlpm.amount * _xlpm.hitCount))),0)</f>
        <v>0</v>
      </c>
      <c r="NI56" s="157">
        <f t="shared" ref="NI56:NI93" si="290">NH56</f>
        <v>0</v>
      </c>
      <c r="NJ56" s="21">
        <f>LEN(配列情報!$D$99)-LEN(SUBSTITUTE(配列情報!$D$99,$D56,""))</f>
        <v>0</v>
      </c>
      <c r="NK56" s="21">
        <f t="shared" si="93"/>
        <v>0</v>
      </c>
      <c r="NL56" s="162" cm="1">
        <f t="array" ref="NL56">NK56-IFERROR(_xlfn.LET(_xlpm.k,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$NK$3:$NK$215),IF(_xlpm.top="対象無し", 0, SUMPRODUCT(_xlpm.amount * _xlpm.hitCount))),0)</f>
        <v>0</v>
      </c>
      <c r="NM56" s="157">
        <f t="shared" ref="NM56:NM93" si="291">NL56</f>
        <v>0</v>
      </c>
      <c r="NN56" s="21">
        <f>LEN(配列情報!$D$100)-LEN(SUBSTITUTE(配列情報!$D$100,$D56,""))</f>
        <v>0</v>
      </c>
      <c r="NO56" s="21">
        <f t="shared" si="94"/>
        <v>0</v>
      </c>
      <c r="NP56" s="162" cm="1">
        <f t="array" ref="NP56">NO56-IFERROR(_xlfn.LET(_xlpm.k,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$NO$3:$NO$215),IF(_xlpm.top="対象無し", 0, SUMPRODUCT(_xlpm.amount * _xlpm.hitCount))),0)</f>
        <v>0</v>
      </c>
      <c r="NQ56" s="157">
        <f t="shared" ref="NQ56:NQ93" si="292">NP56</f>
        <v>0</v>
      </c>
      <c r="NR56" s="21">
        <f>LEN(配列情報!$D$101)-LEN(SUBSTITUTE(配列情報!$D$101,$D56,""))</f>
        <v>0</v>
      </c>
      <c r="NS56" s="21">
        <f t="shared" si="95"/>
        <v>0</v>
      </c>
      <c r="NT56" s="162" cm="1">
        <f t="array" ref="NT56">NS56-IFERROR(_xlfn.LET(_xlpm.k,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$NS$3:$NS$215),IF(_xlpm.top="対象無し", 0, SUMPRODUCT(_xlpm.amount * _xlpm.hitCount))),0)</f>
        <v>0</v>
      </c>
      <c r="NU56" s="157">
        <f t="shared" ref="NU56:NU93" si="293">NT56</f>
        <v>0</v>
      </c>
      <c r="NV56" s="21">
        <f>LEN(配列情報!$D$102)-LEN(SUBSTITUTE(配列情報!$D$102,$D56,""))</f>
        <v>0</v>
      </c>
      <c r="NW56" s="21">
        <f t="shared" si="96"/>
        <v>0</v>
      </c>
      <c r="NX56" s="162" cm="1">
        <f t="array" ref="NX56">NW56-IFERROR(_xlfn.LET(_xlpm.k, _xlfn.XMATCH(TRUE, EXACT($OB$2:$RL$2, D56),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D56, ""))) / LEN(D56),_xlpm.amount, SUMIF($C$3:$C$215, _xlpm.arrCode, $NW$3:$NW$215),IF(_xlpm.top="対象無し", 0, SUMPRODUCT(_xlpm.amount * _xlpm.hitCount))),0)</f>
        <v>0</v>
      </c>
      <c r="NY56" s="157">
        <f t="shared" ref="NY56:NY92" si="294">NX56</f>
        <v>0</v>
      </c>
    </row>
    <row r="57" spans="1:389">
      <c r="A57" s="178" t="s">
        <v>615</v>
      </c>
      <c r="B57" s="45" t="s">
        <v>27</v>
      </c>
      <c r="C57" s="45">
        <v>55</v>
      </c>
      <c r="D57" s="19" t="str">
        <f>塩基・修飾表記の定義!N43</f>
        <v>[TAMdT]</v>
      </c>
      <c r="E57" s="160">
        <f t="shared" si="3"/>
        <v>7</v>
      </c>
      <c r="F57" s="21">
        <f>LEN(配列情報!$D$7)-LEN(SUBSTITUTE(配列情報!$D$7,$D57,""))</f>
        <v>0</v>
      </c>
      <c r="G57" s="21">
        <f t="shared" si="100"/>
        <v>0</v>
      </c>
      <c r="H57" s="162" cm="1">
        <f t="array" ref="H57">G57-IFERROR(_xlfn.LET(_xlpm.k,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$G$3:$G$215),IF(_xlpm.top="対象無し", 0, SUMPRODUCT(_xlpm.amount * _xlpm.hitCount))),0)</f>
        <v>0</v>
      </c>
      <c r="I57" s="157">
        <f t="shared" si="199"/>
        <v>0</v>
      </c>
      <c r="J57" s="21">
        <f>LEN(配列情報!$D$8)-LEN(SUBSTITUTE(配列情報!$D$8,$D57,""))</f>
        <v>0</v>
      </c>
      <c r="K57" s="21">
        <f t="shared" si="101"/>
        <v>0</v>
      </c>
      <c r="L57" s="162" cm="1">
        <f t="array" ref="L57">K57-IFERROR(_xlfn.LET(_xlpm.k,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$K$3:$K$215),IF(_xlpm.top="対象無し", 0, SUMPRODUCT(_xlpm.amount * _xlpm.hitCount))),0)</f>
        <v>0</v>
      </c>
      <c r="M57" s="157">
        <f t="shared" si="200"/>
        <v>0</v>
      </c>
      <c r="N57" s="21">
        <f>LEN(配列情報!$D$9)-LEN(SUBSTITUTE(配列情報!$D$9,$D57,""))</f>
        <v>0</v>
      </c>
      <c r="O57" s="21">
        <f t="shared" si="4"/>
        <v>0</v>
      </c>
      <c r="P57" s="162" cm="1">
        <f t="array" ref="P57">O57-IFERROR(_xlfn.LET(_xlpm.k,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$O$3:$O$215),IF(_xlpm.top="対象無し", 0, SUMPRODUCT(_xlpm.amount * _xlpm.hitCount))),0)</f>
        <v>0</v>
      </c>
      <c r="Q57" s="157">
        <f t="shared" si="201"/>
        <v>0</v>
      </c>
      <c r="R57" s="21">
        <f>LEN(配列情報!$D$10)-LEN(SUBSTITUTE(配列情報!$D$10,$D57,""))</f>
        <v>0</v>
      </c>
      <c r="S57" s="21">
        <f t="shared" si="5"/>
        <v>0</v>
      </c>
      <c r="T57" s="162" cm="1">
        <f t="array" ref="T57">S57-IFERROR(_xlfn.LET(_xlpm.k,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$S$3:$S$215),IF(_xlpm.top="対象無し", 0, SUMPRODUCT(_xlpm.amount * _xlpm.hitCount))),0)</f>
        <v>0</v>
      </c>
      <c r="U57" s="157">
        <f t="shared" si="202"/>
        <v>0</v>
      </c>
      <c r="V57" s="21">
        <f>LEN(配列情報!$D$11)-LEN(SUBSTITUTE(配列情報!$D$11,$D57,""))</f>
        <v>0</v>
      </c>
      <c r="W57" s="21">
        <f t="shared" si="6"/>
        <v>0</v>
      </c>
      <c r="X57" s="162" cm="1">
        <f t="array" ref="X57">W57-IFERROR(_xlfn.LET(_xlpm.k,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$W$3:$W$215),IF(_xlpm.top="対象無し", 0, SUMPRODUCT(_xlpm.amount * _xlpm.hitCount))),0)</f>
        <v>0</v>
      </c>
      <c r="Y57" s="157">
        <f t="shared" si="203"/>
        <v>0</v>
      </c>
      <c r="Z57" s="21">
        <f>LEN(配列情報!$D$12)-LEN(SUBSTITUTE(配列情報!$D$12,$D57,""))</f>
        <v>0</v>
      </c>
      <c r="AA57" s="21">
        <f t="shared" si="7"/>
        <v>0</v>
      </c>
      <c r="AB57" s="162" cm="1">
        <f t="array" ref="AB57">AA57-IFERROR(_xlfn.LET(_xlpm.k,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$AA$3:$AA$215),IF(_xlpm.top="対象無し", 0, SUMPRODUCT(_xlpm.amount * _xlpm.hitCount))),0)</f>
        <v>0</v>
      </c>
      <c r="AC57" s="157">
        <f t="shared" si="204"/>
        <v>0</v>
      </c>
      <c r="AD57" s="21">
        <f>LEN(配列情報!$D$13)-LEN(SUBSTITUTE(配列情報!$D$13,$D57,""))</f>
        <v>0</v>
      </c>
      <c r="AE57" s="21">
        <f t="shared" si="8"/>
        <v>0</v>
      </c>
      <c r="AF57" s="162" cm="1">
        <f t="array" ref="AF57">AE57-IFERROR(_xlfn.LET(_xlpm.k,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$AE$3:$AE$215),IF(_xlpm.top="対象無し", 0, SUMPRODUCT(_xlpm.amount * _xlpm.hitCount))),0)</f>
        <v>0</v>
      </c>
      <c r="AG57" s="157">
        <f t="shared" si="205"/>
        <v>0</v>
      </c>
      <c r="AH57" s="21">
        <f>LEN(配列情報!$D$14)-LEN(SUBSTITUTE(配列情報!$D$14,$D57,""))</f>
        <v>0</v>
      </c>
      <c r="AI57" s="21">
        <f t="shared" si="9"/>
        <v>0</v>
      </c>
      <c r="AJ57" s="162" cm="1">
        <f t="array" ref="AJ57">AI57-IFERROR(_xlfn.LET(_xlpm.k,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$AI$3:$AI$215),IF(_xlpm.top="対象無し", 0, SUMPRODUCT(_xlpm.amount * _xlpm.hitCount))),0)</f>
        <v>0</v>
      </c>
      <c r="AK57" s="157">
        <f t="shared" si="206"/>
        <v>0</v>
      </c>
      <c r="AL57" s="21">
        <f>LEN(配列情報!$D$15)-LEN(SUBSTITUTE(配列情報!$D$15,$D57,""))</f>
        <v>0</v>
      </c>
      <c r="AM57" s="21">
        <f t="shared" si="10"/>
        <v>0</v>
      </c>
      <c r="AN57" s="162" cm="1">
        <f t="array" ref="AN57">AM57-IFERROR(_xlfn.LET(_xlpm.k,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$AM$3:$AM$215),IF(_xlpm.top="対象無し", 0, SUMPRODUCT(_xlpm.amount * _xlpm.hitCount))),0)</f>
        <v>0</v>
      </c>
      <c r="AO57" s="157">
        <f t="shared" si="207"/>
        <v>0</v>
      </c>
      <c r="AP57" s="21">
        <f>LEN(配列情報!$D$16)-LEN(SUBSTITUTE(配列情報!$D$16,$D57,""))</f>
        <v>0</v>
      </c>
      <c r="AQ57" s="21">
        <f t="shared" si="11"/>
        <v>0</v>
      </c>
      <c r="AR57" s="162" cm="1">
        <f t="array" ref="AR57">AQ57-IFERROR(_xlfn.LET(_xlpm.k,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$AQ$3:$AQ$215),IF(_xlpm.top="対象無し", 0, SUMPRODUCT(_xlpm.amount * _xlpm.hitCount))),0)</f>
        <v>0</v>
      </c>
      <c r="AS57" s="157">
        <f t="shared" si="208"/>
        <v>0</v>
      </c>
      <c r="AT57" s="21">
        <f>LEN(配列情報!$D$17)-LEN(SUBSTITUTE(配列情報!$D$17,$D57,""))</f>
        <v>0</v>
      </c>
      <c r="AU57" s="21">
        <f t="shared" si="12"/>
        <v>0</v>
      </c>
      <c r="AV57" s="162" cm="1">
        <f t="array" ref="AV57">AU57-IFERROR(_xlfn.LET(_xlpm.k,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$AU$3:$AU$215),IF(_xlpm.top="対象無し", 0, SUMPRODUCT(_xlpm.amount * _xlpm.hitCount))),0)</f>
        <v>0</v>
      </c>
      <c r="AW57" s="157">
        <f t="shared" si="209"/>
        <v>0</v>
      </c>
      <c r="AX57" s="21">
        <f>LEN(配列情報!$D$18)-LEN(SUBSTITUTE(配列情報!$D$18,$D57,""))</f>
        <v>0</v>
      </c>
      <c r="AY57" s="21">
        <f t="shared" si="13"/>
        <v>0</v>
      </c>
      <c r="AZ57" s="162" cm="1">
        <f t="array" ref="AZ57">AY57-IFERROR(_xlfn.LET(_xlpm.k,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$AY$3:$AY$215),IF(_xlpm.top="対象無し", 0, SUMPRODUCT(_xlpm.amount * _xlpm.hitCount))),0)</f>
        <v>0</v>
      </c>
      <c r="BA57" s="157">
        <f t="shared" si="210"/>
        <v>0</v>
      </c>
      <c r="BB57" s="21">
        <f>LEN(配列情報!$D$19)-LEN(SUBSTITUTE(配列情報!$D$19,$D57,""))</f>
        <v>0</v>
      </c>
      <c r="BC57" s="21">
        <f t="shared" si="14"/>
        <v>0</v>
      </c>
      <c r="BD57" s="162" cm="1">
        <f t="array" ref="BD57">BC57-IFERROR(_xlfn.LET(_xlpm.k,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$BC$3:$BC$215),IF(_xlpm.top="対象無し", 0, SUMPRODUCT(_xlpm.amount * _xlpm.hitCount))),0)</f>
        <v>0</v>
      </c>
      <c r="BE57" s="157">
        <f t="shared" si="211"/>
        <v>0</v>
      </c>
      <c r="BF57" s="21">
        <f>LEN(配列情報!$D$20)-LEN(SUBSTITUTE(配列情報!$D$20,$D57,""))</f>
        <v>0</v>
      </c>
      <c r="BG57" s="21">
        <f t="shared" si="102"/>
        <v>0</v>
      </c>
      <c r="BH57" s="162" cm="1">
        <f t="array" ref="BH57">BG57-IFERROR(_xlfn.LET(_xlpm.k,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$BG$3:$BG$215),IF(_xlpm.top="対象無し", 0, SUMPRODUCT(_xlpm.amount * _xlpm.hitCount))),0)</f>
        <v>0</v>
      </c>
      <c r="BI57" s="157">
        <f t="shared" si="212"/>
        <v>0</v>
      </c>
      <c r="BJ57" s="21">
        <f>LEN(配列情報!$D$21)-LEN(SUBSTITUTE(配列情報!$D$21,$D57,""))</f>
        <v>0</v>
      </c>
      <c r="BK57" s="21">
        <f t="shared" si="15"/>
        <v>0</v>
      </c>
      <c r="BL57" s="162" cm="1">
        <f t="array" ref="BL57">BK57-IFERROR(_xlfn.LET(_xlpm.k,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$BK$3:$BK$215),IF(_xlpm.top="対象無し", 0, SUMPRODUCT(_xlpm.amount * _xlpm.hitCount))),0)</f>
        <v>0</v>
      </c>
      <c r="BM57" s="157">
        <f t="shared" si="213"/>
        <v>0</v>
      </c>
      <c r="BN57" s="21">
        <f>LEN(配列情報!$D$22)-LEN(SUBSTITUTE(配列情報!$D$22,$D57,""))</f>
        <v>0</v>
      </c>
      <c r="BO57" s="21">
        <f t="shared" si="16"/>
        <v>0</v>
      </c>
      <c r="BP57" s="162" cm="1">
        <f t="array" ref="BP57">BO57-IFERROR(_xlfn.LET(_xlpm.k,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$BO$3:$BO$215),IF(_xlpm.top="対象無し", 0, SUMPRODUCT(_xlpm.amount * _xlpm.hitCount))),0)</f>
        <v>0</v>
      </c>
      <c r="BQ57" s="157">
        <f t="shared" si="214"/>
        <v>0</v>
      </c>
      <c r="BR57" s="21">
        <f>LEN(配列情報!$D$23)-LEN(SUBSTITUTE(配列情報!$D$23,$D57,""))</f>
        <v>0</v>
      </c>
      <c r="BS57" s="21">
        <f t="shared" si="17"/>
        <v>0</v>
      </c>
      <c r="BT57" s="162" cm="1">
        <f t="array" ref="BT57">BS57-IFERROR(_xlfn.LET(_xlpm.k,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$BS$3:$BS$215),IF(_xlpm.top="対象無し", 0, SUMPRODUCT(_xlpm.amount * _xlpm.hitCount))),0)</f>
        <v>0</v>
      </c>
      <c r="BU57" s="157">
        <f t="shared" si="215"/>
        <v>0</v>
      </c>
      <c r="BV57" s="21">
        <f>LEN(配列情報!$D$24)-LEN(SUBSTITUTE(配列情報!$D$24,$D57,""))</f>
        <v>0</v>
      </c>
      <c r="BW57" s="21">
        <f t="shared" si="18"/>
        <v>0</v>
      </c>
      <c r="BX57" s="162" cm="1">
        <f t="array" ref="BX57">BW57-IFERROR(_xlfn.LET(_xlpm.k,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$BW$3:$BW$215),IF(_xlpm.top="対象無し", 0, SUMPRODUCT(_xlpm.amount * _xlpm.hitCount))),0)</f>
        <v>0</v>
      </c>
      <c r="BY57" s="157">
        <f t="shared" si="216"/>
        <v>0</v>
      </c>
      <c r="BZ57" s="21">
        <f>LEN(配列情報!$D$25)-LEN(SUBSTITUTE(配列情報!$D$25,$D57,""))</f>
        <v>0</v>
      </c>
      <c r="CA57" s="21">
        <f t="shared" si="19"/>
        <v>0</v>
      </c>
      <c r="CB57" s="162" cm="1">
        <f t="array" ref="CB57">CA57-IFERROR(_xlfn.LET(_xlpm.k,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$CA$3:$CA$215),IF(_xlpm.top="対象無し", 0, SUMPRODUCT(_xlpm.amount * _xlpm.hitCount))),0)</f>
        <v>0</v>
      </c>
      <c r="CC57" s="157">
        <f t="shared" si="217"/>
        <v>0</v>
      </c>
      <c r="CD57" s="21">
        <f>LEN(配列情報!$D$26)-LEN(SUBSTITUTE(配列情報!$D$26,$D57,""))</f>
        <v>0</v>
      </c>
      <c r="CE57" s="21">
        <f t="shared" si="20"/>
        <v>0</v>
      </c>
      <c r="CF57" s="162" cm="1">
        <f t="array" ref="CF57">CE57-IFERROR(_xlfn.LET(_xlpm.k,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$CE$3:$CE$215),IF(_xlpm.top="対象無し", 0, SUMPRODUCT(_xlpm.amount * _xlpm.hitCount))),0)</f>
        <v>0</v>
      </c>
      <c r="CG57" s="157">
        <f t="shared" si="218"/>
        <v>0</v>
      </c>
      <c r="CH57" s="21">
        <f>LEN(配列情報!$D$27)-LEN(SUBSTITUTE(配列情報!$D$27,$D57,""))</f>
        <v>0</v>
      </c>
      <c r="CI57" s="21">
        <f t="shared" si="21"/>
        <v>0</v>
      </c>
      <c r="CJ57" s="162" cm="1">
        <f t="array" ref="CJ57">CI57-IFERROR(_xlfn.LET(_xlpm.k,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$CI$3:$CI$215),IF(_xlpm.top="対象無し", 0, SUMPRODUCT(_xlpm.amount * _xlpm.hitCount))),0)</f>
        <v>0</v>
      </c>
      <c r="CK57" s="157">
        <f t="shared" si="219"/>
        <v>0</v>
      </c>
      <c r="CL57" s="21">
        <f>LEN(配列情報!$D$28)-LEN(SUBSTITUTE(配列情報!$D$28,$D57,""))</f>
        <v>0</v>
      </c>
      <c r="CM57" s="21">
        <f t="shared" si="22"/>
        <v>0</v>
      </c>
      <c r="CN57" s="162" cm="1">
        <f t="array" ref="CN57">CM57-IFERROR(_xlfn.LET(_xlpm.k,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$CM$3:$CM$215),IF(_xlpm.top="対象無し", 0, SUMPRODUCT(_xlpm.amount * _xlpm.hitCount))),0)</f>
        <v>0</v>
      </c>
      <c r="CO57" s="157">
        <f t="shared" si="220"/>
        <v>0</v>
      </c>
      <c r="CP57" s="21">
        <f>LEN(配列情報!$D$29)-LEN(SUBSTITUTE(配列情報!$D$29,$D57,""))</f>
        <v>0</v>
      </c>
      <c r="CQ57" s="21">
        <f t="shared" si="23"/>
        <v>0</v>
      </c>
      <c r="CR57" s="162" cm="1">
        <f t="array" ref="CR57">CQ57-IFERROR(_xlfn.LET(_xlpm.k,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$CQ$3:$CQ$215),IF(_xlpm.top="対象無し", 0, SUMPRODUCT(_xlpm.amount * _xlpm.hitCount))),0)</f>
        <v>0</v>
      </c>
      <c r="CS57" s="157">
        <f t="shared" si="221"/>
        <v>0</v>
      </c>
      <c r="CT57" s="21">
        <f>LEN(配列情報!$D$30)-LEN(SUBSTITUTE(配列情報!$D$30,$D57,""))</f>
        <v>0</v>
      </c>
      <c r="CU57" s="21">
        <f t="shared" si="24"/>
        <v>0</v>
      </c>
      <c r="CV57" s="162" cm="1">
        <f t="array" ref="CV57">CU57-IFERROR(_xlfn.LET(_xlpm.k,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$CU$3:$CU$215),IF(_xlpm.top="対象無し", 0, SUMPRODUCT(_xlpm.amount * _xlpm.hitCount))),0)</f>
        <v>0</v>
      </c>
      <c r="CW57" s="157">
        <f t="shared" si="222"/>
        <v>0</v>
      </c>
      <c r="CX57" s="21">
        <f>LEN(配列情報!$D$31)-LEN(SUBSTITUTE(配列情報!$D$31,$D57,""))</f>
        <v>0</v>
      </c>
      <c r="CY57" s="21">
        <f t="shared" si="25"/>
        <v>0</v>
      </c>
      <c r="CZ57" s="162" cm="1">
        <f t="array" ref="CZ57">CY57-IFERROR(_xlfn.LET(_xlpm.k,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$CY$3:$CY$215),IF(_xlpm.top="対象無し", 0, SUMPRODUCT(_xlpm.amount * _xlpm.hitCount))),0)</f>
        <v>0</v>
      </c>
      <c r="DA57" s="157">
        <f t="shared" si="223"/>
        <v>0</v>
      </c>
      <c r="DB57" s="21">
        <f>LEN(配列情報!$D$32)-LEN(SUBSTITUTE(配列情報!$D$32,$D57,""))</f>
        <v>0</v>
      </c>
      <c r="DC57" s="21">
        <f t="shared" si="26"/>
        <v>0</v>
      </c>
      <c r="DD57" s="162" cm="1">
        <f t="array" ref="DD57">DC57-IFERROR(_xlfn.LET(_xlpm.k,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$DC$3:$DC$215),IF(_xlpm.top="対象無し", 0, SUMPRODUCT(_xlpm.amount * _xlpm.hitCount))),0)</f>
        <v>0</v>
      </c>
      <c r="DE57" s="157">
        <f t="shared" si="224"/>
        <v>0</v>
      </c>
      <c r="DF57" s="21">
        <f>LEN(配列情報!$D$33)-LEN(SUBSTITUTE(配列情報!$D$33,$D57,""))</f>
        <v>0</v>
      </c>
      <c r="DG57" s="21">
        <f t="shared" si="27"/>
        <v>0</v>
      </c>
      <c r="DH57" s="162" cm="1">
        <f t="array" ref="DH57">DG57-IFERROR(_xlfn.LET(_xlpm.k,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$DG$3:$DG$215),IF(_xlpm.top="対象無し", 0, SUMPRODUCT(_xlpm.amount * _xlpm.hitCount))),0)</f>
        <v>0</v>
      </c>
      <c r="DI57" s="157">
        <f t="shared" si="225"/>
        <v>0</v>
      </c>
      <c r="DJ57" s="21">
        <f>LEN(配列情報!$D$34)-LEN(SUBSTITUTE(配列情報!$D$34,$D57,""))</f>
        <v>0</v>
      </c>
      <c r="DK57" s="21">
        <f t="shared" si="28"/>
        <v>0</v>
      </c>
      <c r="DL57" s="162" cm="1">
        <f t="array" ref="DL57">DK57-IFERROR(_xlfn.LET(_xlpm.k,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$DK$3:$DK$215),IF(_xlpm.top="対象無し", 0, SUMPRODUCT(_xlpm.amount * _xlpm.hitCount))),0)</f>
        <v>0</v>
      </c>
      <c r="DM57" s="157">
        <f t="shared" si="226"/>
        <v>0</v>
      </c>
      <c r="DN57" s="21">
        <f>LEN(配列情報!$D$35)-LEN(SUBSTITUTE(配列情報!$D$35,$D57,""))</f>
        <v>0</v>
      </c>
      <c r="DO57" s="21">
        <f t="shared" si="29"/>
        <v>0</v>
      </c>
      <c r="DP57" s="162" cm="1">
        <f t="array" ref="DP57">DO57-IFERROR(_xlfn.LET(_xlpm.k,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$DO$3:$DO$215),IF(_xlpm.top="対象無し", 0, SUMPRODUCT(_xlpm.amount * _xlpm.hitCount))),0)</f>
        <v>0</v>
      </c>
      <c r="DQ57" s="157">
        <f t="shared" si="227"/>
        <v>0</v>
      </c>
      <c r="DR57" s="21">
        <f>LEN(配列情報!$D$36)-LEN(SUBSTITUTE(配列情報!$D$36,$D57,""))</f>
        <v>0</v>
      </c>
      <c r="DS57" s="21">
        <f t="shared" si="30"/>
        <v>0</v>
      </c>
      <c r="DT57" s="162" cm="1">
        <f t="array" ref="DT57">DS57-IFERROR(_xlfn.LET(_xlpm.k,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$DS$3:$DS$215),IF(_xlpm.top="対象無し", 0, SUMPRODUCT(_xlpm.amount * _xlpm.hitCount))),0)</f>
        <v>0</v>
      </c>
      <c r="DU57" s="157">
        <f t="shared" si="228"/>
        <v>0</v>
      </c>
      <c r="DV57" s="21">
        <f>LEN(配列情報!$D$37)-LEN(SUBSTITUTE(配列情報!$D$37,$D57,""))</f>
        <v>0</v>
      </c>
      <c r="DW57" s="21">
        <f t="shared" si="31"/>
        <v>0</v>
      </c>
      <c r="DX57" s="162" cm="1">
        <f t="array" ref="DX57">DW57-IFERROR(_xlfn.LET(_xlpm.k,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$DW$3:$DW$215),IF(_xlpm.top="対象無し", 0, SUMPRODUCT(_xlpm.amount * _xlpm.hitCount))),0)</f>
        <v>0</v>
      </c>
      <c r="DY57" s="157">
        <f t="shared" si="229"/>
        <v>0</v>
      </c>
      <c r="DZ57" s="21">
        <f>LEN(配列情報!$D$38)-LEN(SUBSTITUTE(配列情報!$D$38,$D57,""))</f>
        <v>0</v>
      </c>
      <c r="EA57" s="21">
        <f t="shared" si="32"/>
        <v>0</v>
      </c>
      <c r="EB57" s="162" cm="1">
        <f t="array" ref="EB57">EA57-IFERROR(_xlfn.LET(_xlpm.k,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$EA$3:$EA$215),IF(_xlpm.top="対象無し", 0, SUMPRODUCT(_xlpm.amount * _xlpm.hitCount))),0)</f>
        <v>0</v>
      </c>
      <c r="EC57" s="157">
        <f t="shared" si="230"/>
        <v>0</v>
      </c>
      <c r="ED57" s="21">
        <f>LEN(配列情報!$D$39)-LEN(SUBSTITUTE(配列情報!$D$39,$D57,""))</f>
        <v>0</v>
      </c>
      <c r="EE57" s="21">
        <f t="shared" si="33"/>
        <v>0</v>
      </c>
      <c r="EF57" s="162" cm="1">
        <f t="array" ref="EF57">EE57-IFERROR(_xlfn.LET(_xlpm.k,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$EE$3:$EE$215),IF(_xlpm.top="対象無し", 0, SUMPRODUCT(_xlpm.amount * _xlpm.hitCount))),0)</f>
        <v>0</v>
      </c>
      <c r="EG57" s="157">
        <f t="shared" si="231"/>
        <v>0</v>
      </c>
      <c r="EH57" s="21">
        <f>LEN(配列情報!$D$40)-LEN(SUBSTITUTE(配列情報!$D$40,$D57,""))</f>
        <v>0</v>
      </c>
      <c r="EI57" s="21">
        <f t="shared" si="34"/>
        <v>0</v>
      </c>
      <c r="EJ57" s="162" cm="1">
        <f t="array" ref="EJ57">EI57-IFERROR(_xlfn.LET(_xlpm.k,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$EI$3:$EI$215),IF(_xlpm.top="対象無し", 0, SUMPRODUCT(_xlpm.amount * _xlpm.hitCount))),0)</f>
        <v>0</v>
      </c>
      <c r="EK57" s="157">
        <f t="shared" si="232"/>
        <v>0</v>
      </c>
      <c r="EL57" s="21">
        <f>LEN(配列情報!$D$41)-LEN(SUBSTITUTE(配列情報!$D$41,$D57,""))</f>
        <v>0</v>
      </c>
      <c r="EM57" s="21">
        <f t="shared" si="35"/>
        <v>0</v>
      </c>
      <c r="EN57" s="162" cm="1">
        <f t="array" ref="EN57">EM57-IFERROR(_xlfn.LET(_xlpm.k,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$EM$3:$EM$215),IF(_xlpm.top="対象無し", 0, SUMPRODUCT(_xlpm.amount * _xlpm.hitCount))),0)</f>
        <v>0</v>
      </c>
      <c r="EO57" s="157">
        <f t="shared" si="233"/>
        <v>0</v>
      </c>
      <c r="EP57" s="21">
        <f>LEN(配列情報!$D$42)-LEN(SUBSTITUTE(配列情報!$D$42,$D57,""))</f>
        <v>0</v>
      </c>
      <c r="EQ57" s="21">
        <f t="shared" si="36"/>
        <v>0</v>
      </c>
      <c r="ER57" s="162" cm="1">
        <f t="array" ref="ER57">EQ57-IFERROR(_xlfn.LET(_xlpm.k,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$EQ$3:$EQ$215),IF(_xlpm.top="対象無し", 0, SUMPRODUCT(_xlpm.amount * _xlpm.hitCount))),0)</f>
        <v>0</v>
      </c>
      <c r="ES57" s="157">
        <f t="shared" si="234"/>
        <v>0</v>
      </c>
      <c r="ET57" s="21">
        <f>LEN(配列情報!$D$43)-LEN(SUBSTITUTE(配列情報!$D$43,$D57,""))</f>
        <v>0</v>
      </c>
      <c r="EU57" s="21">
        <f t="shared" si="37"/>
        <v>0</v>
      </c>
      <c r="EV57" s="162" cm="1">
        <f t="array" ref="EV57">EU57-IFERROR(_xlfn.LET(_xlpm.k,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$EU$3:$EU$215),IF(_xlpm.top="対象無し", 0, SUMPRODUCT(_xlpm.amount * _xlpm.hitCount))),0)</f>
        <v>0</v>
      </c>
      <c r="EW57" s="157">
        <f t="shared" si="235"/>
        <v>0</v>
      </c>
      <c r="EX57" s="21">
        <f>LEN(配列情報!$D$44)-LEN(SUBSTITUTE(配列情報!$D$44,$D57,""))</f>
        <v>0</v>
      </c>
      <c r="EY57" s="21">
        <f t="shared" si="38"/>
        <v>0</v>
      </c>
      <c r="EZ57" s="162" cm="1">
        <f t="array" ref="EZ57">EY57-IFERROR(_xlfn.LET(_xlpm.k,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$EY$3:$EY$215),IF(_xlpm.top="対象無し", 0, SUMPRODUCT(_xlpm.amount * _xlpm.hitCount))),0)</f>
        <v>0</v>
      </c>
      <c r="FA57" s="157">
        <f t="shared" si="236"/>
        <v>0</v>
      </c>
      <c r="FB57" s="21">
        <f>LEN(配列情報!$D$45)-LEN(SUBSTITUTE(配列情報!$D$45,$D57,""))</f>
        <v>0</v>
      </c>
      <c r="FC57" s="21">
        <f t="shared" si="39"/>
        <v>0</v>
      </c>
      <c r="FD57" s="162" cm="1">
        <f t="array" ref="FD57">FC57-IFERROR(_xlfn.LET(_xlpm.k,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$FC$3:$FC$215),IF(_xlpm.top="対象無し", 0, SUMPRODUCT(_xlpm.amount * _xlpm.hitCount))),0)</f>
        <v>0</v>
      </c>
      <c r="FE57" s="157">
        <f t="shared" si="237"/>
        <v>0</v>
      </c>
      <c r="FF57" s="21">
        <f>LEN(配列情報!$D$46)-LEN(SUBSTITUTE(配列情報!$D$46,$D57,""))</f>
        <v>0</v>
      </c>
      <c r="FG57" s="21">
        <f t="shared" si="40"/>
        <v>0</v>
      </c>
      <c r="FH57" s="162" cm="1">
        <f t="array" ref="FH57">FG57-IFERROR(_xlfn.LET(_xlpm.k,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$FG$3:$FG$215),IF(_xlpm.top="対象無し", 0, SUMPRODUCT(_xlpm.amount * _xlpm.hitCount))),0)</f>
        <v>0</v>
      </c>
      <c r="FI57" s="157">
        <f t="shared" si="238"/>
        <v>0</v>
      </c>
      <c r="FJ57" s="21">
        <f>LEN(配列情報!$D$47)-LEN(SUBSTITUTE(配列情報!$D$47,$D57,""))</f>
        <v>0</v>
      </c>
      <c r="FK57" s="21">
        <f t="shared" si="41"/>
        <v>0</v>
      </c>
      <c r="FL57" s="162" cm="1">
        <f t="array" ref="FL57">FK57-IFERROR(_xlfn.LET(_xlpm.k,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$FK$3:$FK$215),IF(_xlpm.top="対象無し", 0, SUMPRODUCT(_xlpm.amount * _xlpm.hitCount))),0)</f>
        <v>0</v>
      </c>
      <c r="FM57" s="157">
        <f t="shared" si="239"/>
        <v>0</v>
      </c>
      <c r="FN57" s="21">
        <f>LEN(配列情報!$D$48)-LEN(SUBSTITUTE(配列情報!$D$48,$D57,""))</f>
        <v>0</v>
      </c>
      <c r="FO57" s="21">
        <f t="shared" si="42"/>
        <v>0</v>
      </c>
      <c r="FP57" s="162" cm="1">
        <f t="array" ref="FP57">FO57-IFERROR(_xlfn.LET(_xlpm.k,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$FO$3:$FO$215),IF(_xlpm.top="対象無し", 0, SUMPRODUCT(_xlpm.amount * _xlpm.hitCount))),0)</f>
        <v>0</v>
      </c>
      <c r="FQ57" s="157">
        <f t="shared" si="240"/>
        <v>0</v>
      </c>
      <c r="FR57" s="21">
        <f>LEN(配列情報!$D$49)-LEN(SUBSTITUTE(配列情報!$D$49,$D57,""))</f>
        <v>0</v>
      </c>
      <c r="FS57" s="21">
        <f t="shared" si="43"/>
        <v>0</v>
      </c>
      <c r="FT57" s="162" cm="1">
        <f t="array" ref="FT57">FS57-IFERROR(_xlfn.LET(_xlpm.k,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$FS$3:$FS$215),IF(_xlpm.top="対象無し", 0, SUMPRODUCT(_xlpm.amount * _xlpm.hitCount))),0)</f>
        <v>0</v>
      </c>
      <c r="FU57" s="157">
        <f t="shared" si="241"/>
        <v>0</v>
      </c>
      <c r="FV57" s="21">
        <f>LEN(配列情報!$D$50)-LEN(SUBSTITUTE(配列情報!$D$50,$D57,""))</f>
        <v>0</v>
      </c>
      <c r="FW57" s="21">
        <f t="shared" si="44"/>
        <v>0</v>
      </c>
      <c r="FX57" s="162" cm="1">
        <f t="array" ref="FX57">FW57-IFERROR(_xlfn.LET(_xlpm.k,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$FW$3:$FW$215),IF(_xlpm.top="対象無し", 0, SUMPRODUCT(_xlpm.amount * _xlpm.hitCount))),0)</f>
        <v>0</v>
      </c>
      <c r="FY57" s="157">
        <f t="shared" si="242"/>
        <v>0</v>
      </c>
      <c r="FZ57" s="21">
        <f>LEN(配列情報!$D$51)-LEN(SUBSTITUTE(配列情報!$D$51,$D57,""))</f>
        <v>0</v>
      </c>
      <c r="GA57" s="21">
        <f t="shared" si="45"/>
        <v>0</v>
      </c>
      <c r="GB57" s="162" cm="1">
        <f t="array" ref="GB57">GA57-IFERROR(_xlfn.LET(_xlpm.k,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$GA$3:$GA$215),IF(_xlpm.top="対象無し", 0, SUMPRODUCT(_xlpm.amount * _xlpm.hitCount))),0)</f>
        <v>0</v>
      </c>
      <c r="GC57" s="157">
        <f t="shared" si="243"/>
        <v>0</v>
      </c>
      <c r="GD57" s="21">
        <f>LEN(配列情報!$D$52)-LEN(SUBSTITUTE(配列情報!$D$52,$D57,""))</f>
        <v>0</v>
      </c>
      <c r="GE57" s="21">
        <f t="shared" si="46"/>
        <v>0</v>
      </c>
      <c r="GF57" s="162" cm="1">
        <f t="array" ref="GF57">GE57-IFERROR(_xlfn.LET(_xlpm.k,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$GE$3:$GE$215),IF(_xlpm.top="対象無し", 0, SUMPRODUCT(_xlpm.amount * _xlpm.hitCount))),0)</f>
        <v>0</v>
      </c>
      <c r="GG57" s="157">
        <f t="shared" si="244"/>
        <v>0</v>
      </c>
      <c r="GH57" s="21">
        <f>LEN(配列情報!$D$53)-LEN(SUBSTITUTE(配列情報!$D$53,$D57,""))</f>
        <v>0</v>
      </c>
      <c r="GI57" s="21">
        <f t="shared" si="47"/>
        <v>0</v>
      </c>
      <c r="GJ57" s="162" cm="1">
        <f t="array" ref="GJ57">GI57-IFERROR(_xlfn.LET(_xlpm.k,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$GI$3:$GI$215),IF(_xlpm.top="対象無し", 0, SUMPRODUCT(_xlpm.amount * _xlpm.hitCount))),0)</f>
        <v>0</v>
      </c>
      <c r="GK57" s="157">
        <f t="shared" si="245"/>
        <v>0</v>
      </c>
      <c r="GL57" s="21">
        <f>LEN(配列情報!$D$54)-LEN(SUBSTITUTE(配列情報!$D$54,$D57,""))</f>
        <v>0</v>
      </c>
      <c r="GM57" s="21">
        <f t="shared" si="48"/>
        <v>0</v>
      </c>
      <c r="GN57" s="162" cm="1">
        <f t="array" ref="GN57">GM57-IFERROR(_xlfn.LET(_xlpm.k,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$GM$3:$GM$215),IF(_xlpm.top="対象無し", 0, SUMPRODUCT(_xlpm.amount * _xlpm.hitCount))),0)</f>
        <v>0</v>
      </c>
      <c r="GO57" s="157">
        <f t="shared" si="246"/>
        <v>0</v>
      </c>
      <c r="GP57" s="21">
        <f>LEN(配列情報!$D$55)-LEN(SUBSTITUTE(配列情報!$D$55,$D57,""))</f>
        <v>0</v>
      </c>
      <c r="GQ57" s="21">
        <f t="shared" si="49"/>
        <v>0</v>
      </c>
      <c r="GR57" s="162" cm="1">
        <f t="array" ref="GR57">GQ57-IFERROR(_xlfn.LET(_xlpm.k,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$GQ$3:$GQ$215),IF(_xlpm.top="対象無し", 0, SUMPRODUCT(_xlpm.amount * _xlpm.hitCount))),0)</f>
        <v>0</v>
      </c>
      <c r="GS57" s="157">
        <f t="shared" si="247"/>
        <v>0</v>
      </c>
      <c r="GT57" s="21">
        <f>LEN(配列情報!$D$56)-LEN(SUBSTITUTE(配列情報!$D$56,$D57,""))</f>
        <v>0</v>
      </c>
      <c r="GU57" s="21">
        <f t="shared" si="50"/>
        <v>0</v>
      </c>
      <c r="GV57" s="162" cm="1">
        <f t="array" ref="GV57">GU57-IFERROR(_xlfn.LET(_xlpm.k,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$GU$3:$GU$215),IF(_xlpm.top="対象無し", 0, SUMPRODUCT(_xlpm.amount * _xlpm.hitCount))),0)</f>
        <v>0</v>
      </c>
      <c r="GW57" s="157">
        <f t="shared" si="248"/>
        <v>0</v>
      </c>
      <c r="GX57" s="21">
        <f>LEN(配列情報!$D$57)-LEN(SUBSTITUTE(配列情報!$D$57,$D57,""))</f>
        <v>0</v>
      </c>
      <c r="GY57" s="21">
        <f t="shared" si="51"/>
        <v>0</v>
      </c>
      <c r="GZ57" s="162" cm="1">
        <f t="array" ref="GZ57">GY57-IFERROR(_xlfn.LET(_xlpm.k,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$GY$3:$GY$215),IF(_xlpm.top="対象無し", 0, SUMPRODUCT(_xlpm.amount * _xlpm.hitCount))),0)</f>
        <v>0</v>
      </c>
      <c r="HA57" s="157">
        <f t="shared" si="249"/>
        <v>0</v>
      </c>
      <c r="HB57" s="21">
        <f>LEN(配列情報!$D$58)-LEN(SUBSTITUTE(配列情報!$D$58,$D57,""))</f>
        <v>0</v>
      </c>
      <c r="HC57" s="21">
        <f t="shared" si="52"/>
        <v>0</v>
      </c>
      <c r="HD57" s="162" cm="1">
        <f t="array" ref="HD57">HC57-IFERROR(_xlfn.LET(_xlpm.k,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$HC$3:$HC$215),IF(_xlpm.top="対象無し", 0, SUMPRODUCT(_xlpm.amount * _xlpm.hitCount))),0)</f>
        <v>0</v>
      </c>
      <c r="HE57" s="157">
        <f t="shared" si="250"/>
        <v>0</v>
      </c>
      <c r="HF57" s="21">
        <f>LEN(配列情報!$D$59)-LEN(SUBSTITUTE(配列情報!$D$59,$D57,""))</f>
        <v>0</v>
      </c>
      <c r="HG57" s="21">
        <f t="shared" si="53"/>
        <v>0</v>
      </c>
      <c r="HH57" s="162" cm="1">
        <f t="array" ref="HH57">HG57-IFERROR(_xlfn.LET(_xlpm.k,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$HG$3:$HG$215),IF(_xlpm.top="対象無し", 0, SUMPRODUCT(_xlpm.amount * _xlpm.hitCount))),0)</f>
        <v>0</v>
      </c>
      <c r="HI57" s="157">
        <f t="shared" si="251"/>
        <v>0</v>
      </c>
      <c r="HJ57" s="21">
        <f>LEN(配列情報!$D$60)-LEN(SUBSTITUTE(配列情報!$D$60,$D57,""))</f>
        <v>0</v>
      </c>
      <c r="HK57" s="21">
        <f t="shared" si="54"/>
        <v>0</v>
      </c>
      <c r="HL57" s="162" cm="1">
        <f t="array" ref="HL57">HK57-IFERROR(_xlfn.LET(_xlpm.k,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$HK$3:$HK$215),IF(_xlpm.top="対象無し", 0, SUMPRODUCT(_xlpm.amount * _xlpm.hitCount))),0)</f>
        <v>0</v>
      </c>
      <c r="HM57" s="157">
        <f t="shared" si="252"/>
        <v>0</v>
      </c>
      <c r="HN57" s="21">
        <f>LEN(配列情報!$D$61)-LEN(SUBSTITUTE(配列情報!$D$61,$D57,""))</f>
        <v>0</v>
      </c>
      <c r="HO57" s="21">
        <f t="shared" si="55"/>
        <v>0</v>
      </c>
      <c r="HP57" s="162" cm="1">
        <f t="array" ref="HP57">HO57-IFERROR(_xlfn.LET(_xlpm.k,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$HO$3:$HO$215),IF(_xlpm.top="対象無し", 0, SUMPRODUCT(_xlpm.amount * _xlpm.hitCount))),0)</f>
        <v>0</v>
      </c>
      <c r="HQ57" s="157">
        <f t="shared" si="253"/>
        <v>0</v>
      </c>
      <c r="HR57" s="21">
        <f>LEN(配列情報!$D$62)-LEN(SUBSTITUTE(配列情報!$D$62,$D57,""))</f>
        <v>0</v>
      </c>
      <c r="HS57" s="21">
        <f t="shared" si="56"/>
        <v>0</v>
      </c>
      <c r="HT57" s="162" cm="1">
        <f t="array" ref="HT57">HS57-IFERROR(_xlfn.LET(_xlpm.k,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$HS$3:$HS$215),IF(_xlpm.top="対象無し", 0, SUMPRODUCT(_xlpm.amount * _xlpm.hitCount))),0)</f>
        <v>0</v>
      </c>
      <c r="HU57" s="157">
        <f t="shared" si="254"/>
        <v>0</v>
      </c>
      <c r="HV57" s="21">
        <f>LEN(配列情報!$D$63)-LEN(SUBSTITUTE(配列情報!$D$63,$D57,""))</f>
        <v>0</v>
      </c>
      <c r="HW57" s="21">
        <f t="shared" si="57"/>
        <v>0</v>
      </c>
      <c r="HX57" s="162" cm="1">
        <f t="array" ref="HX57">HW57-IFERROR(_xlfn.LET(_xlpm.k,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$HW$3:$HW$215),IF(_xlpm.top="対象無し", 0, SUMPRODUCT(_xlpm.amount * _xlpm.hitCount))),0)</f>
        <v>0</v>
      </c>
      <c r="HY57" s="157">
        <f t="shared" si="255"/>
        <v>0</v>
      </c>
      <c r="HZ57" s="21">
        <f>LEN(配列情報!$D$64)-LEN(SUBSTITUTE(配列情報!$D$64,$D57,""))</f>
        <v>0</v>
      </c>
      <c r="IA57" s="21">
        <f t="shared" si="58"/>
        <v>0</v>
      </c>
      <c r="IB57" s="162" cm="1">
        <f t="array" ref="IB57">IA57-IFERROR(_xlfn.LET(_xlpm.k,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$IA$3:$IA$215),IF(_xlpm.top="対象無し", 0, SUMPRODUCT(_xlpm.amount * _xlpm.hitCount))),0)</f>
        <v>0</v>
      </c>
      <c r="IC57" s="157">
        <f t="shared" si="256"/>
        <v>0</v>
      </c>
      <c r="ID57" s="21">
        <f>LEN(配列情報!$D$65)-LEN(SUBSTITUTE(配列情報!$D$65,$D57,""))</f>
        <v>0</v>
      </c>
      <c r="IE57" s="21">
        <f t="shared" si="59"/>
        <v>0</v>
      </c>
      <c r="IF57" s="162" cm="1">
        <f t="array" ref="IF57">IE57-IFERROR(_xlfn.LET(_xlpm.k,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$IE$3:$IE$215),IF(_xlpm.top="対象無し", 0, SUMPRODUCT(_xlpm.amount * _xlpm.hitCount))),0)</f>
        <v>0</v>
      </c>
      <c r="IG57" s="157">
        <f t="shared" si="257"/>
        <v>0</v>
      </c>
      <c r="IH57" s="21">
        <f>LEN(配列情報!$D$66)-LEN(SUBSTITUTE(配列情報!$D$66,$D57,""))</f>
        <v>0</v>
      </c>
      <c r="II57" s="21">
        <f t="shared" si="60"/>
        <v>0</v>
      </c>
      <c r="IJ57" s="162" cm="1">
        <f t="array" ref="IJ57">II57-IFERROR(_xlfn.LET(_xlpm.k,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$II$3:$II$215),IF(_xlpm.top="対象無し", 0, SUMPRODUCT(_xlpm.amount * _xlpm.hitCount))),0)</f>
        <v>0</v>
      </c>
      <c r="IK57" s="157">
        <f t="shared" si="258"/>
        <v>0</v>
      </c>
      <c r="IL57" s="21">
        <f>LEN(配列情報!$D$67)-LEN(SUBSTITUTE(配列情報!$D$67,$D57,""))</f>
        <v>0</v>
      </c>
      <c r="IM57" s="21">
        <f t="shared" si="61"/>
        <v>0</v>
      </c>
      <c r="IN57" s="162" cm="1">
        <f t="array" ref="IN57">IM57-IFERROR(_xlfn.LET(_xlpm.k,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$IM$3:$IM$215),IF(_xlpm.top="対象無し", 0, SUMPRODUCT(_xlpm.amount * _xlpm.hitCount))),0)</f>
        <v>0</v>
      </c>
      <c r="IO57" s="157">
        <f t="shared" si="259"/>
        <v>0</v>
      </c>
      <c r="IP57" s="21">
        <f>LEN(配列情報!$D$68)-LEN(SUBSTITUTE(配列情報!$D$68,$D57,""))</f>
        <v>0</v>
      </c>
      <c r="IQ57" s="21">
        <f t="shared" si="62"/>
        <v>0</v>
      </c>
      <c r="IR57" s="162" cm="1">
        <f t="array" ref="IR57">IQ57-IFERROR(_xlfn.LET(_xlpm.k,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$IQ$3:$IQ$215),IF(_xlpm.top="対象無し", 0, SUMPRODUCT(_xlpm.amount * _xlpm.hitCount))),0)</f>
        <v>0</v>
      </c>
      <c r="IS57" s="157">
        <f t="shared" si="260"/>
        <v>0</v>
      </c>
      <c r="IT57" s="21">
        <f>LEN(配列情報!$D$69)-LEN(SUBSTITUTE(配列情報!$D$69,$D57,""))</f>
        <v>0</v>
      </c>
      <c r="IU57" s="21">
        <f t="shared" si="63"/>
        <v>0</v>
      </c>
      <c r="IV57" s="162" cm="1">
        <f t="array" ref="IV57">IU57-IFERROR(_xlfn.LET(_xlpm.k,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$IU$3:$IU$215),IF(_xlpm.top="対象無し", 0, SUMPRODUCT(_xlpm.amount * _xlpm.hitCount))),0)</f>
        <v>0</v>
      </c>
      <c r="IW57" s="157">
        <f t="shared" si="261"/>
        <v>0</v>
      </c>
      <c r="IX57" s="21">
        <f>LEN(配列情報!$D$70)-LEN(SUBSTITUTE(配列情報!$D$70,$D57,""))</f>
        <v>0</v>
      </c>
      <c r="IY57" s="21">
        <f t="shared" si="64"/>
        <v>0</v>
      </c>
      <c r="IZ57" s="162" cm="1">
        <f t="array" ref="IZ57">IY57-IFERROR(_xlfn.LET(_xlpm.k,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$IY$3:$IY$215),IF(_xlpm.top="対象無し", 0, SUMPRODUCT(_xlpm.amount * _xlpm.hitCount))),0)</f>
        <v>0</v>
      </c>
      <c r="JA57" s="157">
        <f t="shared" si="262"/>
        <v>0</v>
      </c>
      <c r="JB57" s="21">
        <f>LEN(配列情報!$D$71)-LEN(SUBSTITUTE(配列情報!$D$71,$D57,""))</f>
        <v>0</v>
      </c>
      <c r="JC57" s="21">
        <f t="shared" si="65"/>
        <v>0</v>
      </c>
      <c r="JD57" s="162" cm="1">
        <f t="array" ref="JD57">JC57-IFERROR(_xlfn.LET(_xlpm.k,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$JC$3:$JC$215),IF(_xlpm.top="対象無し", 0, SUMPRODUCT(_xlpm.amount * _xlpm.hitCount))),0)</f>
        <v>0</v>
      </c>
      <c r="JE57" s="157">
        <f t="shared" si="263"/>
        <v>0</v>
      </c>
      <c r="JF57" s="21">
        <f>LEN(配列情報!$D$72)-LEN(SUBSTITUTE(配列情報!$D$72,$D57,""))</f>
        <v>0</v>
      </c>
      <c r="JG57" s="21">
        <f t="shared" si="66"/>
        <v>0</v>
      </c>
      <c r="JH57" s="162" cm="1">
        <f t="array" ref="JH57">JG57-IFERROR(_xlfn.LET(_xlpm.k,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$JG$3:$JG$215),IF(_xlpm.top="対象無し", 0, SUMPRODUCT(_xlpm.amount * _xlpm.hitCount))),0)</f>
        <v>0</v>
      </c>
      <c r="JI57" s="157">
        <f t="shared" si="264"/>
        <v>0</v>
      </c>
      <c r="JJ57" s="21">
        <f>LEN(配列情報!$D$73)-LEN(SUBSTITUTE(配列情報!$D$73,$D57,""))</f>
        <v>0</v>
      </c>
      <c r="JK57" s="21">
        <f t="shared" si="67"/>
        <v>0</v>
      </c>
      <c r="JL57" s="162" cm="1">
        <f t="array" ref="JL57">JK57-IFERROR(_xlfn.LET(_xlpm.k,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$JK$3:$JK$215),IF(_xlpm.top="対象無し", 0, SUMPRODUCT(_xlpm.amount * _xlpm.hitCount))),0)</f>
        <v>0</v>
      </c>
      <c r="JM57" s="157">
        <f t="shared" si="265"/>
        <v>0</v>
      </c>
      <c r="JN57" s="21">
        <f>LEN(配列情報!$D$74)-LEN(SUBSTITUTE(配列情報!$D$74,$D57,""))</f>
        <v>0</v>
      </c>
      <c r="JO57" s="21">
        <f t="shared" si="68"/>
        <v>0</v>
      </c>
      <c r="JP57" s="162" cm="1">
        <f t="array" ref="JP57">JO57-IFERROR(_xlfn.LET(_xlpm.k,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$JO$3:$JO$215),IF(_xlpm.top="対象無し", 0, SUMPRODUCT(_xlpm.amount * _xlpm.hitCount))),0)</f>
        <v>0</v>
      </c>
      <c r="JQ57" s="157">
        <f t="shared" si="266"/>
        <v>0</v>
      </c>
      <c r="JR57" s="21">
        <f>LEN(配列情報!$D$75)-LEN(SUBSTITUTE(配列情報!$D$75,$D57,""))</f>
        <v>0</v>
      </c>
      <c r="JS57" s="21">
        <f t="shared" si="69"/>
        <v>0</v>
      </c>
      <c r="JT57" s="162" cm="1">
        <f t="array" ref="JT57">JS57-IFERROR(_xlfn.LET(_xlpm.k,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$JS$3:$JS$215),IF(_xlpm.top="対象無し", 0, SUMPRODUCT(_xlpm.amount * _xlpm.hitCount))),0)</f>
        <v>0</v>
      </c>
      <c r="JU57" s="157">
        <f t="shared" si="267"/>
        <v>0</v>
      </c>
      <c r="JV57" s="21">
        <f>LEN(配列情報!$D$76)-LEN(SUBSTITUTE(配列情報!$D$76,$D57,""))</f>
        <v>0</v>
      </c>
      <c r="JW57" s="21">
        <f t="shared" si="70"/>
        <v>0</v>
      </c>
      <c r="JX57" s="162" cm="1">
        <f t="array" ref="JX57">JW57-IFERROR(_xlfn.LET(_xlpm.k,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$JW$3:$JW$215),IF(_xlpm.top="対象無し", 0, SUMPRODUCT(_xlpm.amount * _xlpm.hitCount))),0)</f>
        <v>0</v>
      </c>
      <c r="JY57" s="157">
        <f t="shared" si="268"/>
        <v>0</v>
      </c>
      <c r="JZ57" s="21">
        <f>LEN(配列情報!$D$77)-LEN(SUBSTITUTE(配列情報!$D$77,$D57,""))</f>
        <v>0</v>
      </c>
      <c r="KA57" s="21">
        <f t="shared" si="71"/>
        <v>0</v>
      </c>
      <c r="KB57" s="162" cm="1">
        <f t="array" ref="KB57">KA57-IFERROR(_xlfn.LET(_xlpm.k,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$KA$3:$KA$215),IF(_xlpm.top="対象無し", 0, SUMPRODUCT(_xlpm.amount * _xlpm.hitCount))),0)</f>
        <v>0</v>
      </c>
      <c r="KC57" s="157">
        <f t="shared" si="269"/>
        <v>0</v>
      </c>
      <c r="KD57" s="21">
        <f>LEN(配列情報!$D$78)-LEN(SUBSTITUTE(配列情報!$D$78,$D57,""))</f>
        <v>0</v>
      </c>
      <c r="KE57" s="21">
        <f t="shared" si="72"/>
        <v>0</v>
      </c>
      <c r="KF57" s="162" cm="1">
        <f t="array" ref="KF57">KE57-IFERROR(_xlfn.LET(_xlpm.k,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$KE$3:$KE$215),IF(_xlpm.top="対象無し", 0, SUMPRODUCT(_xlpm.amount * _xlpm.hitCount))),0)</f>
        <v>0</v>
      </c>
      <c r="KG57" s="157">
        <f t="shared" si="270"/>
        <v>0</v>
      </c>
      <c r="KH57" s="21">
        <f>LEN(配列情報!$D$79)-LEN(SUBSTITUTE(配列情報!$D$79,$D57,""))</f>
        <v>0</v>
      </c>
      <c r="KI57" s="21">
        <f t="shared" si="73"/>
        <v>0</v>
      </c>
      <c r="KJ57" s="162" cm="1">
        <f t="array" ref="KJ57">KI57-IFERROR(_xlfn.LET(_xlpm.k,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$KI$3:$KI$215),IF(_xlpm.top="対象無し", 0, SUMPRODUCT(_xlpm.amount * _xlpm.hitCount))),0)</f>
        <v>0</v>
      </c>
      <c r="KK57" s="157">
        <f t="shared" si="271"/>
        <v>0</v>
      </c>
      <c r="KL57" s="21">
        <f>LEN(配列情報!$D$80)-LEN(SUBSTITUTE(配列情報!$D$80,$D57,""))</f>
        <v>0</v>
      </c>
      <c r="KM57" s="21">
        <f t="shared" si="74"/>
        <v>0</v>
      </c>
      <c r="KN57" s="162" cm="1">
        <f t="array" ref="KN57">KM57-IFERROR(_xlfn.LET(_xlpm.k,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$KM$3:$KM$215),IF(_xlpm.top="対象無し", 0, SUMPRODUCT(_xlpm.amount * _xlpm.hitCount))),0)</f>
        <v>0</v>
      </c>
      <c r="KO57" s="157">
        <f t="shared" si="272"/>
        <v>0</v>
      </c>
      <c r="KP57" s="21">
        <f>LEN(配列情報!$D$81)-LEN(SUBSTITUTE(配列情報!$D$81,$D57,""))</f>
        <v>0</v>
      </c>
      <c r="KQ57" s="21">
        <f t="shared" si="75"/>
        <v>0</v>
      </c>
      <c r="KR57" s="162" cm="1">
        <f t="array" ref="KR57">KQ57-IFERROR(_xlfn.LET(_xlpm.k,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$KQ$3:$KQ$215),IF(_xlpm.top="対象無し", 0, SUMPRODUCT(_xlpm.amount * _xlpm.hitCount))),0)</f>
        <v>0</v>
      </c>
      <c r="KS57" s="157">
        <f t="shared" si="273"/>
        <v>0</v>
      </c>
      <c r="KT57" s="21">
        <f>LEN(配列情報!$D$82)-LEN(SUBSTITUTE(配列情報!$D$82,$D57,""))</f>
        <v>0</v>
      </c>
      <c r="KU57" s="21">
        <f t="shared" si="76"/>
        <v>0</v>
      </c>
      <c r="KV57" s="162" cm="1">
        <f t="array" ref="KV57">KU57-IFERROR(_xlfn.LET(_xlpm.k,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$KU$3:$KU$215),IF(_xlpm.top="対象無し", 0, SUMPRODUCT(_xlpm.amount * _xlpm.hitCount))),0)</f>
        <v>0</v>
      </c>
      <c r="KW57" s="157">
        <f t="shared" si="274"/>
        <v>0</v>
      </c>
      <c r="KX57" s="21">
        <f>LEN(配列情報!$D$83)-LEN(SUBSTITUTE(配列情報!$D$83,$D57,""))</f>
        <v>0</v>
      </c>
      <c r="KY57" s="21">
        <f t="shared" si="77"/>
        <v>0</v>
      </c>
      <c r="KZ57" s="162" cm="1">
        <f t="array" ref="KZ57">KY57-IFERROR(_xlfn.LET(_xlpm.k,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$KY$3:$KY$215),IF(_xlpm.top="対象無し", 0, SUMPRODUCT(_xlpm.amount * _xlpm.hitCount))),0)</f>
        <v>0</v>
      </c>
      <c r="LA57" s="157">
        <f t="shared" si="275"/>
        <v>0</v>
      </c>
      <c r="LB57" s="21">
        <f>LEN(配列情報!$D$84)-LEN(SUBSTITUTE(配列情報!$D$84,$D57,""))</f>
        <v>0</v>
      </c>
      <c r="LC57" s="21">
        <f t="shared" si="78"/>
        <v>0</v>
      </c>
      <c r="LD57" s="162" cm="1">
        <f t="array" ref="LD57">LC57-IFERROR(_xlfn.LET(_xlpm.k,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$LC$3:$LC$215),IF(_xlpm.top="対象無し", 0, SUMPRODUCT(_xlpm.amount * _xlpm.hitCount))),0)</f>
        <v>0</v>
      </c>
      <c r="LE57" s="157">
        <f t="shared" si="276"/>
        <v>0</v>
      </c>
      <c r="LF57" s="21">
        <f>LEN(配列情報!$D$85)-LEN(SUBSTITUTE(配列情報!$D$85,$D57,""))</f>
        <v>0</v>
      </c>
      <c r="LG57" s="21">
        <f t="shared" si="79"/>
        <v>0</v>
      </c>
      <c r="LH57" s="162" cm="1">
        <f t="array" ref="LH57">LG57-IFERROR(_xlfn.LET(_xlpm.k,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$LG$3:$LG$215),IF(_xlpm.top="対象無し", 0, SUMPRODUCT(_xlpm.amount * _xlpm.hitCount))),0)</f>
        <v>0</v>
      </c>
      <c r="LI57" s="157">
        <f t="shared" si="277"/>
        <v>0</v>
      </c>
      <c r="LJ57" s="21">
        <f>LEN(配列情報!$D$86)-LEN(SUBSTITUTE(配列情報!$D$86,$D57,""))</f>
        <v>0</v>
      </c>
      <c r="LK57" s="21">
        <f t="shared" si="80"/>
        <v>0</v>
      </c>
      <c r="LL57" s="162" cm="1">
        <f t="array" ref="LL57">LK57-IFERROR(_xlfn.LET(_xlpm.k,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$LK$3:$LK$215),IF(_xlpm.top="対象無し", 0, SUMPRODUCT(_xlpm.amount * _xlpm.hitCount))),0)</f>
        <v>0</v>
      </c>
      <c r="LM57" s="157">
        <f t="shared" si="278"/>
        <v>0</v>
      </c>
      <c r="LN57" s="21">
        <f>LEN(配列情報!$D$87)-LEN(SUBSTITUTE(配列情報!$D$87,$D57,""))</f>
        <v>0</v>
      </c>
      <c r="LO57" s="21">
        <f t="shared" si="81"/>
        <v>0</v>
      </c>
      <c r="LP57" s="162" cm="1">
        <f t="array" ref="LP57">LO57-IFERROR(_xlfn.LET(_xlpm.k,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$LO$3:$LO$215),IF(_xlpm.top="対象無し", 0, SUMPRODUCT(_xlpm.amount * _xlpm.hitCount))),0)</f>
        <v>0</v>
      </c>
      <c r="LQ57" s="157">
        <f t="shared" si="279"/>
        <v>0</v>
      </c>
      <c r="LR57" s="21">
        <f>LEN(配列情報!$D$88)-LEN(SUBSTITUTE(配列情報!$D$88,$D57,""))</f>
        <v>0</v>
      </c>
      <c r="LS57" s="21">
        <f t="shared" si="82"/>
        <v>0</v>
      </c>
      <c r="LT57" s="162" cm="1">
        <f t="array" ref="LT57">LS57-IFERROR(_xlfn.LET(_xlpm.k,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$LS$3:$LS$215),IF(_xlpm.top="対象無し", 0, SUMPRODUCT(_xlpm.amount * _xlpm.hitCount))),0)</f>
        <v>0</v>
      </c>
      <c r="LU57" s="157">
        <f t="shared" si="280"/>
        <v>0</v>
      </c>
      <c r="LV57" s="21">
        <f>LEN(配列情報!$D$89)-LEN(SUBSTITUTE(配列情報!$D$89,$D57,""))</f>
        <v>0</v>
      </c>
      <c r="LW57" s="21">
        <f t="shared" si="83"/>
        <v>0</v>
      </c>
      <c r="LX57" s="162" cm="1">
        <f t="array" ref="LX57">LW57-IFERROR(_xlfn.LET(_xlpm.k,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$LW$3:$LW$215),IF(_xlpm.top="対象無し", 0, SUMPRODUCT(_xlpm.amount * _xlpm.hitCount))),0)</f>
        <v>0</v>
      </c>
      <c r="LY57" s="157">
        <f t="shared" si="281"/>
        <v>0</v>
      </c>
      <c r="LZ57" s="21">
        <f>LEN(配列情報!$D$90)-LEN(SUBSTITUTE(配列情報!$D$90,$D57,""))</f>
        <v>0</v>
      </c>
      <c r="MA57" s="21">
        <f t="shared" si="84"/>
        <v>0</v>
      </c>
      <c r="MB57" s="162" cm="1">
        <f t="array" ref="MB57">MA57-IFERROR(_xlfn.LET(_xlpm.k,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$MA$3:$MA$215),IF(_xlpm.top="対象無し", 0, SUMPRODUCT(_xlpm.amount * _xlpm.hitCount))),0)</f>
        <v>0</v>
      </c>
      <c r="MC57" s="157">
        <f t="shared" si="282"/>
        <v>0</v>
      </c>
      <c r="MD57" s="21">
        <f>LEN(配列情報!$D$91)-LEN(SUBSTITUTE(配列情報!$D$91,$D57,""))</f>
        <v>0</v>
      </c>
      <c r="ME57" s="21">
        <f t="shared" si="85"/>
        <v>0</v>
      </c>
      <c r="MF57" s="162" cm="1">
        <f t="array" ref="MF57">ME57-IFERROR(_xlfn.LET(_xlpm.k,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$ME$3:$ME$215),IF(_xlpm.top="対象無し", 0, SUMPRODUCT(_xlpm.amount * _xlpm.hitCount))),0)</f>
        <v>0</v>
      </c>
      <c r="MG57" s="157">
        <f t="shared" si="283"/>
        <v>0</v>
      </c>
      <c r="MH57" s="21">
        <f>LEN(配列情報!$D$92)-LEN(SUBSTITUTE(配列情報!$D$92,$D57,""))</f>
        <v>0</v>
      </c>
      <c r="MI57" s="21">
        <f t="shared" si="86"/>
        <v>0</v>
      </c>
      <c r="MJ57" s="162" cm="1">
        <f t="array" ref="MJ57">MI57-IFERROR(_xlfn.LET(_xlpm.k,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$MI$3:$MI$215),IF(_xlpm.top="対象無し", 0, SUMPRODUCT(_xlpm.amount * _xlpm.hitCount))),0)</f>
        <v>0</v>
      </c>
      <c r="MK57" s="157">
        <f t="shared" si="284"/>
        <v>0</v>
      </c>
      <c r="ML57" s="21">
        <f>LEN(配列情報!$D$93)-LEN(SUBSTITUTE(配列情報!$D$93,$D57,""))</f>
        <v>0</v>
      </c>
      <c r="MM57" s="21">
        <f t="shared" si="87"/>
        <v>0</v>
      </c>
      <c r="MN57" s="162" cm="1">
        <f t="array" ref="MN57">MM57-IFERROR(_xlfn.LET(_xlpm.k,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$MM$3:$MM$215),IF(_xlpm.top="対象無し", 0, SUMPRODUCT(_xlpm.amount * _xlpm.hitCount))),0)</f>
        <v>0</v>
      </c>
      <c r="MO57" s="157">
        <f t="shared" si="285"/>
        <v>0</v>
      </c>
      <c r="MP57" s="21">
        <f>LEN(配列情報!$D$94)-LEN(SUBSTITUTE(配列情報!$D$94,$D57,""))</f>
        <v>0</v>
      </c>
      <c r="MQ57" s="21">
        <f t="shared" si="88"/>
        <v>0</v>
      </c>
      <c r="MR57" s="162" cm="1">
        <f t="array" ref="MR57">MQ57-IFERROR(_xlfn.LET(_xlpm.k,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$MQ$3:$MQ$215),IF(_xlpm.top="対象無し", 0, SUMPRODUCT(_xlpm.amount * _xlpm.hitCount))),0)</f>
        <v>0</v>
      </c>
      <c r="MS57" s="157">
        <f t="shared" si="286"/>
        <v>0</v>
      </c>
      <c r="MT57" s="21">
        <f>LEN(配列情報!$D$95)-LEN(SUBSTITUTE(配列情報!$D$95,$D57,""))</f>
        <v>0</v>
      </c>
      <c r="MU57" s="21">
        <f t="shared" si="89"/>
        <v>0</v>
      </c>
      <c r="MV57" s="162" cm="1">
        <f t="array" ref="MV57">MU57-IFERROR(_xlfn.LET(_xlpm.k,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$MU$3:$MU$215),IF(_xlpm.top="対象無し", 0, SUMPRODUCT(_xlpm.amount * _xlpm.hitCount))),0)</f>
        <v>0</v>
      </c>
      <c r="MW57" s="157">
        <f t="shared" si="287"/>
        <v>0</v>
      </c>
      <c r="MX57" s="21">
        <f>LEN(配列情報!$D$96)-LEN(SUBSTITUTE(配列情報!$D$96,$D57,""))</f>
        <v>0</v>
      </c>
      <c r="MY57" s="21">
        <f t="shared" si="90"/>
        <v>0</v>
      </c>
      <c r="MZ57" s="162" cm="1">
        <f t="array" ref="MZ57">MY57-IFERROR(_xlfn.LET(_xlpm.k,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$MY$3:$MY$215),IF(_xlpm.top="対象無し", 0, SUMPRODUCT(_xlpm.amount * _xlpm.hitCount))),0)</f>
        <v>0</v>
      </c>
      <c r="NA57" s="157">
        <f t="shared" si="288"/>
        <v>0</v>
      </c>
      <c r="NB57" s="21">
        <f>LEN(配列情報!$D$97)-LEN(SUBSTITUTE(配列情報!$D$97,$D57,""))</f>
        <v>0</v>
      </c>
      <c r="NC57" s="21">
        <f t="shared" si="91"/>
        <v>0</v>
      </c>
      <c r="ND57" s="162" cm="1">
        <f t="array" ref="ND57">NC57-IFERROR(_xlfn.LET(_xlpm.k,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$NC$3:$NC$215),IF(_xlpm.top="対象無し", 0, SUMPRODUCT(_xlpm.amount * _xlpm.hitCount))),0)</f>
        <v>0</v>
      </c>
      <c r="NE57" s="157">
        <f t="shared" si="289"/>
        <v>0</v>
      </c>
      <c r="NF57" s="21">
        <f>LEN(配列情報!$D$98)-LEN(SUBSTITUTE(配列情報!$D$98,$D57,""))</f>
        <v>0</v>
      </c>
      <c r="NG57" s="21">
        <f t="shared" si="92"/>
        <v>0</v>
      </c>
      <c r="NH57" s="162" cm="1">
        <f t="array" ref="NH57">NG57-IFERROR(_xlfn.LET(_xlpm.k,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$NG$3:$NG$215),IF(_xlpm.top="対象無し", 0, SUMPRODUCT(_xlpm.amount * _xlpm.hitCount))),0)</f>
        <v>0</v>
      </c>
      <c r="NI57" s="157">
        <f t="shared" si="290"/>
        <v>0</v>
      </c>
      <c r="NJ57" s="21">
        <f>LEN(配列情報!$D$99)-LEN(SUBSTITUTE(配列情報!$D$99,$D57,""))</f>
        <v>0</v>
      </c>
      <c r="NK57" s="21">
        <f t="shared" si="93"/>
        <v>0</v>
      </c>
      <c r="NL57" s="162" cm="1">
        <f t="array" ref="NL57">NK57-IFERROR(_xlfn.LET(_xlpm.k,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$NK$3:$NK$215),IF(_xlpm.top="対象無し", 0, SUMPRODUCT(_xlpm.amount * _xlpm.hitCount))),0)</f>
        <v>0</v>
      </c>
      <c r="NM57" s="157">
        <f t="shared" si="291"/>
        <v>0</v>
      </c>
      <c r="NN57" s="21">
        <f>LEN(配列情報!$D$100)-LEN(SUBSTITUTE(配列情報!$D$100,$D57,""))</f>
        <v>0</v>
      </c>
      <c r="NO57" s="21">
        <f t="shared" si="94"/>
        <v>0</v>
      </c>
      <c r="NP57" s="162" cm="1">
        <f t="array" ref="NP57">NO57-IFERROR(_xlfn.LET(_xlpm.k,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$NO$3:$NO$215),IF(_xlpm.top="対象無し", 0, SUMPRODUCT(_xlpm.amount * _xlpm.hitCount))),0)</f>
        <v>0</v>
      </c>
      <c r="NQ57" s="157">
        <f t="shared" si="292"/>
        <v>0</v>
      </c>
      <c r="NR57" s="21">
        <f>LEN(配列情報!$D$101)-LEN(SUBSTITUTE(配列情報!$D$101,$D57,""))</f>
        <v>0</v>
      </c>
      <c r="NS57" s="21">
        <f t="shared" si="95"/>
        <v>0</v>
      </c>
      <c r="NT57" s="162" cm="1">
        <f t="array" ref="NT57">NS57-IFERROR(_xlfn.LET(_xlpm.k,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$NS$3:$NS$215),IF(_xlpm.top="対象無し", 0, SUMPRODUCT(_xlpm.amount * _xlpm.hitCount))),0)</f>
        <v>0</v>
      </c>
      <c r="NU57" s="157">
        <f t="shared" si="293"/>
        <v>0</v>
      </c>
      <c r="NV57" s="21">
        <f>LEN(配列情報!$D$102)-LEN(SUBSTITUTE(配列情報!$D$102,$D57,""))</f>
        <v>0</v>
      </c>
      <c r="NW57" s="21">
        <f t="shared" si="96"/>
        <v>0</v>
      </c>
      <c r="NX57" s="162" cm="1">
        <f t="array" ref="NX57">NW57-IFERROR(_xlfn.LET(_xlpm.k, _xlfn.XMATCH(TRUE, EXACT($OB$2:$RL$2, D57),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D57, ""))) / LEN(D57),_xlpm.amount, SUMIF($C$3:$C$215, _xlpm.arrCode, $NW$3:$NW$215),IF(_xlpm.top="対象無し", 0, SUMPRODUCT(_xlpm.amount * _xlpm.hitCount))),0)</f>
        <v>0</v>
      </c>
      <c r="NY57" s="157">
        <f t="shared" si="294"/>
        <v>0</v>
      </c>
    </row>
    <row r="58" spans="1:389">
      <c r="A58" s="178" t="s">
        <v>609</v>
      </c>
      <c r="B58" s="45" t="s">
        <v>185</v>
      </c>
      <c r="C58" s="45">
        <v>56</v>
      </c>
      <c r="D58" s="19" t="str">
        <f>塩基・修飾表記の定義!N44</f>
        <v>[ROXdT]</v>
      </c>
      <c r="E58" s="160">
        <f t="shared" si="3"/>
        <v>7</v>
      </c>
      <c r="F58" s="21">
        <f>LEN(配列情報!$D$7)-LEN(SUBSTITUTE(配列情報!$D$7,$D58,""))</f>
        <v>0</v>
      </c>
      <c r="G58" s="21">
        <f t="shared" si="100"/>
        <v>0</v>
      </c>
      <c r="H58" s="162" cm="1">
        <f t="array" ref="H58">G58-IFERROR(_xlfn.LET(_xlpm.k,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$G$3:$G$215),IF(_xlpm.top="対象無し", 0, SUMPRODUCT(_xlpm.amount * _xlpm.hitCount))),0)</f>
        <v>0</v>
      </c>
      <c r="I58" s="157">
        <f t="shared" si="199"/>
        <v>0</v>
      </c>
      <c r="J58" s="21">
        <f>LEN(配列情報!$D$8)-LEN(SUBSTITUTE(配列情報!$D$8,$D58,""))</f>
        <v>0</v>
      </c>
      <c r="K58" s="21">
        <f t="shared" si="101"/>
        <v>0</v>
      </c>
      <c r="L58" s="162" cm="1">
        <f t="array" ref="L58">K58-IFERROR(_xlfn.LET(_xlpm.k,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$K$3:$K$215),IF(_xlpm.top="対象無し", 0, SUMPRODUCT(_xlpm.amount * _xlpm.hitCount))),0)</f>
        <v>0</v>
      </c>
      <c r="M58" s="157">
        <f t="shared" si="200"/>
        <v>0</v>
      </c>
      <c r="N58" s="21">
        <f>LEN(配列情報!$D$9)-LEN(SUBSTITUTE(配列情報!$D$9,$D58,""))</f>
        <v>0</v>
      </c>
      <c r="O58" s="21">
        <f t="shared" si="4"/>
        <v>0</v>
      </c>
      <c r="P58" s="162" cm="1">
        <f t="array" ref="P58">O58-IFERROR(_xlfn.LET(_xlpm.k,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$O$3:$O$215),IF(_xlpm.top="対象無し", 0, SUMPRODUCT(_xlpm.amount * _xlpm.hitCount))),0)</f>
        <v>0</v>
      </c>
      <c r="Q58" s="157">
        <f t="shared" si="201"/>
        <v>0</v>
      </c>
      <c r="R58" s="21">
        <f>LEN(配列情報!$D$10)-LEN(SUBSTITUTE(配列情報!$D$10,$D58,""))</f>
        <v>0</v>
      </c>
      <c r="S58" s="21">
        <f t="shared" si="5"/>
        <v>0</v>
      </c>
      <c r="T58" s="162" cm="1">
        <f t="array" ref="T58">S58-IFERROR(_xlfn.LET(_xlpm.k,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$S$3:$S$215),IF(_xlpm.top="対象無し", 0, SUMPRODUCT(_xlpm.amount * _xlpm.hitCount))),0)</f>
        <v>0</v>
      </c>
      <c r="U58" s="157">
        <f t="shared" si="202"/>
        <v>0</v>
      </c>
      <c r="V58" s="21">
        <f>LEN(配列情報!$D$11)-LEN(SUBSTITUTE(配列情報!$D$11,$D58,""))</f>
        <v>0</v>
      </c>
      <c r="W58" s="21">
        <f t="shared" si="6"/>
        <v>0</v>
      </c>
      <c r="X58" s="162" cm="1">
        <f t="array" ref="X58">W58-IFERROR(_xlfn.LET(_xlpm.k,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$W$3:$W$215),IF(_xlpm.top="対象無し", 0, SUMPRODUCT(_xlpm.amount * _xlpm.hitCount))),0)</f>
        <v>0</v>
      </c>
      <c r="Y58" s="157">
        <f t="shared" si="203"/>
        <v>0</v>
      </c>
      <c r="Z58" s="21">
        <f>LEN(配列情報!$D$12)-LEN(SUBSTITUTE(配列情報!$D$12,$D58,""))</f>
        <v>0</v>
      </c>
      <c r="AA58" s="21">
        <f t="shared" si="7"/>
        <v>0</v>
      </c>
      <c r="AB58" s="162" cm="1">
        <f t="array" ref="AB58">AA58-IFERROR(_xlfn.LET(_xlpm.k,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$AA$3:$AA$215),IF(_xlpm.top="対象無し", 0, SUMPRODUCT(_xlpm.amount * _xlpm.hitCount))),0)</f>
        <v>0</v>
      </c>
      <c r="AC58" s="157">
        <f t="shared" si="204"/>
        <v>0</v>
      </c>
      <c r="AD58" s="21">
        <f>LEN(配列情報!$D$13)-LEN(SUBSTITUTE(配列情報!$D$13,$D58,""))</f>
        <v>0</v>
      </c>
      <c r="AE58" s="21">
        <f t="shared" si="8"/>
        <v>0</v>
      </c>
      <c r="AF58" s="162" cm="1">
        <f t="array" ref="AF58">AE58-IFERROR(_xlfn.LET(_xlpm.k,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$AE$3:$AE$215),IF(_xlpm.top="対象無し", 0, SUMPRODUCT(_xlpm.amount * _xlpm.hitCount))),0)</f>
        <v>0</v>
      </c>
      <c r="AG58" s="157">
        <f t="shared" si="205"/>
        <v>0</v>
      </c>
      <c r="AH58" s="21">
        <f>LEN(配列情報!$D$14)-LEN(SUBSTITUTE(配列情報!$D$14,$D58,""))</f>
        <v>0</v>
      </c>
      <c r="AI58" s="21">
        <f t="shared" si="9"/>
        <v>0</v>
      </c>
      <c r="AJ58" s="162" cm="1">
        <f t="array" ref="AJ58">AI58-IFERROR(_xlfn.LET(_xlpm.k,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$AI$3:$AI$215),IF(_xlpm.top="対象無し", 0, SUMPRODUCT(_xlpm.amount * _xlpm.hitCount))),0)</f>
        <v>0</v>
      </c>
      <c r="AK58" s="157">
        <f t="shared" si="206"/>
        <v>0</v>
      </c>
      <c r="AL58" s="21">
        <f>LEN(配列情報!$D$15)-LEN(SUBSTITUTE(配列情報!$D$15,$D58,""))</f>
        <v>0</v>
      </c>
      <c r="AM58" s="21">
        <f t="shared" si="10"/>
        <v>0</v>
      </c>
      <c r="AN58" s="162" cm="1">
        <f t="array" ref="AN58">AM58-IFERROR(_xlfn.LET(_xlpm.k,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$AM$3:$AM$215),IF(_xlpm.top="対象無し", 0, SUMPRODUCT(_xlpm.amount * _xlpm.hitCount))),0)</f>
        <v>0</v>
      </c>
      <c r="AO58" s="157">
        <f t="shared" si="207"/>
        <v>0</v>
      </c>
      <c r="AP58" s="21">
        <f>LEN(配列情報!$D$16)-LEN(SUBSTITUTE(配列情報!$D$16,$D58,""))</f>
        <v>0</v>
      </c>
      <c r="AQ58" s="21">
        <f t="shared" si="11"/>
        <v>0</v>
      </c>
      <c r="AR58" s="162" cm="1">
        <f t="array" ref="AR58">AQ58-IFERROR(_xlfn.LET(_xlpm.k,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$AQ$3:$AQ$215),IF(_xlpm.top="対象無し", 0, SUMPRODUCT(_xlpm.amount * _xlpm.hitCount))),0)</f>
        <v>0</v>
      </c>
      <c r="AS58" s="157">
        <f t="shared" si="208"/>
        <v>0</v>
      </c>
      <c r="AT58" s="21">
        <f>LEN(配列情報!$D$17)-LEN(SUBSTITUTE(配列情報!$D$17,$D58,""))</f>
        <v>0</v>
      </c>
      <c r="AU58" s="21">
        <f t="shared" si="12"/>
        <v>0</v>
      </c>
      <c r="AV58" s="162" cm="1">
        <f t="array" ref="AV58">AU58-IFERROR(_xlfn.LET(_xlpm.k,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$AU$3:$AU$215),IF(_xlpm.top="対象無し", 0, SUMPRODUCT(_xlpm.amount * _xlpm.hitCount))),0)</f>
        <v>0</v>
      </c>
      <c r="AW58" s="157">
        <f t="shared" si="209"/>
        <v>0</v>
      </c>
      <c r="AX58" s="21">
        <f>LEN(配列情報!$D$18)-LEN(SUBSTITUTE(配列情報!$D$18,$D58,""))</f>
        <v>0</v>
      </c>
      <c r="AY58" s="21">
        <f t="shared" si="13"/>
        <v>0</v>
      </c>
      <c r="AZ58" s="162" cm="1">
        <f t="array" ref="AZ58">AY58-IFERROR(_xlfn.LET(_xlpm.k,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$AY$3:$AY$215),IF(_xlpm.top="対象無し", 0, SUMPRODUCT(_xlpm.amount * _xlpm.hitCount))),0)</f>
        <v>0</v>
      </c>
      <c r="BA58" s="157">
        <f t="shared" si="210"/>
        <v>0</v>
      </c>
      <c r="BB58" s="21">
        <f>LEN(配列情報!$D$19)-LEN(SUBSTITUTE(配列情報!$D$19,$D58,""))</f>
        <v>0</v>
      </c>
      <c r="BC58" s="21">
        <f t="shared" si="14"/>
        <v>0</v>
      </c>
      <c r="BD58" s="162" cm="1">
        <f t="array" ref="BD58">BC58-IFERROR(_xlfn.LET(_xlpm.k,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$BC$3:$BC$215),IF(_xlpm.top="対象無し", 0, SUMPRODUCT(_xlpm.amount * _xlpm.hitCount))),0)</f>
        <v>0</v>
      </c>
      <c r="BE58" s="157">
        <f t="shared" si="211"/>
        <v>0</v>
      </c>
      <c r="BF58" s="21">
        <f>LEN(配列情報!$D$20)-LEN(SUBSTITUTE(配列情報!$D$20,$D58,""))</f>
        <v>0</v>
      </c>
      <c r="BG58" s="21">
        <f t="shared" si="102"/>
        <v>0</v>
      </c>
      <c r="BH58" s="162" cm="1">
        <f t="array" ref="BH58">BG58-IFERROR(_xlfn.LET(_xlpm.k,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$BG$3:$BG$215),IF(_xlpm.top="対象無し", 0, SUMPRODUCT(_xlpm.amount * _xlpm.hitCount))),0)</f>
        <v>0</v>
      </c>
      <c r="BI58" s="157">
        <f t="shared" si="212"/>
        <v>0</v>
      </c>
      <c r="BJ58" s="21">
        <f>LEN(配列情報!$D$21)-LEN(SUBSTITUTE(配列情報!$D$21,$D58,""))</f>
        <v>0</v>
      </c>
      <c r="BK58" s="21">
        <f t="shared" si="15"/>
        <v>0</v>
      </c>
      <c r="BL58" s="162" cm="1">
        <f t="array" ref="BL58">BK58-IFERROR(_xlfn.LET(_xlpm.k,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$BK$3:$BK$215),IF(_xlpm.top="対象無し", 0, SUMPRODUCT(_xlpm.amount * _xlpm.hitCount))),0)</f>
        <v>0</v>
      </c>
      <c r="BM58" s="157">
        <f t="shared" si="213"/>
        <v>0</v>
      </c>
      <c r="BN58" s="21">
        <f>LEN(配列情報!$D$22)-LEN(SUBSTITUTE(配列情報!$D$22,$D58,""))</f>
        <v>0</v>
      </c>
      <c r="BO58" s="21">
        <f t="shared" si="16"/>
        <v>0</v>
      </c>
      <c r="BP58" s="162" cm="1">
        <f t="array" ref="BP58">BO58-IFERROR(_xlfn.LET(_xlpm.k,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$BO$3:$BO$215),IF(_xlpm.top="対象無し", 0, SUMPRODUCT(_xlpm.amount * _xlpm.hitCount))),0)</f>
        <v>0</v>
      </c>
      <c r="BQ58" s="157">
        <f t="shared" si="214"/>
        <v>0</v>
      </c>
      <c r="BR58" s="21">
        <f>LEN(配列情報!$D$23)-LEN(SUBSTITUTE(配列情報!$D$23,$D58,""))</f>
        <v>0</v>
      </c>
      <c r="BS58" s="21">
        <f t="shared" si="17"/>
        <v>0</v>
      </c>
      <c r="BT58" s="162" cm="1">
        <f t="array" ref="BT58">BS58-IFERROR(_xlfn.LET(_xlpm.k,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$BS$3:$BS$215),IF(_xlpm.top="対象無し", 0, SUMPRODUCT(_xlpm.amount * _xlpm.hitCount))),0)</f>
        <v>0</v>
      </c>
      <c r="BU58" s="157">
        <f t="shared" si="215"/>
        <v>0</v>
      </c>
      <c r="BV58" s="21">
        <f>LEN(配列情報!$D$24)-LEN(SUBSTITUTE(配列情報!$D$24,$D58,""))</f>
        <v>0</v>
      </c>
      <c r="BW58" s="21">
        <f t="shared" si="18"/>
        <v>0</v>
      </c>
      <c r="BX58" s="162" cm="1">
        <f t="array" ref="BX58">BW58-IFERROR(_xlfn.LET(_xlpm.k,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$BW$3:$BW$215),IF(_xlpm.top="対象無し", 0, SUMPRODUCT(_xlpm.amount * _xlpm.hitCount))),0)</f>
        <v>0</v>
      </c>
      <c r="BY58" s="157">
        <f t="shared" si="216"/>
        <v>0</v>
      </c>
      <c r="BZ58" s="21">
        <f>LEN(配列情報!$D$25)-LEN(SUBSTITUTE(配列情報!$D$25,$D58,""))</f>
        <v>0</v>
      </c>
      <c r="CA58" s="21">
        <f t="shared" si="19"/>
        <v>0</v>
      </c>
      <c r="CB58" s="162" cm="1">
        <f t="array" ref="CB58">CA58-IFERROR(_xlfn.LET(_xlpm.k,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$CA$3:$CA$215),IF(_xlpm.top="対象無し", 0, SUMPRODUCT(_xlpm.amount * _xlpm.hitCount))),0)</f>
        <v>0</v>
      </c>
      <c r="CC58" s="157">
        <f t="shared" si="217"/>
        <v>0</v>
      </c>
      <c r="CD58" s="21">
        <f>LEN(配列情報!$D$26)-LEN(SUBSTITUTE(配列情報!$D$26,$D58,""))</f>
        <v>0</v>
      </c>
      <c r="CE58" s="21">
        <f t="shared" si="20"/>
        <v>0</v>
      </c>
      <c r="CF58" s="162" cm="1">
        <f t="array" ref="CF58">CE58-IFERROR(_xlfn.LET(_xlpm.k,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$CE$3:$CE$215),IF(_xlpm.top="対象無し", 0, SUMPRODUCT(_xlpm.amount * _xlpm.hitCount))),0)</f>
        <v>0</v>
      </c>
      <c r="CG58" s="157">
        <f t="shared" si="218"/>
        <v>0</v>
      </c>
      <c r="CH58" s="21">
        <f>LEN(配列情報!$D$27)-LEN(SUBSTITUTE(配列情報!$D$27,$D58,""))</f>
        <v>0</v>
      </c>
      <c r="CI58" s="21">
        <f t="shared" si="21"/>
        <v>0</v>
      </c>
      <c r="CJ58" s="162" cm="1">
        <f t="array" ref="CJ58">CI58-IFERROR(_xlfn.LET(_xlpm.k,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$CI$3:$CI$215),IF(_xlpm.top="対象無し", 0, SUMPRODUCT(_xlpm.amount * _xlpm.hitCount))),0)</f>
        <v>0</v>
      </c>
      <c r="CK58" s="157">
        <f t="shared" si="219"/>
        <v>0</v>
      </c>
      <c r="CL58" s="21">
        <f>LEN(配列情報!$D$28)-LEN(SUBSTITUTE(配列情報!$D$28,$D58,""))</f>
        <v>0</v>
      </c>
      <c r="CM58" s="21">
        <f t="shared" si="22"/>
        <v>0</v>
      </c>
      <c r="CN58" s="162" cm="1">
        <f t="array" ref="CN58">CM58-IFERROR(_xlfn.LET(_xlpm.k,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$CM$3:$CM$215),IF(_xlpm.top="対象無し", 0, SUMPRODUCT(_xlpm.amount * _xlpm.hitCount))),0)</f>
        <v>0</v>
      </c>
      <c r="CO58" s="157">
        <f t="shared" si="220"/>
        <v>0</v>
      </c>
      <c r="CP58" s="21">
        <f>LEN(配列情報!$D$29)-LEN(SUBSTITUTE(配列情報!$D$29,$D58,""))</f>
        <v>0</v>
      </c>
      <c r="CQ58" s="21">
        <f t="shared" si="23"/>
        <v>0</v>
      </c>
      <c r="CR58" s="162" cm="1">
        <f t="array" ref="CR58">CQ58-IFERROR(_xlfn.LET(_xlpm.k,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$CQ$3:$CQ$215),IF(_xlpm.top="対象無し", 0, SUMPRODUCT(_xlpm.amount * _xlpm.hitCount))),0)</f>
        <v>0</v>
      </c>
      <c r="CS58" s="157">
        <f t="shared" si="221"/>
        <v>0</v>
      </c>
      <c r="CT58" s="21">
        <f>LEN(配列情報!$D$30)-LEN(SUBSTITUTE(配列情報!$D$30,$D58,""))</f>
        <v>0</v>
      </c>
      <c r="CU58" s="21">
        <f t="shared" si="24"/>
        <v>0</v>
      </c>
      <c r="CV58" s="162" cm="1">
        <f t="array" ref="CV58">CU58-IFERROR(_xlfn.LET(_xlpm.k,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$CU$3:$CU$215),IF(_xlpm.top="対象無し", 0, SUMPRODUCT(_xlpm.amount * _xlpm.hitCount))),0)</f>
        <v>0</v>
      </c>
      <c r="CW58" s="157">
        <f t="shared" si="222"/>
        <v>0</v>
      </c>
      <c r="CX58" s="21">
        <f>LEN(配列情報!$D$31)-LEN(SUBSTITUTE(配列情報!$D$31,$D58,""))</f>
        <v>0</v>
      </c>
      <c r="CY58" s="21">
        <f t="shared" si="25"/>
        <v>0</v>
      </c>
      <c r="CZ58" s="162" cm="1">
        <f t="array" ref="CZ58">CY58-IFERROR(_xlfn.LET(_xlpm.k,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$CY$3:$CY$215),IF(_xlpm.top="対象無し", 0, SUMPRODUCT(_xlpm.amount * _xlpm.hitCount))),0)</f>
        <v>0</v>
      </c>
      <c r="DA58" s="157">
        <f t="shared" si="223"/>
        <v>0</v>
      </c>
      <c r="DB58" s="21">
        <f>LEN(配列情報!$D$32)-LEN(SUBSTITUTE(配列情報!$D$32,$D58,""))</f>
        <v>0</v>
      </c>
      <c r="DC58" s="21">
        <f t="shared" si="26"/>
        <v>0</v>
      </c>
      <c r="DD58" s="162" cm="1">
        <f t="array" ref="DD58">DC58-IFERROR(_xlfn.LET(_xlpm.k,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$DC$3:$DC$215),IF(_xlpm.top="対象無し", 0, SUMPRODUCT(_xlpm.amount * _xlpm.hitCount))),0)</f>
        <v>0</v>
      </c>
      <c r="DE58" s="157">
        <f t="shared" si="224"/>
        <v>0</v>
      </c>
      <c r="DF58" s="21">
        <f>LEN(配列情報!$D$33)-LEN(SUBSTITUTE(配列情報!$D$33,$D58,""))</f>
        <v>0</v>
      </c>
      <c r="DG58" s="21">
        <f t="shared" si="27"/>
        <v>0</v>
      </c>
      <c r="DH58" s="162" cm="1">
        <f t="array" ref="DH58">DG58-IFERROR(_xlfn.LET(_xlpm.k,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$DG$3:$DG$215),IF(_xlpm.top="対象無し", 0, SUMPRODUCT(_xlpm.amount * _xlpm.hitCount))),0)</f>
        <v>0</v>
      </c>
      <c r="DI58" s="157">
        <f t="shared" si="225"/>
        <v>0</v>
      </c>
      <c r="DJ58" s="21">
        <f>LEN(配列情報!$D$34)-LEN(SUBSTITUTE(配列情報!$D$34,$D58,""))</f>
        <v>0</v>
      </c>
      <c r="DK58" s="21">
        <f t="shared" si="28"/>
        <v>0</v>
      </c>
      <c r="DL58" s="162" cm="1">
        <f t="array" ref="DL58">DK58-IFERROR(_xlfn.LET(_xlpm.k,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$DK$3:$DK$215),IF(_xlpm.top="対象無し", 0, SUMPRODUCT(_xlpm.amount * _xlpm.hitCount))),0)</f>
        <v>0</v>
      </c>
      <c r="DM58" s="157">
        <f t="shared" si="226"/>
        <v>0</v>
      </c>
      <c r="DN58" s="21">
        <f>LEN(配列情報!$D$35)-LEN(SUBSTITUTE(配列情報!$D$35,$D58,""))</f>
        <v>0</v>
      </c>
      <c r="DO58" s="21">
        <f t="shared" si="29"/>
        <v>0</v>
      </c>
      <c r="DP58" s="162" cm="1">
        <f t="array" ref="DP58">DO58-IFERROR(_xlfn.LET(_xlpm.k,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$DO$3:$DO$215),IF(_xlpm.top="対象無し", 0, SUMPRODUCT(_xlpm.amount * _xlpm.hitCount))),0)</f>
        <v>0</v>
      </c>
      <c r="DQ58" s="157">
        <f t="shared" si="227"/>
        <v>0</v>
      </c>
      <c r="DR58" s="21">
        <f>LEN(配列情報!$D$36)-LEN(SUBSTITUTE(配列情報!$D$36,$D58,""))</f>
        <v>0</v>
      </c>
      <c r="DS58" s="21">
        <f t="shared" si="30"/>
        <v>0</v>
      </c>
      <c r="DT58" s="162" cm="1">
        <f t="array" ref="DT58">DS58-IFERROR(_xlfn.LET(_xlpm.k,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$DS$3:$DS$215),IF(_xlpm.top="対象無し", 0, SUMPRODUCT(_xlpm.amount * _xlpm.hitCount))),0)</f>
        <v>0</v>
      </c>
      <c r="DU58" s="157">
        <f t="shared" si="228"/>
        <v>0</v>
      </c>
      <c r="DV58" s="21">
        <f>LEN(配列情報!$D$37)-LEN(SUBSTITUTE(配列情報!$D$37,$D58,""))</f>
        <v>0</v>
      </c>
      <c r="DW58" s="21">
        <f t="shared" si="31"/>
        <v>0</v>
      </c>
      <c r="DX58" s="162" cm="1">
        <f t="array" ref="DX58">DW58-IFERROR(_xlfn.LET(_xlpm.k,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$DW$3:$DW$215),IF(_xlpm.top="対象無し", 0, SUMPRODUCT(_xlpm.amount * _xlpm.hitCount))),0)</f>
        <v>0</v>
      </c>
      <c r="DY58" s="157">
        <f t="shared" si="229"/>
        <v>0</v>
      </c>
      <c r="DZ58" s="21">
        <f>LEN(配列情報!$D$38)-LEN(SUBSTITUTE(配列情報!$D$38,$D58,""))</f>
        <v>0</v>
      </c>
      <c r="EA58" s="21">
        <f t="shared" si="32"/>
        <v>0</v>
      </c>
      <c r="EB58" s="162" cm="1">
        <f t="array" ref="EB58">EA58-IFERROR(_xlfn.LET(_xlpm.k,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$EA$3:$EA$215),IF(_xlpm.top="対象無し", 0, SUMPRODUCT(_xlpm.amount * _xlpm.hitCount))),0)</f>
        <v>0</v>
      </c>
      <c r="EC58" s="157">
        <f t="shared" si="230"/>
        <v>0</v>
      </c>
      <c r="ED58" s="21">
        <f>LEN(配列情報!$D$39)-LEN(SUBSTITUTE(配列情報!$D$39,$D58,""))</f>
        <v>0</v>
      </c>
      <c r="EE58" s="21">
        <f t="shared" si="33"/>
        <v>0</v>
      </c>
      <c r="EF58" s="162" cm="1">
        <f t="array" ref="EF58">EE58-IFERROR(_xlfn.LET(_xlpm.k,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$EE$3:$EE$215),IF(_xlpm.top="対象無し", 0, SUMPRODUCT(_xlpm.amount * _xlpm.hitCount))),0)</f>
        <v>0</v>
      </c>
      <c r="EG58" s="157">
        <f t="shared" si="231"/>
        <v>0</v>
      </c>
      <c r="EH58" s="21">
        <f>LEN(配列情報!$D$40)-LEN(SUBSTITUTE(配列情報!$D$40,$D58,""))</f>
        <v>0</v>
      </c>
      <c r="EI58" s="21">
        <f t="shared" si="34"/>
        <v>0</v>
      </c>
      <c r="EJ58" s="162" cm="1">
        <f t="array" ref="EJ58">EI58-IFERROR(_xlfn.LET(_xlpm.k,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$EI$3:$EI$215),IF(_xlpm.top="対象無し", 0, SUMPRODUCT(_xlpm.amount * _xlpm.hitCount))),0)</f>
        <v>0</v>
      </c>
      <c r="EK58" s="157">
        <f t="shared" si="232"/>
        <v>0</v>
      </c>
      <c r="EL58" s="21">
        <f>LEN(配列情報!$D$41)-LEN(SUBSTITUTE(配列情報!$D$41,$D58,""))</f>
        <v>0</v>
      </c>
      <c r="EM58" s="21">
        <f t="shared" si="35"/>
        <v>0</v>
      </c>
      <c r="EN58" s="162" cm="1">
        <f t="array" ref="EN58">EM58-IFERROR(_xlfn.LET(_xlpm.k,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$EM$3:$EM$215),IF(_xlpm.top="対象無し", 0, SUMPRODUCT(_xlpm.amount * _xlpm.hitCount))),0)</f>
        <v>0</v>
      </c>
      <c r="EO58" s="157">
        <f t="shared" si="233"/>
        <v>0</v>
      </c>
      <c r="EP58" s="21">
        <f>LEN(配列情報!$D$42)-LEN(SUBSTITUTE(配列情報!$D$42,$D58,""))</f>
        <v>0</v>
      </c>
      <c r="EQ58" s="21">
        <f t="shared" si="36"/>
        <v>0</v>
      </c>
      <c r="ER58" s="162" cm="1">
        <f t="array" ref="ER58">EQ58-IFERROR(_xlfn.LET(_xlpm.k,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$EQ$3:$EQ$215),IF(_xlpm.top="対象無し", 0, SUMPRODUCT(_xlpm.amount * _xlpm.hitCount))),0)</f>
        <v>0</v>
      </c>
      <c r="ES58" s="157">
        <f t="shared" si="234"/>
        <v>0</v>
      </c>
      <c r="ET58" s="21">
        <f>LEN(配列情報!$D$43)-LEN(SUBSTITUTE(配列情報!$D$43,$D58,""))</f>
        <v>0</v>
      </c>
      <c r="EU58" s="21">
        <f t="shared" si="37"/>
        <v>0</v>
      </c>
      <c r="EV58" s="162" cm="1">
        <f t="array" ref="EV58">EU58-IFERROR(_xlfn.LET(_xlpm.k,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$EU$3:$EU$215),IF(_xlpm.top="対象無し", 0, SUMPRODUCT(_xlpm.amount * _xlpm.hitCount))),0)</f>
        <v>0</v>
      </c>
      <c r="EW58" s="157">
        <f t="shared" si="235"/>
        <v>0</v>
      </c>
      <c r="EX58" s="21">
        <f>LEN(配列情報!$D$44)-LEN(SUBSTITUTE(配列情報!$D$44,$D58,""))</f>
        <v>0</v>
      </c>
      <c r="EY58" s="21">
        <f t="shared" si="38"/>
        <v>0</v>
      </c>
      <c r="EZ58" s="162" cm="1">
        <f t="array" ref="EZ58">EY58-IFERROR(_xlfn.LET(_xlpm.k,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$EY$3:$EY$215),IF(_xlpm.top="対象無し", 0, SUMPRODUCT(_xlpm.amount * _xlpm.hitCount))),0)</f>
        <v>0</v>
      </c>
      <c r="FA58" s="157">
        <f t="shared" si="236"/>
        <v>0</v>
      </c>
      <c r="FB58" s="21">
        <f>LEN(配列情報!$D$45)-LEN(SUBSTITUTE(配列情報!$D$45,$D58,""))</f>
        <v>0</v>
      </c>
      <c r="FC58" s="21">
        <f t="shared" si="39"/>
        <v>0</v>
      </c>
      <c r="FD58" s="162" cm="1">
        <f t="array" ref="FD58">FC58-IFERROR(_xlfn.LET(_xlpm.k,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$FC$3:$FC$215),IF(_xlpm.top="対象無し", 0, SUMPRODUCT(_xlpm.amount * _xlpm.hitCount))),0)</f>
        <v>0</v>
      </c>
      <c r="FE58" s="157">
        <f t="shared" si="237"/>
        <v>0</v>
      </c>
      <c r="FF58" s="21">
        <f>LEN(配列情報!$D$46)-LEN(SUBSTITUTE(配列情報!$D$46,$D58,""))</f>
        <v>0</v>
      </c>
      <c r="FG58" s="21">
        <f t="shared" si="40"/>
        <v>0</v>
      </c>
      <c r="FH58" s="162" cm="1">
        <f t="array" ref="FH58">FG58-IFERROR(_xlfn.LET(_xlpm.k,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$FG$3:$FG$215),IF(_xlpm.top="対象無し", 0, SUMPRODUCT(_xlpm.amount * _xlpm.hitCount))),0)</f>
        <v>0</v>
      </c>
      <c r="FI58" s="157">
        <f t="shared" si="238"/>
        <v>0</v>
      </c>
      <c r="FJ58" s="21">
        <f>LEN(配列情報!$D$47)-LEN(SUBSTITUTE(配列情報!$D$47,$D58,""))</f>
        <v>0</v>
      </c>
      <c r="FK58" s="21">
        <f t="shared" si="41"/>
        <v>0</v>
      </c>
      <c r="FL58" s="162" cm="1">
        <f t="array" ref="FL58">FK58-IFERROR(_xlfn.LET(_xlpm.k,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$FK$3:$FK$215),IF(_xlpm.top="対象無し", 0, SUMPRODUCT(_xlpm.amount * _xlpm.hitCount))),0)</f>
        <v>0</v>
      </c>
      <c r="FM58" s="157">
        <f t="shared" si="239"/>
        <v>0</v>
      </c>
      <c r="FN58" s="21">
        <f>LEN(配列情報!$D$48)-LEN(SUBSTITUTE(配列情報!$D$48,$D58,""))</f>
        <v>0</v>
      </c>
      <c r="FO58" s="21">
        <f t="shared" si="42"/>
        <v>0</v>
      </c>
      <c r="FP58" s="162" cm="1">
        <f t="array" ref="FP58">FO58-IFERROR(_xlfn.LET(_xlpm.k,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$FO$3:$FO$215),IF(_xlpm.top="対象無し", 0, SUMPRODUCT(_xlpm.amount * _xlpm.hitCount))),0)</f>
        <v>0</v>
      </c>
      <c r="FQ58" s="157">
        <f t="shared" si="240"/>
        <v>0</v>
      </c>
      <c r="FR58" s="21">
        <f>LEN(配列情報!$D$49)-LEN(SUBSTITUTE(配列情報!$D$49,$D58,""))</f>
        <v>0</v>
      </c>
      <c r="FS58" s="21">
        <f t="shared" si="43"/>
        <v>0</v>
      </c>
      <c r="FT58" s="162" cm="1">
        <f t="array" ref="FT58">FS58-IFERROR(_xlfn.LET(_xlpm.k,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$FS$3:$FS$215),IF(_xlpm.top="対象無し", 0, SUMPRODUCT(_xlpm.amount * _xlpm.hitCount))),0)</f>
        <v>0</v>
      </c>
      <c r="FU58" s="157">
        <f t="shared" si="241"/>
        <v>0</v>
      </c>
      <c r="FV58" s="21">
        <f>LEN(配列情報!$D$50)-LEN(SUBSTITUTE(配列情報!$D$50,$D58,""))</f>
        <v>0</v>
      </c>
      <c r="FW58" s="21">
        <f t="shared" si="44"/>
        <v>0</v>
      </c>
      <c r="FX58" s="162" cm="1">
        <f t="array" ref="FX58">FW58-IFERROR(_xlfn.LET(_xlpm.k,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$FW$3:$FW$215),IF(_xlpm.top="対象無し", 0, SUMPRODUCT(_xlpm.amount * _xlpm.hitCount))),0)</f>
        <v>0</v>
      </c>
      <c r="FY58" s="157">
        <f t="shared" si="242"/>
        <v>0</v>
      </c>
      <c r="FZ58" s="21">
        <f>LEN(配列情報!$D$51)-LEN(SUBSTITUTE(配列情報!$D$51,$D58,""))</f>
        <v>0</v>
      </c>
      <c r="GA58" s="21">
        <f t="shared" si="45"/>
        <v>0</v>
      </c>
      <c r="GB58" s="162" cm="1">
        <f t="array" ref="GB58">GA58-IFERROR(_xlfn.LET(_xlpm.k,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$GA$3:$GA$215),IF(_xlpm.top="対象無し", 0, SUMPRODUCT(_xlpm.amount * _xlpm.hitCount))),0)</f>
        <v>0</v>
      </c>
      <c r="GC58" s="157">
        <f t="shared" si="243"/>
        <v>0</v>
      </c>
      <c r="GD58" s="21">
        <f>LEN(配列情報!$D$52)-LEN(SUBSTITUTE(配列情報!$D$52,$D58,""))</f>
        <v>0</v>
      </c>
      <c r="GE58" s="21">
        <f t="shared" si="46"/>
        <v>0</v>
      </c>
      <c r="GF58" s="162" cm="1">
        <f t="array" ref="GF58">GE58-IFERROR(_xlfn.LET(_xlpm.k,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$GE$3:$GE$215),IF(_xlpm.top="対象無し", 0, SUMPRODUCT(_xlpm.amount * _xlpm.hitCount))),0)</f>
        <v>0</v>
      </c>
      <c r="GG58" s="157">
        <f t="shared" si="244"/>
        <v>0</v>
      </c>
      <c r="GH58" s="21">
        <f>LEN(配列情報!$D$53)-LEN(SUBSTITUTE(配列情報!$D$53,$D58,""))</f>
        <v>0</v>
      </c>
      <c r="GI58" s="21">
        <f t="shared" si="47"/>
        <v>0</v>
      </c>
      <c r="GJ58" s="162" cm="1">
        <f t="array" ref="GJ58">GI58-IFERROR(_xlfn.LET(_xlpm.k,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$GI$3:$GI$215),IF(_xlpm.top="対象無し", 0, SUMPRODUCT(_xlpm.amount * _xlpm.hitCount))),0)</f>
        <v>0</v>
      </c>
      <c r="GK58" s="157">
        <f t="shared" si="245"/>
        <v>0</v>
      </c>
      <c r="GL58" s="21">
        <f>LEN(配列情報!$D$54)-LEN(SUBSTITUTE(配列情報!$D$54,$D58,""))</f>
        <v>0</v>
      </c>
      <c r="GM58" s="21">
        <f t="shared" si="48"/>
        <v>0</v>
      </c>
      <c r="GN58" s="162" cm="1">
        <f t="array" ref="GN58">GM58-IFERROR(_xlfn.LET(_xlpm.k,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$GM$3:$GM$215),IF(_xlpm.top="対象無し", 0, SUMPRODUCT(_xlpm.amount * _xlpm.hitCount))),0)</f>
        <v>0</v>
      </c>
      <c r="GO58" s="157">
        <f t="shared" si="246"/>
        <v>0</v>
      </c>
      <c r="GP58" s="21">
        <f>LEN(配列情報!$D$55)-LEN(SUBSTITUTE(配列情報!$D$55,$D58,""))</f>
        <v>0</v>
      </c>
      <c r="GQ58" s="21">
        <f t="shared" si="49"/>
        <v>0</v>
      </c>
      <c r="GR58" s="162" cm="1">
        <f t="array" ref="GR58">GQ58-IFERROR(_xlfn.LET(_xlpm.k,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$GQ$3:$GQ$215),IF(_xlpm.top="対象無し", 0, SUMPRODUCT(_xlpm.amount * _xlpm.hitCount))),0)</f>
        <v>0</v>
      </c>
      <c r="GS58" s="157">
        <f t="shared" si="247"/>
        <v>0</v>
      </c>
      <c r="GT58" s="21">
        <f>LEN(配列情報!$D$56)-LEN(SUBSTITUTE(配列情報!$D$56,$D58,""))</f>
        <v>0</v>
      </c>
      <c r="GU58" s="21">
        <f t="shared" si="50"/>
        <v>0</v>
      </c>
      <c r="GV58" s="162" cm="1">
        <f t="array" ref="GV58">GU58-IFERROR(_xlfn.LET(_xlpm.k,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$GU$3:$GU$215),IF(_xlpm.top="対象無し", 0, SUMPRODUCT(_xlpm.amount * _xlpm.hitCount))),0)</f>
        <v>0</v>
      </c>
      <c r="GW58" s="157">
        <f t="shared" si="248"/>
        <v>0</v>
      </c>
      <c r="GX58" s="21">
        <f>LEN(配列情報!$D$57)-LEN(SUBSTITUTE(配列情報!$D$57,$D58,""))</f>
        <v>0</v>
      </c>
      <c r="GY58" s="21">
        <f t="shared" si="51"/>
        <v>0</v>
      </c>
      <c r="GZ58" s="162" cm="1">
        <f t="array" ref="GZ58">GY58-IFERROR(_xlfn.LET(_xlpm.k,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$GY$3:$GY$215),IF(_xlpm.top="対象無し", 0, SUMPRODUCT(_xlpm.amount * _xlpm.hitCount))),0)</f>
        <v>0</v>
      </c>
      <c r="HA58" s="157">
        <f t="shared" si="249"/>
        <v>0</v>
      </c>
      <c r="HB58" s="21">
        <f>LEN(配列情報!$D$58)-LEN(SUBSTITUTE(配列情報!$D$58,$D58,""))</f>
        <v>0</v>
      </c>
      <c r="HC58" s="21">
        <f t="shared" si="52"/>
        <v>0</v>
      </c>
      <c r="HD58" s="162" cm="1">
        <f t="array" ref="HD58">HC58-IFERROR(_xlfn.LET(_xlpm.k,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$HC$3:$HC$215),IF(_xlpm.top="対象無し", 0, SUMPRODUCT(_xlpm.amount * _xlpm.hitCount))),0)</f>
        <v>0</v>
      </c>
      <c r="HE58" s="157">
        <f t="shared" si="250"/>
        <v>0</v>
      </c>
      <c r="HF58" s="21">
        <f>LEN(配列情報!$D$59)-LEN(SUBSTITUTE(配列情報!$D$59,$D58,""))</f>
        <v>0</v>
      </c>
      <c r="HG58" s="21">
        <f t="shared" si="53"/>
        <v>0</v>
      </c>
      <c r="HH58" s="162" cm="1">
        <f t="array" ref="HH58">HG58-IFERROR(_xlfn.LET(_xlpm.k,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$HG$3:$HG$215),IF(_xlpm.top="対象無し", 0, SUMPRODUCT(_xlpm.amount * _xlpm.hitCount))),0)</f>
        <v>0</v>
      </c>
      <c r="HI58" s="157">
        <f t="shared" si="251"/>
        <v>0</v>
      </c>
      <c r="HJ58" s="21">
        <f>LEN(配列情報!$D$60)-LEN(SUBSTITUTE(配列情報!$D$60,$D58,""))</f>
        <v>0</v>
      </c>
      <c r="HK58" s="21">
        <f t="shared" si="54"/>
        <v>0</v>
      </c>
      <c r="HL58" s="162" cm="1">
        <f t="array" ref="HL58">HK58-IFERROR(_xlfn.LET(_xlpm.k,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$HK$3:$HK$215),IF(_xlpm.top="対象無し", 0, SUMPRODUCT(_xlpm.amount * _xlpm.hitCount))),0)</f>
        <v>0</v>
      </c>
      <c r="HM58" s="157">
        <f t="shared" si="252"/>
        <v>0</v>
      </c>
      <c r="HN58" s="21">
        <f>LEN(配列情報!$D$61)-LEN(SUBSTITUTE(配列情報!$D$61,$D58,""))</f>
        <v>0</v>
      </c>
      <c r="HO58" s="21">
        <f t="shared" si="55"/>
        <v>0</v>
      </c>
      <c r="HP58" s="162" cm="1">
        <f t="array" ref="HP58">HO58-IFERROR(_xlfn.LET(_xlpm.k,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$HO$3:$HO$215),IF(_xlpm.top="対象無し", 0, SUMPRODUCT(_xlpm.amount * _xlpm.hitCount))),0)</f>
        <v>0</v>
      </c>
      <c r="HQ58" s="157">
        <f t="shared" si="253"/>
        <v>0</v>
      </c>
      <c r="HR58" s="21">
        <f>LEN(配列情報!$D$62)-LEN(SUBSTITUTE(配列情報!$D$62,$D58,""))</f>
        <v>0</v>
      </c>
      <c r="HS58" s="21">
        <f t="shared" si="56"/>
        <v>0</v>
      </c>
      <c r="HT58" s="162" cm="1">
        <f t="array" ref="HT58">HS58-IFERROR(_xlfn.LET(_xlpm.k,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$HS$3:$HS$215),IF(_xlpm.top="対象無し", 0, SUMPRODUCT(_xlpm.amount * _xlpm.hitCount))),0)</f>
        <v>0</v>
      </c>
      <c r="HU58" s="157">
        <f t="shared" si="254"/>
        <v>0</v>
      </c>
      <c r="HV58" s="21">
        <f>LEN(配列情報!$D$63)-LEN(SUBSTITUTE(配列情報!$D$63,$D58,""))</f>
        <v>0</v>
      </c>
      <c r="HW58" s="21">
        <f t="shared" si="57"/>
        <v>0</v>
      </c>
      <c r="HX58" s="162" cm="1">
        <f t="array" ref="HX58">HW58-IFERROR(_xlfn.LET(_xlpm.k,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$HW$3:$HW$215),IF(_xlpm.top="対象無し", 0, SUMPRODUCT(_xlpm.amount * _xlpm.hitCount))),0)</f>
        <v>0</v>
      </c>
      <c r="HY58" s="157">
        <f t="shared" si="255"/>
        <v>0</v>
      </c>
      <c r="HZ58" s="21">
        <f>LEN(配列情報!$D$64)-LEN(SUBSTITUTE(配列情報!$D$64,$D58,""))</f>
        <v>0</v>
      </c>
      <c r="IA58" s="21">
        <f t="shared" si="58"/>
        <v>0</v>
      </c>
      <c r="IB58" s="162" cm="1">
        <f t="array" ref="IB58">IA58-IFERROR(_xlfn.LET(_xlpm.k,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$IA$3:$IA$215),IF(_xlpm.top="対象無し", 0, SUMPRODUCT(_xlpm.amount * _xlpm.hitCount))),0)</f>
        <v>0</v>
      </c>
      <c r="IC58" s="157">
        <f t="shared" si="256"/>
        <v>0</v>
      </c>
      <c r="ID58" s="21">
        <f>LEN(配列情報!$D$65)-LEN(SUBSTITUTE(配列情報!$D$65,$D58,""))</f>
        <v>0</v>
      </c>
      <c r="IE58" s="21">
        <f t="shared" si="59"/>
        <v>0</v>
      </c>
      <c r="IF58" s="162" cm="1">
        <f t="array" ref="IF58">IE58-IFERROR(_xlfn.LET(_xlpm.k,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$IE$3:$IE$215),IF(_xlpm.top="対象無し", 0, SUMPRODUCT(_xlpm.amount * _xlpm.hitCount))),0)</f>
        <v>0</v>
      </c>
      <c r="IG58" s="157">
        <f t="shared" si="257"/>
        <v>0</v>
      </c>
      <c r="IH58" s="21">
        <f>LEN(配列情報!$D$66)-LEN(SUBSTITUTE(配列情報!$D$66,$D58,""))</f>
        <v>0</v>
      </c>
      <c r="II58" s="21">
        <f t="shared" si="60"/>
        <v>0</v>
      </c>
      <c r="IJ58" s="162" cm="1">
        <f t="array" ref="IJ58">II58-IFERROR(_xlfn.LET(_xlpm.k,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$II$3:$II$215),IF(_xlpm.top="対象無し", 0, SUMPRODUCT(_xlpm.amount * _xlpm.hitCount))),0)</f>
        <v>0</v>
      </c>
      <c r="IK58" s="157">
        <f t="shared" si="258"/>
        <v>0</v>
      </c>
      <c r="IL58" s="21">
        <f>LEN(配列情報!$D$67)-LEN(SUBSTITUTE(配列情報!$D$67,$D58,""))</f>
        <v>0</v>
      </c>
      <c r="IM58" s="21">
        <f t="shared" si="61"/>
        <v>0</v>
      </c>
      <c r="IN58" s="162" cm="1">
        <f t="array" ref="IN58">IM58-IFERROR(_xlfn.LET(_xlpm.k,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$IM$3:$IM$215),IF(_xlpm.top="対象無し", 0, SUMPRODUCT(_xlpm.amount * _xlpm.hitCount))),0)</f>
        <v>0</v>
      </c>
      <c r="IO58" s="157">
        <f t="shared" si="259"/>
        <v>0</v>
      </c>
      <c r="IP58" s="21">
        <f>LEN(配列情報!$D$68)-LEN(SUBSTITUTE(配列情報!$D$68,$D58,""))</f>
        <v>0</v>
      </c>
      <c r="IQ58" s="21">
        <f t="shared" si="62"/>
        <v>0</v>
      </c>
      <c r="IR58" s="162" cm="1">
        <f t="array" ref="IR58">IQ58-IFERROR(_xlfn.LET(_xlpm.k,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$IQ$3:$IQ$215),IF(_xlpm.top="対象無し", 0, SUMPRODUCT(_xlpm.amount * _xlpm.hitCount))),0)</f>
        <v>0</v>
      </c>
      <c r="IS58" s="157">
        <f t="shared" si="260"/>
        <v>0</v>
      </c>
      <c r="IT58" s="21">
        <f>LEN(配列情報!$D$69)-LEN(SUBSTITUTE(配列情報!$D$69,$D58,""))</f>
        <v>0</v>
      </c>
      <c r="IU58" s="21">
        <f t="shared" si="63"/>
        <v>0</v>
      </c>
      <c r="IV58" s="162" cm="1">
        <f t="array" ref="IV58">IU58-IFERROR(_xlfn.LET(_xlpm.k,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$IU$3:$IU$215),IF(_xlpm.top="対象無し", 0, SUMPRODUCT(_xlpm.amount * _xlpm.hitCount))),0)</f>
        <v>0</v>
      </c>
      <c r="IW58" s="157">
        <f t="shared" si="261"/>
        <v>0</v>
      </c>
      <c r="IX58" s="21">
        <f>LEN(配列情報!$D$70)-LEN(SUBSTITUTE(配列情報!$D$70,$D58,""))</f>
        <v>0</v>
      </c>
      <c r="IY58" s="21">
        <f t="shared" si="64"/>
        <v>0</v>
      </c>
      <c r="IZ58" s="162" cm="1">
        <f t="array" ref="IZ58">IY58-IFERROR(_xlfn.LET(_xlpm.k,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$IY$3:$IY$215),IF(_xlpm.top="対象無し", 0, SUMPRODUCT(_xlpm.amount * _xlpm.hitCount))),0)</f>
        <v>0</v>
      </c>
      <c r="JA58" s="157">
        <f t="shared" si="262"/>
        <v>0</v>
      </c>
      <c r="JB58" s="21">
        <f>LEN(配列情報!$D$71)-LEN(SUBSTITUTE(配列情報!$D$71,$D58,""))</f>
        <v>0</v>
      </c>
      <c r="JC58" s="21">
        <f t="shared" si="65"/>
        <v>0</v>
      </c>
      <c r="JD58" s="162" cm="1">
        <f t="array" ref="JD58">JC58-IFERROR(_xlfn.LET(_xlpm.k,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$JC$3:$JC$215),IF(_xlpm.top="対象無し", 0, SUMPRODUCT(_xlpm.amount * _xlpm.hitCount))),0)</f>
        <v>0</v>
      </c>
      <c r="JE58" s="157">
        <f t="shared" si="263"/>
        <v>0</v>
      </c>
      <c r="JF58" s="21">
        <f>LEN(配列情報!$D$72)-LEN(SUBSTITUTE(配列情報!$D$72,$D58,""))</f>
        <v>0</v>
      </c>
      <c r="JG58" s="21">
        <f t="shared" si="66"/>
        <v>0</v>
      </c>
      <c r="JH58" s="162" cm="1">
        <f t="array" ref="JH58">JG58-IFERROR(_xlfn.LET(_xlpm.k,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$JG$3:$JG$215),IF(_xlpm.top="対象無し", 0, SUMPRODUCT(_xlpm.amount * _xlpm.hitCount))),0)</f>
        <v>0</v>
      </c>
      <c r="JI58" s="157">
        <f t="shared" si="264"/>
        <v>0</v>
      </c>
      <c r="JJ58" s="21">
        <f>LEN(配列情報!$D$73)-LEN(SUBSTITUTE(配列情報!$D$73,$D58,""))</f>
        <v>0</v>
      </c>
      <c r="JK58" s="21">
        <f t="shared" si="67"/>
        <v>0</v>
      </c>
      <c r="JL58" s="162" cm="1">
        <f t="array" ref="JL58">JK58-IFERROR(_xlfn.LET(_xlpm.k,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$JK$3:$JK$215),IF(_xlpm.top="対象無し", 0, SUMPRODUCT(_xlpm.amount * _xlpm.hitCount))),0)</f>
        <v>0</v>
      </c>
      <c r="JM58" s="157">
        <f t="shared" si="265"/>
        <v>0</v>
      </c>
      <c r="JN58" s="21">
        <f>LEN(配列情報!$D$74)-LEN(SUBSTITUTE(配列情報!$D$74,$D58,""))</f>
        <v>0</v>
      </c>
      <c r="JO58" s="21">
        <f t="shared" si="68"/>
        <v>0</v>
      </c>
      <c r="JP58" s="162" cm="1">
        <f t="array" ref="JP58">JO58-IFERROR(_xlfn.LET(_xlpm.k,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$JO$3:$JO$215),IF(_xlpm.top="対象無し", 0, SUMPRODUCT(_xlpm.amount * _xlpm.hitCount))),0)</f>
        <v>0</v>
      </c>
      <c r="JQ58" s="157">
        <f t="shared" si="266"/>
        <v>0</v>
      </c>
      <c r="JR58" s="21">
        <f>LEN(配列情報!$D$75)-LEN(SUBSTITUTE(配列情報!$D$75,$D58,""))</f>
        <v>0</v>
      </c>
      <c r="JS58" s="21">
        <f t="shared" si="69"/>
        <v>0</v>
      </c>
      <c r="JT58" s="162" cm="1">
        <f t="array" ref="JT58">JS58-IFERROR(_xlfn.LET(_xlpm.k,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$JS$3:$JS$215),IF(_xlpm.top="対象無し", 0, SUMPRODUCT(_xlpm.amount * _xlpm.hitCount))),0)</f>
        <v>0</v>
      </c>
      <c r="JU58" s="157">
        <f t="shared" si="267"/>
        <v>0</v>
      </c>
      <c r="JV58" s="21">
        <f>LEN(配列情報!$D$76)-LEN(SUBSTITUTE(配列情報!$D$76,$D58,""))</f>
        <v>0</v>
      </c>
      <c r="JW58" s="21">
        <f t="shared" si="70"/>
        <v>0</v>
      </c>
      <c r="JX58" s="162" cm="1">
        <f t="array" ref="JX58">JW58-IFERROR(_xlfn.LET(_xlpm.k,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$JW$3:$JW$215),IF(_xlpm.top="対象無し", 0, SUMPRODUCT(_xlpm.amount * _xlpm.hitCount))),0)</f>
        <v>0</v>
      </c>
      <c r="JY58" s="157">
        <f t="shared" si="268"/>
        <v>0</v>
      </c>
      <c r="JZ58" s="21">
        <f>LEN(配列情報!$D$77)-LEN(SUBSTITUTE(配列情報!$D$77,$D58,""))</f>
        <v>0</v>
      </c>
      <c r="KA58" s="21">
        <f t="shared" si="71"/>
        <v>0</v>
      </c>
      <c r="KB58" s="162" cm="1">
        <f t="array" ref="KB58">KA58-IFERROR(_xlfn.LET(_xlpm.k,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$KA$3:$KA$215),IF(_xlpm.top="対象無し", 0, SUMPRODUCT(_xlpm.amount * _xlpm.hitCount))),0)</f>
        <v>0</v>
      </c>
      <c r="KC58" s="157">
        <f t="shared" si="269"/>
        <v>0</v>
      </c>
      <c r="KD58" s="21">
        <f>LEN(配列情報!$D$78)-LEN(SUBSTITUTE(配列情報!$D$78,$D58,""))</f>
        <v>0</v>
      </c>
      <c r="KE58" s="21">
        <f t="shared" si="72"/>
        <v>0</v>
      </c>
      <c r="KF58" s="162" cm="1">
        <f t="array" ref="KF58">KE58-IFERROR(_xlfn.LET(_xlpm.k,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$KE$3:$KE$215),IF(_xlpm.top="対象無し", 0, SUMPRODUCT(_xlpm.amount * _xlpm.hitCount))),0)</f>
        <v>0</v>
      </c>
      <c r="KG58" s="157">
        <f t="shared" si="270"/>
        <v>0</v>
      </c>
      <c r="KH58" s="21">
        <f>LEN(配列情報!$D$79)-LEN(SUBSTITUTE(配列情報!$D$79,$D58,""))</f>
        <v>0</v>
      </c>
      <c r="KI58" s="21">
        <f t="shared" si="73"/>
        <v>0</v>
      </c>
      <c r="KJ58" s="162" cm="1">
        <f t="array" ref="KJ58">KI58-IFERROR(_xlfn.LET(_xlpm.k,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$KI$3:$KI$215),IF(_xlpm.top="対象無し", 0, SUMPRODUCT(_xlpm.amount * _xlpm.hitCount))),0)</f>
        <v>0</v>
      </c>
      <c r="KK58" s="157">
        <f t="shared" si="271"/>
        <v>0</v>
      </c>
      <c r="KL58" s="21">
        <f>LEN(配列情報!$D$80)-LEN(SUBSTITUTE(配列情報!$D$80,$D58,""))</f>
        <v>0</v>
      </c>
      <c r="KM58" s="21">
        <f t="shared" si="74"/>
        <v>0</v>
      </c>
      <c r="KN58" s="162" cm="1">
        <f t="array" ref="KN58">KM58-IFERROR(_xlfn.LET(_xlpm.k,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$KM$3:$KM$215),IF(_xlpm.top="対象無し", 0, SUMPRODUCT(_xlpm.amount * _xlpm.hitCount))),0)</f>
        <v>0</v>
      </c>
      <c r="KO58" s="157">
        <f t="shared" si="272"/>
        <v>0</v>
      </c>
      <c r="KP58" s="21">
        <f>LEN(配列情報!$D$81)-LEN(SUBSTITUTE(配列情報!$D$81,$D58,""))</f>
        <v>0</v>
      </c>
      <c r="KQ58" s="21">
        <f t="shared" si="75"/>
        <v>0</v>
      </c>
      <c r="KR58" s="162" cm="1">
        <f t="array" ref="KR58">KQ58-IFERROR(_xlfn.LET(_xlpm.k,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$KQ$3:$KQ$215),IF(_xlpm.top="対象無し", 0, SUMPRODUCT(_xlpm.amount * _xlpm.hitCount))),0)</f>
        <v>0</v>
      </c>
      <c r="KS58" s="157">
        <f t="shared" si="273"/>
        <v>0</v>
      </c>
      <c r="KT58" s="21">
        <f>LEN(配列情報!$D$82)-LEN(SUBSTITUTE(配列情報!$D$82,$D58,""))</f>
        <v>0</v>
      </c>
      <c r="KU58" s="21">
        <f t="shared" si="76"/>
        <v>0</v>
      </c>
      <c r="KV58" s="162" cm="1">
        <f t="array" ref="KV58">KU58-IFERROR(_xlfn.LET(_xlpm.k,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$KU$3:$KU$215),IF(_xlpm.top="対象無し", 0, SUMPRODUCT(_xlpm.amount * _xlpm.hitCount))),0)</f>
        <v>0</v>
      </c>
      <c r="KW58" s="157">
        <f t="shared" si="274"/>
        <v>0</v>
      </c>
      <c r="KX58" s="21">
        <f>LEN(配列情報!$D$83)-LEN(SUBSTITUTE(配列情報!$D$83,$D58,""))</f>
        <v>0</v>
      </c>
      <c r="KY58" s="21">
        <f t="shared" si="77"/>
        <v>0</v>
      </c>
      <c r="KZ58" s="162" cm="1">
        <f t="array" ref="KZ58">KY58-IFERROR(_xlfn.LET(_xlpm.k,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$KY$3:$KY$215),IF(_xlpm.top="対象無し", 0, SUMPRODUCT(_xlpm.amount * _xlpm.hitCount))),0)</f>
        <v>0</v>
      </c>
      <c r="LA58" s="157">
        <f t="shared" si="275"/>
        <v>0</v>
      </c>
      <c r="LB58" s="21">
        <f>LEN(配列情報!$D$84)-LEN(SUBSTITUTE(配列情報!$D$84,$D58,""))</f>
        <v>0</v>
      </c>
      <c r="LC58" s="21">
        <f t="shared" si="78"/>
        <v>0</v>
      </c>
      <c r="LD58" s="162" cm="1">
        <f t="array" ref="LD58">LC58-IFERROR(_xlfn.LET(_xlpm.k,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$LC$3:$LC$215),IF(_xlpm.top="対象無し", 0, SUMPRODUCT(_xlpm.amount * _xlpm.hitCount))),0)</f>
        <v>0</v>
      </c>
      <c r="LE58" s="157">
        <f t="shared" si="276"/>
        <v>0</v>
      </c>
      <c r="LF58" s="21">
        <f>LEN(配列情報!$D$85)-LEN(SUBSTITUTE(配列情報!$D$85,$D58,""))</f>
        <v>0</v>
      </c>
      <c r="LG58" s="21">
        <f t="shared" si="79"/>
        <v>0</v>
      </c>
      <c r="LH58" s="162" cm="1">
        <f t="array" ref="LH58">LG58-IFERROR(_xlfn.LET(_xlpm.k,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$LG$3:$LG$215),IF(_xlpm.top="対象無し", 0, SUMPRODUCT(_xlpm.amount * _xlpm.hitCount))),0)</f>
        <v>0</v>
      </c>
      <c r="LI58" s="157">
        <f t="shared" si="277"/>
        <v>0</v>
      </c>
      <c r="LJ58" s="21">
        <f>LEN(配列情報!$D$86)-LEN(SUBSTITUTE(配列情報!$D$86,$D58,""))</f>
        <v>0</v>
      </c>
      <c r="LK58" s="21">
        <f t="shared" si="80"/>
        <v>0</v>
      </c>
      <c r="LL58" s="162" cm="1">
        <f t="array" ref="LL58">LK58-IFERROR(_xlfn.LET(_xlpm.k,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$LK$3:$LK$215),IF(_xlpm.top="対象無し", 0, SUMPRODUCT(_xlpm.amount * _xlpm.hitCount))),0)</f>
        <v>0</v>
      </c>
      <c r="LM58" s="157">
        <f t="shared" si="278"/>
        <v>0</v>
      </c>
      <c r="LN58" s="21">
        <f>LEN(配列情報!$D$87)-LEN(SUBSTITUTE(配列情報!$D$87,$D58,""))</f>
        <v>0</v>
      </c>
      <c r="LO58" s="21">
        <f t="shared" si="81"/>
        <v>0</v>
      </c>
      <c r="LP58" s="162" cm="1">
        <f t="array" ref="LP58">LO58-IFERROR(_xlfn.LET(_xlpm.k,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$LO$3:$LO$215),IF(_xlpm.top="対象無し", 0, SUMPRODUCT(_xlpm.amount * _xlpm.hitCount))),0)</f>
        <v>0</v>
      </c>
      <c r="LQ58" s="157">
        <f t="shared" si="279"/>
        <v>0</v>
      </c>
      <c r="LR58" s="21">
        <f>LEN(配列情報!$D$88)-LEN(SUBSTITUTE(配列情報!$D$88,$D58,""))</f>
        <v>0</v>
      </c>
      <c r="LS58" s="21">
        <f t="shared" si="82"/>
        <v>0</v>
      </c>
      <c r="LT58" s="162" cm="1">
        <f t="array" ref="LT58">LS58-IFERROR(_xlfn.LET(_xlpm.k,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$LS$3:$LS$215),IF(_xlpm.top="対象無し", 0, SUMPRODUCT(_xlpm.amount * _xlpm.hitCount))),0)</f>
        <v>0</v>
      </c>
      <c r="LU58" s="157">
        <f t="shared" si="280"/>
        <v>0</v>
      </c>
      <c r="LV58" s="21">
        <f>LEN(配列情報!$D$89)-LEN(SUBSTITUTE(配列情報!$D$89,$D58,""))</f>
        <v>0</v>
      </c>
      <c r="LW58" s="21">
        <f t="shared" si="83"/>
        <v>0</v>
      </c>
      <c r="LX58" s="162" cm="1">
        <f t="array" ref="LX58">LW58-IFERROR(_xlfn.LET(_xlpm.k,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$LW$3:$LW$215),IF(_xlpm.top="対象無し", 0, SUMPRODUCT(_xlpm.amount * _xlpm.hitCount))),0)</f>
        <v>0</v>
      </c>
      <c r="LY58" s="157">
        <f t="shared" si="281"/>
        <v>0</v>
      </c>
      <c r="LZ58" s="21">
        <f>LEN(配列情報!$D$90)-LEN(SUBSTITUTE(配列情報!$D$90,$D58,""))</f>
        <v>0</v>
      </c>
      <c r="MA58" s="21">
        <f t="shared" si="84"/>
        <v>0</v>
      </c>
      <c r="MB58" s="162" cm="1">
        <f t="array" ref="MB58">MA58-IFERROR(_xlfn.LET(_xlpm.k,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$MA$3:$MA$215),IF(_xlpm.top="対象無し", 0, SUMPRODUCT(_xlpm.amount * _xlpm.hitCount))),0)</f>
        <v>0</v>
      </c>
      <c r="MC58" s="157">
        <f t="shared" si="282"/>
        <v>0</v>
      </c>
      <c r="MD58" s="21">
        <f>LEN(配列情報!$D$91)-LEN(SUBSTITUTE(配列情報!$D$91,$D58,""))</f>
        <v>0</v>
      </c>
      <c r="ME58" s="21">
        <f t="shared" si="85"/>
        <v>0</v>
      </c>
      <c r="MF58" s="162" cm="1">
        <f t="array" ref="MF58">ME58-IFERROR(_xlfn.LET(_xlpm.k,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$ME$3:$ME$215),IF(_xlpm.top="対象無し", 0, SUMPRODUCT(_xlpm.amount * _xlpm.hitCount))),0)</f>
        <v>0</v>
      </c>
      <c r="MG58" s="157">
        <f t="shared" si="283"/>
        <v>0</v>
      </c>
      <c r="MH58" s="21">
        <f>LEN(配列情報!$D$92)-LEN(SUBSTITUTE(配列情報!$D$92,$D58,""))</f>
        <v>0</v>
      </c>
      <c r="MI58" s="21">
        <f t="shared" si="86"/>
        <v>0</v>
      </c>
      <c r="MJ58" s="162" cm="1">
        <f t="array" ref="MJ58">MI58-IFERROR(_xlfn.LET(_xlpm.k,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$MI$3:$MI$215),IF(_xlpm.top="対象無し", 0, SUMPRODUCT(_xlpm.amount * _xlpm.hitCount))),0)</f>
        <v>0</v>
      </c>
      <c r="MK58" s="157">
        <f t="shared" si="284"/>
        <v>0</v>
      </c>
      <c r="ML58" s="21">
        <f>LEN(配列情報!$D$93)-LEN(SUBSTITUTE(配列情報!$D$93,$D58,""))</f>
        <v>0</v>
      </c>
      <c r="MM58" s="21">
        <f t="shared" si="87"/>
        <v>0</v>
      </c>
      <c r="MN58" s="162" cm="1">
        <f t="array" ref="MN58">MM58-IFERROR(_xlfn.LET(_xlpm.k,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$MM$3:$MM$215),IF(_xlpm.top="対象無し", 0, SUMPRODUCT(_xlpm.amount * _xlpm.hitCount))),0)</f>
        <v>0</v>
      </c>
      <c r="MO58" s="157">
        <f t="shared" si="285"/>
        <v>0</v>
      </c>
      <c r="MP58" s="21">
        <f>LEN(配列情報!$D$94)-LEN(SUBSTITUTE(配列情報!$D$94,$D58,""))</f>
        <v>0</v>
      </c>
      <c r="MQ58" s="21">
        <f t="shared" si="88"/>
        <v>0</v>
      </c>
      <c r="MR58" s="162" cm="1">
        <f t="array" ref="MR58">MQ58-IFERROR(_xlfn.LET(_xlpm.k,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$MQ$3:$MQ$215),IF(_xlpm.top="対象無し", 0, SUMPRODUCT(_xlpm.amount * _xlpm.hitCount))),0)</f>
        <v>0</v>
      </c>
      <c r="MS58" s="157">
        <f t="shared" si="286"/>
        <v>0</v>
      </c>
      <c r="MT58" s="21">
        <f>LEN(配列情報!$D$95)-LEN(SUBSTITUTE(配列情報!$D$95,$D58,""))</f>
        <v>0</v>
      </c>
      <c r="MU58" s="21">
        <f t="shared" si="89"/>
        <v>0</v>
      </c>
      <c r="MV58" s="162" cm="1">
        <f t="array" ref="MV58">MU58-IFERROR(_xlfn.LET(_xlpm.k,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$MU$3:$MU$215),IF(_xlpm.top="対象無し", 0, SUMPRODUCT(_xlpm.amount * _xlpm.hitCount))),0)</f>
        <v>0</v>
      </c>
      <c r="MW58" s="157">
        <f t="shared" si="287"/>
        <v>0</v>
      </c>
      <c r="MX58" s="21">
        <f>LEN(配列情報!$D$96)-LEN(SUBSTITUTE(配列情報!$D$96,$D58,""))</f>
        <v>0</v>
      </c>
      <c r="MY58" s="21">
        <f t="shared" si="90"/>
        <v>0</v>
      </c>
      <c r="MZ58" s="162" cm="1">
        <f t="array" ref="MZ58">MY58-IFERROR(_xlfn.LET(_xlpm.k,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$MY$3:$MY$215),IF(_xlpm.top="対象無し", 0, SUMPRODUCT(_xlpm.amount * _xlpm.hitCount))),0)</f>
        <v>0</v>
      </c>
      <c r="NA58" s="157">
        <f t="shared" si="288"/>
        <v>0</v>
      </c>
      <c r="NB58" s="21">
        <f>LEN(配列情報!$D$97)-LEN(SUBSTITUTE(配列情報!$D$97,$D58,""))</f>
        <v>0</v>
      </c>
      <c r="NC58" s="21">
        <f t="shared" si="91"/>
        <v>0</v>
      </c>
      <c r="ND58" s="162" cm="1">
        <f t="array" ref="ND58">NC58-IFERROR(_xlfn.LET(_xlpm.k,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$NC$3:$NC$215),IF(_xlpm.top="対象無し", 0, SUMPRODUCT(_xlpm.amount * _xlpm.hitCount))),0)</f>
        <v>0</v>
      </c>
      <c r="NE58" s="157">
        <f t="shared" si="289"/>
        <v>0</v>
      </c>
      <c r="NF58" s="21">
        <f>LEN(配列情報!$D$98)-LEN(SUBSTITUTE(配列情報!$D$98,$D58,""))</f>
        <v>0</v>
      </c>
      <c r="NG58" s="21">
        <f t="shared" si="92"/>
        <v>0</v>
      </c>
      <c r="NH58" s="162" cm="1">
        <f t="array" ref="NH58">NG58-IFERROR(_xlfn.LET(_xlpm.k,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$NG$3:$NG$215),IF(_xlpm.top="対象無し", 0, SUMPRODUCT(_xlpm.amount * _xlpm.hitCount))),0)</f>
        <v>0</v>
      </c>
      <c r="NI58" s="157">
        <f t="shared" si="290"/>
        <v>0</v>
      </c>
      <c r="NJ58" s="21">
        <f>LEN(配列情報!$D$99)-LEN(SUBSTITUTE(配列情報!$D$99,$D58,""))</f>
        <v>0</v>
      </c>
      <c r="NK58" s="21">
        <f t="shared" si="93"/>
        <v>0</v>
      </c>
      <c r="NL58" s="162" cm="1">
        <f t="array" ref="NL58">NK58-IFERROR(_xlfn.LET(_xlpm.k,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$NK$3:$NK$215),IF(_xlpm.top="対象無し", 0, SUMPRODUCT(_xlpm.amount * _xlpm.hitCount))),0)</f>
        <v>0</v>
      </c>
      <c r="NM58" s="157">
        <f t="shared" si="291"/>
        <v>0</v>
      </c>
      <c r="NN58" s="21">
        <f>LEN(配列情報!$D$100)-LEN(SUBSTITUTE(配列情報!$D$100,$D58,""))</f>
        <v>0</v>
      </c>
      <c r="NO58" s="21">
        <f t="shared" si="94"/>
        <v>0</v>
      </c>
      <c r="NP58" s="162" cm="1">
        <f t="array" ref="NP58">NO58-IFERROR(_xlfn.LET(_xlpm.k,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$NO$3:$NO$215),IF(_xlpm.top="対象無し", 0, SUMPRODUCT(_xlpm.amount * _xlpm.hitCount))),0)</f>
        <v>0</v>
      </c>
      <c r="NQ58" s="157">
        <f t="shared" si="292"/>
        <v>0</v>
      </c>
      <c r="NR58" s="21">
        <f>LEN(配列情報!$D$101)-LEN(SUBSTITUTE(配列情報!$D$101,$D58,""))</f>
        <v>0</v>
      </c>
      <c r="NS58" s="21">
        <f t="shared" si="95"/>
        <v>0</v>
      </c>
      <c r="NT58" s="162" cm="1">
        <f t="array" ref="NT58">NS58-IFERROR(_xlfn.LET(_xlpm.k,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$NS$3:$NS$215),IF(_xlpm.top="対象無し", 0, SUMPRODUCT(_xlpm.amount * _xlpm.hitCount))),0)</f>
        <v>0</v>
      </c>
      <c r="NU58" s="157">
        <f t="shared" si="293"/>
        <v>0</v>
      </c>
      <c r="NV58" s="21">
        <f>LEN(配列情報!$D$102)-LEN(SUBSTITUTE(配列情報!$D$102,$D58,""))</f>
        <v>0</v>
      </c>
      <c r="NW58" s="21">
        <f t="shared" si="96"/>
        <v>0</v>
      </c>
      <c r="NX58" s="162" cm="1">
        <f t="array" ref="NX58">NW58-IFERROR(_xlfn.LET(_xlpm.k, _xlfn.XMATCH(TRUE, EXACT($OB$2:$RL$2, D58),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D58, ""))) / LEN(D58),_xlpm.amount, SUMIF($C$3:$C$215, _xlpm.arrCode, $NW$3:$NW$215),IF(_xlpm.top="対象無し", 0, SUMPRODUCT(_xlpm.amount * _xlpm.hitCount))),0)</f>
        <v>0</v>
      </c>
      <c r="NY58" s="157">
        <f t="shared" si="294"/>
        <v>0</v>
      </c>
    </row>
    <row r="59" spans="1:389">
      <c r="A59" s="178" t="s">
        <v>616</v>
      </c>
      <c r="B59" s="45" t="s">
        <v>76</v>
      </c>
      <c r="C59" s="45">
        <v>57</v>
      </c>
      <c r="D59" s="19" t="str">
        <f>塩基・修飾表記の定義!N46</f>
        <v>[BiodT]</v>
      </c>
      <c r="E59" s="160">
        <f t="shared" si="3"/>
        <v>7</v>
      </c>
      <c r="F59" s="21">
        <f>LEN(配列情報!$D$7)-LEN(SUBSTITUTE(配列情報!$D$7,$D59,""))</f>
        <v>0</v>
      </c>
      <c r="G59" s="21">
        <f t="shared" si="100"/>
        <v>0</v>
      </c>
      <c r="H59" s="162" cm="1">
        <f t="array" ref="H59">G59-IFERROR(_xlfn.LET(_xlpm.k,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$G$3:$G$215),IF(_xlpm.top="対象無し", 0, SUMPRODUCT(_xlpm.amount * _xlpm.hitCount))),0)</f>
        <v>0</v>
      </c>
      <c r="I59" s="157">
        <f t="shared" si="199"/>
        <v>0</v>
      </c>
      <c r="J59" s="21">
        <f>LEN(配列情報!$D$8)-LEN(SUBSTITUTE(配列情報!$D$8,$D59,""))</f>
        <v>0</v>
      </c>
      <c r="K59" s="21">
        <f t="shared" si="101"/>
        <v>0</v>
      </c>
      <c r="L59" s="162" cm="1">
        <f t="array" ref="L59">K59-IFERROR(_xlfn.LET(_xlpm.k,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$K$3:$K$215),IF(_xlpm.top="対象無し", 0, SUMPRODUCT(_xlpm.amount * _xlpm.hitCount))),0)</f>
        <v>0</v>
      </c>
      <c r="M59" s="157">
        <f t="shared" si="200"/>
        <v>0</v>
      </c>
      <c r="N59" s="21">
        <f>LEN(配列情報!$D$9)-LEN(SUBSTITUTE(配列情報!$D$9,$D59,""))</f>
        <v>0</v>
      </c>
      <c r="O59" s="21">
        <f t="shared" si="4"/>
        <v>0</v>
      </c>
      <c r="P59" s="162" cm="1">
        <f t="array" ref="P59">O59-IFERROR(_xlfn.LET(_xlpm.k,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$O$3:$O$215),IF(_xlpm.top="対象無し", 0, SUMPRODUCT(_xlpm.amount * _xlpm.hitCount))),0)</f>
        <v>0</v>
      </c>
      <c r="Q59" s="157">
        <f t="shared" si="201"/>
        <v>0</v>
      </c>
      <c r="R59" s="21">
        <f>LEN(配列情報!$D$10)-LEN(SUBSTITUTE(配列情報!$D$10,$D59,""))</f>
        <v>0</v>
      </c>
      <c r="S59" s="21">
        <f t="shared" si="5"/>
        <v>0</v>
      </c>
      <c r="T59" s="162" cm="1">
        <f t="array" ref="T59">S59-IFERROR(_xlfn.LET(_xlpm.k,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$S$3:$S$215),IF(_xlpm.top="対象無し", 0, SUMPRODUCT(_xlpm.amount * _xlpm.hitCount))),0)</f>
        <v>0</v>
      </c>
      <c r="U59" s="157">
        <f t="shared" si="202"/>
        <v>0</v>
      </c>
      <c r="V59" s="21">
        <f>LEN(配列情報!$D$11)-LEN(SUBSTITUTE(配列情報!$D$11,$D59,""))</f>
        <v>0</v>
      </c>
      <c r="W59" s="21">
        <f t="shared" si="6"/>
        <v>0</v>
      </c>
      <c r="X59" s="162" cm="1">
        <f t="array" ref="X59">W59-IFERROR(_xlfn.LET(_xlpm.k,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$W$3:$W$215),IF(_xlpm.top="対象無し", 0, SUMPRODUCT(_xlpm.amount * _xlpm.hitCount))),0)</f>
        <v>0</v>
      </c>
      <c r="Y59" s="157">
        <f t="shared" si="203"/>
        <v>0</v>
      </c>
      <c r="Z59" s="21">
        <f>LEN(配列情報!$D$12)-LEN(SUBSTITUTE(配列情報!$D$12,$D59,""))</f>
        <v>0</v>
      </c>
      <c r="AA59" s="21">
        <f t="shared" si="7"/>
        <v>0</v>
      </c>
      <c r="AB59" s="162" cm="1">
        <f t="array" ref="AB59">AA59-IFERROR(_xlfn.LET(_xlpm.k,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$AA$3:$AA$215),IF(_xlpm.top="対象無し", 0, SUMPRODUCT(_xlpm.amount * _xlpm.hitCount))),0)</f>
        <v>0</v>
      </c>
      <c r="AC59" s="157">
        <f t="shared" si="204"/>
        <v>0</v>
      </c>
      <c r="AD59" s="21">
        <f>LEN(配列情報!$D$13)-LEN(SUBSTITUTE(配列情報!$D$13,$D59,""))</f>
        <v>0</v>
      </c>
      <c r="AE59" s="21">
        <f t="shared" si="8"/>
        <v>0</v>
      </c>
      <c r="AF59" s="162" cm="1">
        <f t="array" ref="AF59">AE59-IFERROR(_xlfn.LET(_xlpm.k,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$AE$3:$AE$215),IF(_xlpm.top="対象無し", 0, SUMPRODUCT(_xlpm.amount * _xlpm.hitCount))),0)</f>
        <v>0</v>
      </c>
      <c r="AG59" s="157">
        <f t="shared" si="205"/>
        <v>0</v>
      </c>
      <c r="AH59" s="21">
        <f>LEN(配列情報!$D$14)-LEN(SUBSTITUTE(配列情報!$D$14,$D59,""))</f>
        <v>0</v>
      </c>
      <c r="AI59" s="21">
        <f t="shared" si="9"/>
        <v>0</v>
      </c>
      <c r="AJ59" s="162" cm="1">
        <f t="array" ref="AJ59">AI59-IFERROR(_xlfn.LET(_xlpm.k,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$AI$3:$AI$215),IF(_xlpm.top="対象無し", 0, SUMPRODUCT(_xlpm.amount * _xlpm.hitCount))),0)</f>
        <v>0</v>
      </c>
      <c r="AK59" s="157">
        <f t="shared" si="206"/>
        <v>0</v>
      </c>
      <c r="AL59" s="21">
        <f>LEN(配列情報!$D$15)-LEN(SUBSTITUTE(配列情報!$D$15,$D59,""))</f>
        <v>0</v>
      </c>
      <c r="AM59" s="21">
        <f t="shared" si="10"/>
        <v>0</v>
      </c>
      <c r="AN59" s="162" cm="1">
        <f t="array" ref="AN59">AM59-IFERROR(_xlfn.LET(_xlpm.k,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$AM$3:$AM$215),IF(_xlpm.top="対象無し", 0, SUMPRODUCT(_xlpm.amount * _xlpm.hitCount))),0)</f>
        <v>0</v>
      </c>
      <c r="AO59" s="157">
        <f t="shared" si="207"/>
        <v>0</v>
      </c>
      <c r="AP59" s="21">
        <f>LEN(配列情報!$D$16)-LEN(SUBSTITUTE(配列情報!$D$16,$D59,""))</f>
        <v>0</v>
      </c>
      <c r="AQ59" s="21">
        <f t="shared" si="11"/>
        <v>0</v>
      </c>
      <c r="AR59" s="162" cm="1">
        <f t="array" ref="AR59">AQ59-IFERROR(_xlfn.LET(_xlpm.k,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$AQ$3:$AQ$215),IF(_xlpm.top="対象無し", 0, SUMPRODUCT(_xlpm.amount * _xlpm.hitCount))),0)</f>
        <v>0</v>
      </c>
      <c r="AS59" s="157">
        <f t="shared" si="208"/>
        <v>0</v>
      </c>
      <c r="AT59" s="21">
        <f>LEN(配列情報!$D$17)-LEN(SUBSTITUTE(配列情報!$D$17,$D59,""))</f>
        <v>0</v>
      </c>
      <c r="AU59" s="21">
        <f t="shared" si="12"/>
        <v>0</v>
      </c>
      <c r="AV59" s="162" cm="1">
        <f t="array" ref="AV59">AU59-IFERROR(_xlfn.LET(_xlpm.k,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$AU$3:$AU$215),IF(_xlpm.top="対象無し", 0, SUMPRODUCT(_xlpm.amount * _xlpm.hitCount))),0)</f>
        <v>0</v>
      </c>
      <c r="AW59" s="157">
        <f t="shared" si="209"/>
        <v>0</v>
      </c>
      <c r="AX59" s="21">
        <f>LEN(配列情報!$D$18)-LEN(SUBSTITUTE(配列情報!$D$18,$D59,""))</f>
        <v>0</v>
      </c>
      <c r="AY59" s="21">
        <f t="shared" si="13"/>
        <v>0</v>
      </c>
      <c r="AZ59" s="162" cm="1">
        <f t="array" ref="AZ59">AY59-IFERROR(_xlfn.LET(_xlpm.k,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$AY$3:$AY$215),IF(_xlpm.top="対象無し", 0, SUMPRODUCT(_xlpm.amount * _xlpm.hitCount))),0)</f>
        <v>0</v>
      </c>
      <c r="BA59" s="157">
        <f t="shared" si="210"/>
        <v>0</v>
      </c>
      <c r="BB59" s="21">
        <f>LEN(配列情報!$D$19)-LEN(SUBSTITUTE(配列情報!$D$19,$D59,""))</f>
        <v>0</v>
      </c>
      <c r="BC59" s="21">
        <f t="shared" si="14"/>
        <v>0</v>
      </c>
      <c r="BD59" s="162" cm="1">
        <f t="array" ref="BD59">BC59-IFERROR(_xlfn.LET(_xlpm.k,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$BC$3:$BC$215),IF(_xlpm.top="対象無し", 0, SUMPRODUCT(_xlpm.amount * _xlpm.hitCount))),0)</f>
        <v>0</v>
      </c>
      <c r="BE59" s="157">
        <f t="shared" si="211"/>
        <v>0</v>
      </c>
      <c r="BF59" s="21">
        <f>LEN(配列情報!$D$20)-LEN(SUBSTITUTE(配列情報!$D$20,$D59,""))</f>
        <v>0</v>
      </c>
      <c r="BG59" s="21">
        <f t="shared" si="102"/>
        <v>0</v>
      </c>
      <c r="BH59" s="162" cm="1">
        <f t="array" ref="BH59">BG59-IFERROR(_xlfn.LET(_xlpm.k,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$BG$3:$BG$215),IF(_xlpm.top="対象無し", 0, SUMPRODUCT(_xlpm.amount * _xlpm.hitCount))),0)</f>
        <v>0</v>
      </c>
      <c r="BI59" s="157">
        <f t="shared" si="212"/>
        <v>0</v>
      </c>
      <c r="BJ59" s="21">
        <f>LEN(配列情報!$D$21)-LEN(SUBSTITUTE(配列情報!$D$21,$D59,""))</f>
        <v>0</v>
      </c>
      <c r="BK59" s="21">
        <f t="shared" si="15"/>
        <v>0</v>
      </c>
      <c r="BL59" s="162" cm="1">
        <f t="array" ref="BL59">BK59-IFERROR(_xlfn.LET(_xlpm.k,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$BK$3:$BK$215),IF(_xlpm.top="対象無し", 0, SUMPRODUCT(_xlpm.amount * _xlpm.hitCount))),0)</f>
        <v>0</v>
      </c>
      <c r="BM59" s="157">
        <f t="shared" si="213"/>
        <v>0</v>
      </c>
      <c r="BN59" s="21">
        <f>LEN(配列情報!$D$22)-LEN(SUBSTITUTE(配列情報!$D$22,$D59,""))</f>
        <v>0</v>
      </c>
      <c r="BO59" s="21">
        <f t="shared" si="16"/>
        <v>0</v>
      </c>
      <c r="BP59" s="162" cm="1">
        <f t="array" ref="BP59">BO59-IFERROR(_xlfn.LET(_xlpm.k,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$BO$3:$BO$215),IF(_xlpm.top="対象無し", 0, SUMPRODUCT(_xlpm.amount * _xlpm.hitCount))),0)</f>
        <v>0</v>
      </c>
      <c r="BQ59" s="157">
        <f t="shared" si="214"/>
        <v>0</v>
      </c>
      <c r="BR59" s="21">
        <f>LEN(配列情報!$D$23)-LEN(SUBSTITUTE(配列情報!$D$23,$D59,""))</f>
        <v>0</v>
      </c>
      <c r="BS59" s="21">
        <f t="shared" si="17"/>
        <v>0</v>
      </c>
      <c r="BT59" s="162" cm="1">
        <f t="array" ref="BT59">BS59-IFERROR(_xlfn.LET(_xlpm.k,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$BS$3:$BS$215),IF(_xlpm.top="対象無し", 0, SUMPRODUCT(_xlpm.amount * _xlpm.hitCount))),0)</f>
        <v>0</v>
      </c>
      <c r="BU59" s="157">
        <f t="shared" si="215"/>
        <v>0</v>
      </c>
      <c r="BV59" s="21">
        <f>LEN(配列情報!$D$24)-LEN(SUBSTITUTE(配列情報!$D$24,$D59,""))</f>
        <v>0</v>
      </c>
      <c r="BW59" s="21">
        <f t="shared" si="18"/>
        <v>0</v>
      </c>
      <c r="BX59" s="162" cm="1">
        <f t="array" ref="BX59">BW59-IFERROR(_xlfn.LET(_xlpm.k,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$BW$3:$BW$215),IF(_xlpm.top="対象無し", 0, SUMPRODUCT(_xlpm.amount * _xlpm.hitCount))),0)</f>
        <v>0</v>
      </c>
      <c r="BY59" s="157">
        <f t="shared" si="216"/>
        <v>0</v>
      </c>
      <c r="BZ59" s="21">
        <f>LEN(配列情報!$D$25)-LEN(SUBSTITUTE(配列情報!$D$25,$D59,""))</f>
        <v>0</v>
      </c>
      <c r="CA59" s="21">
        <f t="shared" si="19"/>
        <v>0</v>
      </c>
      <c r="CB59" s="162" cm="1">
        <f t="array" ref="CB59">CA59-IFERROR(_xlfn.LET(_xlpm.k,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$CA$3:$CA$215),IF(_xlpm.top="対象無し", 0, SUMPRODUCT(_xlpm.amount * _xlpm.hitCount))),0)</f>
        <v>0</v>
      </c>
      <c r="CC59" s="157">
        <f t="shared" si="217"/>
        <v>0</v>
      </c>
      <c r="CD59" s="21">
        <f>LEN(配列情報!$D$26)-LEN(SUBSTITUTE(配列情報!$D$26,$D59,""))</f>
        <v>0</v>
      </c>
      <c r="CE59" s="21">
        <f t="shared" si="20"/>
        <v>0</v>
      </c>
      <c r="CF59" s="162" cm="1">
        <f t="array" ref="CF59">CE59-IFERROR(_xlfn.LET(_xlpm.k,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$CE$3:$CE$215),IF(_xlpm.top="対象無し", 0, SUMPRODUCT(_xlpm.amount * _xlpm.hitCount))),0)</f>
        <v>0</v>
      </c>
      <c r="CG59" s="157">
        <f t="shared" si="218"/>
        <v>0</v>
      </c>
      <c r="CH59" s="21">
        <f>LEN(配列情報!$D$27)-LEN(SUBSTITUTE(配列情報!$D$27,$D59,""))</f>
        <v>0</v>
      </c>
      <c r="CI59" s="21">
        <f t="shared" si="21"/>
        <v>0</v>
      </c>
      <c r="CJ59" s="162" cm="1">
        <f t="array" ref="CJ59">CI59-IFERROR(_xlfn.LET(_xlpm.k,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$CI$3:$CI$215),IF(_xlpm.top="対象無し", 0, SUMPRODUCT(_xlpm.amount * _xlpm.hitCount))),0)</f>
        <v>0</v>
      </c>
      <c r="CK59" s="157">
        <f t="shared" si="219"/>
        <v>0</v>
      </c>
      <c r="CL59" s="21">
        <f>LEN(配列情報!$D$28)-LEN(SUBSTITUTE(配列情報!$D$28,$D59,""))</f>
        <v>0</v>
      </c>
      <c r="CM59" s="21">
        <f t="shared" si="22"/>
        <v>0</v>
      </c>
      <c r="CN59" s="162" cm="1">
        <f t="array" ref="CN59">CM59-IFERROR(_xlfn.LET(_xlpm.k,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$CM$3:$CM$215),IF(_xlpm.top="対象無し", 0, SUMPRODUCT(_xlpm.amount * _xlpm.hitCount))),0)</f>
        <v>0</v>
      </c>
      <c r="CO59" s="157">
        <f t="shared" si="220"/>
        <v>0</v>
      </c>
      <c r="CP59" s="21">
        <f>LEN(配列情報!$D$29)-LEN(SUBSTITUTE(配列情報!$D$29,$D59,""))</f>
        <v>0</v>
      </c>
      <c r="CQ59" s="21">
        <f t="shared" si="23"/>
        <v>0</v>
      </c>
      <c r="CR59" s="162" cm="1">
        <f t="array" ref="CR59">CQ59-IFERROR(_xlfn.LET(_xlpm.k,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$CQ$3:$CQ$215),IF(_xlpm.top="対象無し", 0, SUMPRODUCT(_xlpm.amount * _xlpm.hitCount))),0)</f>
        <v>0</v>
      </c>
      <c r="CS59" s="157">
        <f t="shared" si="221"/>
        <v>0</v>
      </c>
      <c r="CT59" s="21">
        <f>LEN(配列情報!$D$30)-LEN(SUBSTITUTE(配列情報!$D$30,$D59,""))</f>
        <v>0</v>
      </c>
      <c r="CU59" s="21">
        <f t="shared" si="24"/>
        <v>0</v>
      </c>
      <c r="CV59" s="162" cm="1">
        <f t="array" ref="CV59">CU59-IFERROR(_xlfn.LET(_xlpm.k,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$CU$3:$CU$215),IF(_xlpm.top="対象無し", 0, SUMPRODUCT(_xlpm.amount * _xlpm.hitCount))),0)</f>
        <v>0</v>
      </c>
      <c r="CW59" s="157">
        <f t="shared" si="222"/>
        <v>0</v>
      </c>
      <c r="CX59" s="21">
        <f>LEN(配列情報!$D$31)-LEN(SUBSTITUTE(配列情報!$D$31,$D59,""))</f>
        <v>0</v>
      </c>
      <c r="CY59" s="21">
        <f t="shared" si="25"/>
        <v>0</v>
      </c>
      <c r="CZ59" s="162" cm="1">
        <f t="array" ref="CZ59">CY59-IFERROR(_xlfn.LET(_xlpm.k,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$CY$3:$CY$215),IF(_xlpm.top="対象無し", 0, SUMPRODUCT(_xlpm.amount * _xlpm.hitCount))),0)</f>
        <v>0</v>
      </c>
      <c r="DA59" s="157">
        <f t="shared" si="223"/>
        <v>0</v>
      </c>
      <c r="DB59" s="21">
        <f>LEN(配列情報!$D$32)-LEN(SUBSTITUTE(配列情報!$D$32,$D59,""))</f>
        <v>0</v>
      </c>
      <c r="DC59" s="21">
        <f t="shared" si="26"/>
        <v>0</v>
      </c>
      <c r="DD59" s="162" cm="1">
        <f t="array" ref="DD59">DC59-IFERROR(_xlfn.LET(_xlpm.k,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$DC$3:$DC$215),IF(_xlpm.top="対象無し", 0, SUMPRODUCT(_xlpm.amount * _xlpm.hitCount))),0)</f>
        <v>0</v>
      </c>
      <c r="DE59" s="157">
        <f t="shared" si="224"/>
        <v>0</v>
      </c>
      <c r="DF59" s="21">
        <f>LEN(配列情報!$D$33)-LEN(SUBSTITUTE(配列情報!$D$33,$D59,""))</f>
        <v>0</v>
      </c>
      <c r="DG59" s="21">
        <f t="shared" si="27"/>
        <v>0</v>
      </c>
      <c r="DH59" s="162" cm="1">
        <f t="array" ref="DH59">DG59-IFERROR(_xlfn.LET(_xlpm.k,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$DG$3:$DG$215),IF(_xlpm.top="対象無し", 0, SUMPRODUCT(_xlpm.amount * _xlpm.hitCount))),0)</f>
        <v>0</v>
      </c>
      <c r="DI59" s="157">
        <f t="shared" si="225"/>
        <v>0</v>
      </c>
      <c r="DJ59" s="21">
        <f>LEN(配列情報!$D$34)-LEN(SUBSTITUTE(配列情報!$D$34,$D59,""))</f>
        <v>0</v>
      </c>
      <c r="DK59" s="21">
        <f t="shared" si="28"/>
        <v>0</v>
      </c>
      <c r="DL59" s="162" cm="1">
        <f t="array" ref="DL59">DK59-IFERROR(_xlfn.LET(_xlpm.k,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$DK$3:$DK$215),IF(_xlpm.top="対象無し", 0, SUMPRODUCT(_xlpm.amount * _xlpm.hitCount))),0)</f>
        <v>0</v>
      </c>
      <c r="DM59" s="157">
        <f t="shared" si="226"/>
        <v>0</v>
      </c>
      <c r="DN59" s="21">
        <f>LEN(配列情報!$D$35)-LEN(SUBSTITUTE(配列情報!$D$35,$D59,""))</f>
        <v>0</v>
      </c>
      <c r="DO59" s="21">
        <f t="shared" si="29"/>
        <v>0</v>
      </c>
      <c r="DP59" s="162" cm="1">
        <f t="array" ref="DP59">DO59-IFERROR(_xlfn.LET(_xlpm.k,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$DO$3:$DO$215),IF(_xlpm.top="対象無し", 0, SUMPRODUCT(_xlpm.amount * _xlpm.hitCount))),0)</f>
        <v>0</v>
      </c>
      <c r="DQ59" s="157">
        <f t="shared" si="227"/>
        <v>0</v>
      </c>
      <c r="DR59" s="21">
        <f>LEN(配列情報!$D$36)-LEN(SUBSTITUTE(配列情報!$D$36,$D59,""))</f>
        <v>0</v>
      </c>
      <c r="DS59" s="21">
        <f t="shared" si="30"/>
        <v>0</v>
      </c>
      <c r="DT59" s="162" cm="1">
        <f t="array" ref="DT59">DS59-IFERROR(_xlfn.LET(_xlpm.k,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$DS$3:$DS$215),IF(_xlpm.top="対象無し", 0, SUMPRODUCT(_xlpm.amount * _xlpm.hitCount))),0)</f>
        <v>0</v>
      </c>
      <c r="DU59" s="157">
        <f t="shared" si="228"/>
        <v>0</v>
      </c>
      <c r="DV59" s="21">
        <f>LEN(配列情報!$D$37)-LEN(SUBSTITUTE(配列情報!$D$37,$D59,""))</f>
        <v>0</v>
      </c>
      <c r="DW59" s="21">
        <f t="shared" si="31"/>
        <v>0</v>
      </c>
      <c r="DX59" s="162" cm="1">
        <f t="array" ref="DX59">DW59-IFERROR(_xlfn.LET(_xlpm.k,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$DW$3:$DW$215),IF(_xlpm.top="対象無し", 0, SUMPRODUCT(_xlpm.amount * _xlpm.hitCount))),0)</f>
        <v>0</v>
      </c>
      <c r="DY59" s="157">
        <f t="shared" si="229"/>
        <v>0</v>
      </c>
      <c r="DZ59" s="21">
        <f>LEN(配列情報!$D$38)-LEN(SUBSTITUTE(配列情報!$D$38,$D59,""))</f>
        <v>0</v>
      </c>
      <c r="EA59" s="21">
        <f t="shared" si="32"/>
        <v>0</v>
      </c>
      <c r="EB59" s="162" cm="1">
        <f t="array" ref="EB59">EA59-IFERROR(_xlfn.LET(_xlpm.k,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$EA$3:$EA$215),IF(_xlpm.top="対象無し", 0, SUMPRODUCT(_xlpm.amount * _xlpm.hitCount))),0)</f>
        <v>0</v>
      </c>
      <c r="EC59" s="157">
        <f t="shared" si="230"/>
        <v>0</v>
      </c>
      <c r="ED59" s="21">
        <f>LEN(配列情報!$D$39)-LEN(SUBSTITUTE(配列情報!$D$39,$D59,""))</f>
        <v>0</v>
      </c>
      <c r="EE59" s="21">
        <f t="shared" si="33"/>
        <v>0</v>
      </c>
      <c r="EF59" s="162" cm="1">
        <f t="array" ref="EF59">EE59-IFERROR(_xlfn.LET(_xlpm.k,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$EE$3:$EE$215),IF(_xlpm.top="対象無し", 0, SUMPRODUCT(_xlpm.amount * _xlpm.hitCount))),0)</f>
        <v>0</v>
      </c>
      <c r="EG59" s="157">
        <f t="shared" si="231"/>
        <v>0</v>
      </c>
      <c r="EH59" s="21">
        <f>LEN(配列情報!$D$40)-LEN(SUBSTITUTE(配列情報!$D$40,$D59,""))</f>
        <v>0</v>
      </c>
      <c r="EI59" s="21">
        <f t="shared" si="34"/>
        <v>0</v>
      </c>
      <c r="EJ59" s="162" cm="1">
        <f t="array" ref="EJ59">EI59-IFERROR(_xlfn.LET(_xlpm.k,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$EI$3:$EI$215),IF(_xlpm.top="対象無し", 0, SUMPRODUCT(_xlpm.amount * _xlpm.hitCount))),0)</f>
        <v>0</v>
      </c>
      <c r="EK59" s="157">
        <f t="shared" si="232"/>
        <v>0</v>
      </c>
      <c r="EL59" s="21">
        <f>LEN(配列情報!$D$41)-LEN(SUBSTITUTE(配列情報!$D$41,$D59,""))</f>
        <v>0</v>
      </c>
      <c r="EM59" s="21">
        <f t="shared" si="35"/>
        <v>0</v>
      </c>
      <c r="EN59" s="162" cm="1">
        <f t="array" ref="EN59">EM59-IFERROR(_xlfn.LET(_xlpm.k,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$EM$3:$EM$215),IF(_xlpm.top="対象無し", 0, SUMPRODUCT(_xlpm.amount * _xlpm.hitCount))),0)</f>
        <v>0</v>
      </c>
      <c r="EO59" s="157">
        <f t="shared" si="233"/>
        <v>0</v>
      </c>
      <c r="EP59" s="21">
        <f>LEN(配列情報!$D$42)-LEN(SUBSTITUTE(配列情報!$D$42,$D59,""))</f>
        <v>0</v>
      </c>
      <c r="EQ59" s="21">
        <f t="shared" si="36"/>
        <v>0</v>
      </c>
      <c r="ER59" s="162" cm="1">
        <f t="array" ref="ER59">EQ59-IFERROR(_xlfn.LET(_xlpm.k,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$EQ$3:$EQ$215),IF(_xlpm.top="対象無し", 0, SUMPRODUCT(_xlpm.amount * _xlpm.hitCount))),0)</f>
        <v>0</v>
      </c>
      <c r="ES59" s="157">
        <f t="shared" si="234"/>
        <v>0</v>
      </c>
      <c r="ET59" s="21">
        <f>LEN(配列情報!$D$43)-LEN(SUBSTITUTE(配列情報!$D$43,$D59,""))</f>
        <v>0</v>
      </c>
      <c r="EU59" s="21">
        <f t="shared" si="37"/>
        <v>0</v>
      </c>
      <c r="EV59" s="162" cm="1">
        <f t="array" ref="EV59">EU59-IFERROR(_xlfn.LET(_xlpm.k,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$EU$3:$EU$215),IF(_xlpm.top="対象無し", 0, SUMPRODUCT(_xlpm.amount * _xlpm.hitCount))),0)</f>
        <v>0</v>
      </c>
      <c r="EW59" s="157">
        <f t="shared" si="235"/>
        <v>0</v>
      </c>
      <c r="EX59" s="21">
        <f>LEN(配列情報!$D$44)-LEN(SUBSTITUTE(配列情報!$D$44,$D59,""))</f>
        <v>0</v>
      </c>
      <c r="EY59" s="21">
        <f t="shared" si="38"/>
        <v>0</v>
      </c>
      <c r="EZ59" s="162" cm="1">
        <f t="array" ref="EZ59">EY59-IFERROR(_xlfn.LET(_xlpm.k,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$EY$3:$EY$215),IF(_xlpm.top="対象無し", 0, SUMPRODUCT(_xlpm.amount * _xlpm.hitCount))),0)</f>
        <v>0</v>
      </c>
      <c r="FA59" s="157">
        <f t="shared" si="236"/>
        <v>0</v>
      </c>
      <c r="FB59" s="21">
        <f>LEN(配列情報!$D$45)-LEN(SUBSTITUTE(配列情報!$D$45,$D59,""))</f>
        <v>0</v>
      </c>
      <c r="FC59" s="21">
        <f t="shared" si="39"/>
        <v>0</v>
      </c>
      <c r="FD59" s="162" cm="1">
        <f t="array" ref="FD59">FC59-IFERROR(_xlfn.LET(_xlpm.k,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$FC$3:$FC$215),IF(_xlpm.top="対象無し", 0, SUMPRODUCT(_xlpm.amount * _xlpm.hitCount))),0)</f>
        <v>0</v>
      </c>
      <c r="FE59" s="157">
        <f t="shared" si="237"/>
        <v>0</v>
      </c>
      <c r="FF59" s="21">
        <f>LEN(配列情報!$D$46)-LEN(SUBSTITUTE(配列情報!$D$46,$D59,""))</f>
        <v>0</v>
      </c>
      <c r="FG59" s="21">
        <f t="shared" si="40"/>
        <v>0</v>
      </c>
      <c r="FH59" s="162" cm="1">
        <f t="array" ref="FH59">FG59-IFERROR(_xlfn.LET(_xlpm.k,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$FG$3:$FG$215),IF(_xlpm.top="対象無し", 0, SUMPRODUCT(_xlpm.amount * _xlpm.hitCount))),0)</f>
        <v>0</v>
      </c>
      <c r="FI59" s="157">
        <f t="shared" si="238"/>
        <v>0</v>
      </c>
      <c r="FJ59" s="21">
        <f>LEN(配列情報!$D$47)-LEN(SUBSTITUTE(配列情報!$D$47,$D59,""))</f>
        <v>0</v>
      </c>
      <c r="FK59" s="21">
        <f t="shared" si="41"/>
        <v>0</v>
      </c>
      <c r="FL59" s="162" cm="1">
        <f t="array" ref="FL59">FK59-IFERROR(_xlfn.LET(_xlpm.k,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$FK$3:$FK$215),IF(_xlpm.top="対象無し", 0, SUMPRODUCT(_xlpm.amount * _xlpm.hitCount))),0)</f>
        <v>0</v>
      </c>
      <c r="FM59" s="157">
        <f t="shared" si="239"/>
        <v>0</v>
      </c>
      <c r="FN59" s="21">
        <f>LEN(配列情報!$D$48)-LEN(SUBSTITUTE(配列情報!$D$48,$D59,""))</f>
        <v>0</v>
      </c>
      <c r="FO59" s="21">
        <f t="shared" si="42"/>
        <v>0</v>
      </c>
      <c r="FP59" s="162" cm="1">
        <f t="array" ref="FP59">FO59-IFERROR(_xlfn.LET(_xlpm.k,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$FO$3:$FO$215),IF(_xlpm.top="対象無し", 0, SUMPRODUCT(_xlpm.amount * _xlpm.hitCount))),0)</f>
        <v>0</v>
      </c>
      <c r="FQ59" s="157">
        <f t="shared" si="240"/>
        <v>0</v>
      </c>
      <c r="FR59" s="21">
        <f>LEN(配列情報!$D$49)-LEN(SUBSTITUTE(配列情報!$D$49,$D59,""))</f>
        <v>0</v>
      </c>
      <c r="FS59" s="21">
        <f t="shared" si="43"/>
        <v>0</v>
      </c>
      <c r="FT59" s="162" cm="1">
        <f t="array" ref="FT59">FS59-IFERROR(_xlfn.LET(_xlpm.k,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$FS$3:$FS$215),IF(_xlpm.top="対象無し", 0, SUMPRODUCT(_xlpm.amount * _xlpm.hitCount))),0)</f>
        <v>0</v>
      </c>
      <c r="FU59" s="157">
        <f t="shared" si="241"/>
        <v>0</v>
      </c>
      <c r="FV59" s="21">
        <f>LEN(配列情報!$D$50)-LEN(SUBSTITUTE(配列情報!$D$50,$D59,""))</f>
        <v>0</v>
      </c>
      <c r="FW59" s="21">
        <f t="shared" si="44"/>
        <v>0</v>
      </c>
      <c r="FX59" s="162" cm="1">
        <f t="array" ref="FX59">FW59-IFERROR(_xlfn.LET(_xlpm.k,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$FW$3:$FW$215),IF(_xlpm.top="対象無し", 0, SUMPRODUCT(_xlpm.amount * _xlpm.hitCount))),0)</f>
        <v>0</v>
      </c>
      <c r="FY59" s="157">
        <f t="shared" si="242"/>
        <v>0</v>
      </c>
      <c r="FZ59" s="21">
        <f>LEN(配列情報!$D$51)-LEN(SUBSTITUTE(配列情報!$D$51,$D59,""))</f>
        <v>0</v>
      </c>
      <c r="GA59" s="21">
        <f t="shared" si="45"/>
        <v>0</v>
      </c>
      <c r="GB59" s="162" cm="1">
        <f t="array" ref="GB59">GA59-IFERROR(_xlfn.LET(_xlpm.k,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$GA$3:$GA$215),IF(_xlpm.top="対象無し", 0, SUMPRODUCT(_xlpm.amount * _xlpm.hitCount))),0)</f>
        <v>0</v>
      </c>
      <c r="GC59" s="157">
        <f t="shared" si="243"/>
        <v>0</v>
      </c>
      <c r="GD59" s="21">
        <f>LEN(配列情報!$D$52)-LEN(SUBSTITUTE(配列情報!$D$52,$D59,""))</f>
        <v>0</v>
      </c>
      <c r="GE59" s="21">
        <f t="shared" si="46"/>
        <v>0</v>
      </c>
      <c r="GF59" s="162" cm="1">
        <f t="array" ref="GF59">GE59-IFERROR(_xlfn.LET(_xlpm.k,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$GE$3:$GE$215),IF(_xlpm.top="対象無し", 0, SUMPRODUCT(_xlpm.amount * _xlpm.hitCount))),0)</f>
        <v>0</v>
      </c>
      <c r="GG59" s="157">
        <f t="shared" si="244"/>
        <v>0</v>
      </c>
      <c r="GH59" s="21">
        <f>LEN(配列情報!$D$53)-LEN(SUBSTITUTE(配列情報!$D$53,$D59,""))</f>
        <v>0</v>
      </c>
      <c r="GI59" s="21">
        <f t="shared" si="47"/>
        <v>0</v>
      </c>
      <c r="GJ59" s="162" cm="1">
        <f t="array" ref="GJ59">GI59-IFERROR(_xlfn.LET(_xlpm.k,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$GI$3:$GI$215),IF(_xlpm.top="対象無し", 0, SUMPRODUCT(_xlpm.amount * _xlpm.hitCount))),0)</f>
        <v>0</v>
      </c>
      <c r="GK59" s="157">
        <f t="shared" si="245"/>
        <v>0</v>
      </c>
      <c r="GL59" s="21">
        <f>LEN(配列情報!$D$54)-LEN(SUBSTITUTE(配列情報!$D$54,$D59,""))</f>
        <v>0</v>
      </c>
      <c r="GM59" s="21">
        <f t="shared" si="48"/>
        <v>0</v>
      </c>
      <c r="GN59" s="162" cm="1">
        <f t="array" ref="GN59">GM59-IFERROR(_xlfn.LET(_xlpm.k,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$GM$3:$GM$215),IF(_xlpm.top="対象無し", 0, SUMPRODUCT(_xlpm.amount * _xlpm.hitCount))),0)</f>
        <v>0</v>
      </c>
      <c r="GO59" s="157">
        <f t="shared" si="246"/>
        <v>0</v>
      </c>
      <c r="GP59" s="21">
        <f>LEN(配列情報!$D$55)-LEN(SUBSTITUTE(配列情報!$D$55,$D59,""))</f>
        <v>0</v>
      </c>
      <c r="GQ59" s="21">
        <f t="shared" si="49"/>
        <v>0</v>
      </c>
      <c r="GR59" s="162" cm="1">
        <f t="array" ref="GR59">GQ59-IFERROR(_xlfn.LET(_xlpm.k,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$GQ$3:$GQ$215),IF(_xlpm.top="対象無し", 0, SUMPRODUCT(_xlpm.amount * _xlpm.hitCount))),0)</f>
        <v>0</v>
      </c>
      <c r="GS59" s="157">
        <f t="shared" si="247"/>
        <v>0</v>
      </c>
      <c r="GT59" s="21">
        <f>LEN(配列情報!$D$56)-LEN(SUBSTITUTE(配列情報!$D$56,$D59,""))</f>
        <v>0</v>
      </c>
      <c r="GU59" s="21">
        <f t="shared" si="50"/>
        <v>0</v>
      </c>
      <c r="GV59" s="162" cm="1">
        <f t="array" ref="GV59">GU59-IFERROR(_xlfn.LET(_xlpm.k,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$GU$3:$GU$215),IF(_xlpm.top="対象無し", 0, SUMPRODUCT(_xlpm.amount * _xlpm.hitCount))),0)</f>
        <v>0</v>
      </c>
      <c r="GW59" s="157">
        <f t="shared" si="248"/>
        <v>0</v>
      </c>
      <c r="GX59" s="21">
        <f>LEN(配列情報!$D$57)-LEN(SUBSTITUTE(配列情報!$D$57,$D59,""))</f>
        <v>0</v>
      </c>
      <c r="GY59" s="21">
        <f t="shared" si="51"/>
        <v>0</v>
      </c>
      <c r="GZ59" s="162" cm="1">
        <f t="array" ref="GZ59">GY59-IFERROR(_xlfn.LET(_xlpm.k,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$GY$3:$GY$215),IF(_xlpm.top="対象無し", 0, SUMPRODUCT(_xlpm.amount * _xlpm.hitCount))),0)</f>
        <v>0</v>
      </c>
      <c r="HA59" s="157">
        <f t="shared" si="249"/>
        <v>0</v>
      </c>
      <c r="HB59" s="21">
        <f>LEN(配列情報!$D$58)-LEN(SUBSTITUTE(配列情報!$D$58,$D59,""))</f>
        <v>0</v>
      </c>
      <c r="HC59" s="21">
        <f t="shared" si="52"/>
        <v>0</v>
      </c>
      <c r="HD59" s="162" cm="1">
        <f t="array" ref="HD59">HC59-IFERROR(_xlfn.LET(_xlpm.k,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$HC$3:$HC$215),IF(_xlpm.top="対象無し", 0, SUMPRODUCT(_xlpm.amount * _xlpm.hitCount))),0)</f>
        <v>0</v>
      </c>
      <c r="HE59" s="157">
        <f t="shared" si="250"/>
        <v>0</v>
      </c>
      <c r="HF59" s="21">
        <f>LEN(配列情報!$D$59)-LEN(SUBSTITUTE(配列情報!$D$59,$D59,""))</f>
        <v>0</v>
      </c>
      <c r="HG59" s="21">
        <f t="shared" si="53"/>
        <v>0</v>
      </c>
      <c r="HH59" s="162" cm="1">
        <f t="array" ref="HH59">HG59-IFERROR(_xlfn.LET(_xlpm.k,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$HG$3:$HG$215),IF(_xlpm.top="対象無し", 0, SUMPRODUCT(_xlpm.amount * _xlpm.hitCount))),0)</f>
        <v>0</v>
      </c>
      <c r="HI59" s="157">
        <f t="shared" si="251"/>
        <v>0</v>
      </c>
      <c r="HJ59" s="21">
        <f>LEN(配列情報!$D$60)-LEN(SUBSTITUTE(配列情報!$D$60,$D59,""))</f>
        <v>0</v>
      </c>
      <c r="HK59" s="21">
        <f t="shared" si="54"/>
        <v>0</v>
      </c>
      <c r="HL59" s="162" cm="1">
        <f t="array" ref="HL59">HK59-IFERROR(_xlfn.LET(_xlpm.k,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$HK$3:$HK$215),IF(_xlpm.top="対象無し", 0, SUMPRODUCT(_xlpm.amount * _xlpm.hitCount))),0)</f>
        <v>0</v>
      </c>
      <c r="HM59" s="157">
        <f t="shared" si="252"/>
        <v>0</v>
      </c>
      <c r="HN59" s="21">
        <f>LEN(配列情報!$D$61)-LEN(SUBSTITUTE(配列情報!$D$61,$D59,""))</f>
        <v>0</v>
      </c>
      <c r="HO59" s="21">
        <f t="shared" si="55"/>
        <v>0</v>
      </c>
      <c r="HP59" s="162" cm="1">
        <f t="array" ref="HP59">HO59-IFERROR(_xlfn.LET(_xlpm.k,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$HO$3:$HO$215),IF(_xlpm.top="対象無し", 0, SUMPRODUCT(_xlpm.amount * _xlpm.hitCount))),0)</f>
        <v>0</v>
      </c>
      <c r="HQ59" s="157">
        <f t="shared" si="253"/>
        <v>0</v>
      </c>
      <c r="HR59" s="21">
        <f>LEN(配列情報!$D$62)-LEN(SUBSTITUTE(配列情報!$D$62,$D59,""))</f>
        <v>0</v>
      </c>
      <c r="HS59" s="21">
        <f t="shared" si="56"/>
        <v>0</v>
      </c>
      <c r="HT59" s="162" cm="1">
        <f t="array" ref="HT59">HS59-IFERROR(_xlfn.LET(_xlpm.k,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$HS$3:$HS$215),IF(_xlpm.top="対象無し", 0, SUMPRODUCT(_xlpm.amount * _xlpm.hitCount))),0)</f>
        <v>0</v>
      </c>
      <c r="HU59" s="157">
        <f t="shared" si="254"/>
        <v>0</v>
      </c>
      <c r="HV59" s="21">
        <f>LEN(配列情報!$D$63)-LEN(SUBSTITUTE(配列情報!$D$63,$D59,""))</f>
        <v>0</v>
      </c>
      <c r="HW59" s="21">
        <f t="shared" si="57"/>
        <v>0</v>
      </c>
      <c r="HX59" s="162" cm="1">
        <f t="array" ref="HX59">HW59-IFERROR(_xlfn.LET(_xlpm.k,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$HW$3:$HW$215),IF(_xlpm.top="対象無し", 0, SUMPRODUCT(_xlpm.amount * _xlpm.hitCount))),0)</f>
        <v>0</v>
      </c>
      <c r="HY59" s="157">
        <f t="shared" si="255"/>
        <v>0</v>
      </c>
      <c r="HZ59" s="21">
        <f>LEN(配列情報!$D$64)-LEN(SUBSTITUTE(配列情報!$D$64,$D59,""))</f>
        <v>0</v>
      </c>
      <c r="IA59" s="21">
        <f t="shared" si="58"/>
        <v>0</v>
      </c>
      <c r="IB59" s="162" cm="1">
        <f t="array" ref="IB59">IA59-IFERROR(_xlfn.LET(_xlpm.k,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$IA$3:$IA$215),IF(_xlpm.top="対象無し", 0, SUMPRODUCT(_xlpm.amount * _xlpm.hitCount))),0)</f>
        <v>0</v>
      </c>
      <c r="IC59" s="157">
        <f t="shared" si="256"/>
        <v>0</v>
      </c>
      <c r="ID59" s="21">
        <f>LEN(配列情報!$D$65)-LEN(SUBSTITUTE(配列情報!$D$65,$D59,""))</f>
        <v>0</v>
      </c>
      <c r="IE59" s="21">
        <f t="shared" si="59"/>
        <v>0</v>
      </c>
      <c r="IF59" s="162" cm="1">
        <f t="array" ref="IF59">IE59-IFERROR(_xlfn.LET(_xlpm.k,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$IE$3:$IE$215),IF(_xlpm.top="対象無し", 0, SUMPRODUCT(_xlpm.amount * _xlpm.hitCount))),0)</f>
        <v>0</v>
      </c>
      <c r="IG59" s="157">
        <f t="shared" si="257"/>
        <v>0</v>
      </c>
      <c r="IH59" s="21">
        <f>LEN(配列情報!$D$66)-LEN(SUBSTITUTE(配列情報!$D$66,$D59,""))</f>
        <v>0</v>
      </c>
      <c r="II59" s="21">
        <f t="shared" si="60"/>
        <v>0</v>
      </c>
      <c r="IJ59" s="162" cm="1">
        <f t="array" ref="IJ59">II59-IFERROR(_xlfn.LET(_xlpm.k,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$II$3:$II$215),IF(_xlpm.top="対象無し", 0, SUMPRODUCT(_xlpm.amount * _xlpm.hitCount))),0)</f>
        <v>0</v>
      </c>
      <c r="IK59" s="157">
        <f t="shared" si="258"/>
        <v>0</v>
      </c>
      <c r="IL59" s="21">
        <f>LEN(配列情報!$D$67)-LEN(SUBSTITUTE(配列情報!$D$67,$D59,""))</f>
        <v>0</v>
      </c>
      <c r="IM59" s="21">
        <f t="shared" si="61"/>
        <v>0</v>
      </c>
      <c r="IN59" s="162" cm="1">
        <f t="array" ref="IN59">IM59-IFERROR(_xlfn.LET(_xlpm.k,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$IM$3:$IM$215),IF(_xlpm.top="対象無し", 0, SUMPRODUCT(_xlpm.amount * _xlpm.hitCount))),0)</f>
        <v>0</v>
      </c>
      <c r="IO59" s="157">
        <f t="shared" si="259"/>
        <v>0</v>
      </c>
      <c r="IP59" s="21">
        <f>LEN(配列情報!$D$68)-LEN(SUBSTITUTE(配列情報!$D$68,$D59,""))</f>
        <v>0</v>
      </c>
      <c r="IQ59" s="21">
        <f t="shared" si="62"/>
        <v>0</v>
      </c>
      <c r="IR59" s="162" cm="1">
        <f t="array" ref="IR59">IQ59-IFERROR(_xlfn.LET(_xlpm.k,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$IQ$3:$IQ$215),IF(_xlpm.top="対象無し", 0, SUMPRODUCT(_xlpm.amount * _xlpm.hitCount))),0)</f>
        <v>0</v>
      </c>
      <c r="IS59" s="157">
        <f t="shared" si="260"/>
        <v>0</v>
      </c>
      <c r="IT59" s="21">
        <f>LEN(配列情報!$D$69)-LEN(SUBSTITUTE(配列情報!$D$69,$D59,""))</f>
        <v>0</v>
      </c>
      <c r="IU59" s="21">
        <f t="shared" si="63"/>
        <v>0</v>
      </c>
      <c r="IV59" s="162" cm="1">
        <f t="array" ref="IV59">IU59-IFERROR(_xlfn.LET(_xlpm.k,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$IU$3:$IU$215),IF(_xlpm.top="対象無し", 0, SUMPRODUCT(_xlpm.amount * _xlpm.hitCount))),0)</f>
        <v>0</v>
      </c>
      <c r="IW59" s="157">
        <f t="shared" si="261"/>
        <v>0</v>
      </c>
      <c r="IX59" s="21">
        <f>LEN(配列情報!$D$70)-LEN(SUBSTITUTE(配列情報!$D$70,$D59,""))</f>
        <v>0</v>
      </c>
      <c r="IY59" s="21">
        <f t="shared" si="64"/>
        <v>0</v>
      </c>
      <c r="IZ59" s="162" cm="1">
        <f t="array" ref="IZ59">IY59-IFERROR(_xlfn.LET(_xlpm.k,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$IY$3:$IY$215),IF(_xlpm.top="対象無し", 0, SUMPRODUCT(_xlpm.amount * _xlpm.hitCount))),0)</f>
        <v>0</v>
      </c>
      <c r="JA59" s="157">
        <f t="shared" si="262"/>
        <v>0</v>
      </c>
      <c r="JB59" s="21">
        <f>LEN(配列情報!$D$71)-LEN(SUBSTITUTE(配列情報!$D$71,$D59,""))</f>
        <v>0</v>
      </c>
      <c r="JC59" s="21">
        <f t="shared" si="65"/>
        <v>0</v>
      </c>
      <c r="JD59" s="162" cm="1">
        <f t="array" ref="JD59">JC59-IFERROR(_xlfn.LET(_xlpm.k,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$JC$3:$JC$215),IF(_xlpm.top="対象無し", 0, SUMPRODUCT(_xlpm.amount * _xlpm.hitCount))),0)</f>
        <v>0</v>
      </c>
      <c r="JE59" s="157">
        <f t="shared" si="263"/>
        <v>0</v>
      </c>
      <c r="JF59" s="21">
        <f>LEN(配列情報!$D$72)-LEN(SUBSTITUTE(配列情報!$D$72,$D59,""))</f>
        <v>0</v>
      </c>
      <c r="JG59" s="21">
        <f t="shared" si="66"/>
        <v>0</v>
      </c>
      <c r="JH59" s="162" cm="1">
        <f t="array" ref="JH59">JG59-IFERROR(_xlfn.LET(_xlpm.k,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$JG$3:$JG$215),IF(_xlpm.top="対象無し", 0, SUMPRODUCT(_xlpm.amount * _xlpm.hitCount))),0)</f>
        <v>0</v>
      </c>
      <c r="JI59" s="157">
        <f t="shared" si="264"/>
        <v>0</v>
      </c>
      <c r="JJ59" s="21">
        <f>LEN(配列情報!$D$73)-LEN(SUBSTITUTE(配列情報!$D$73,$D59,""))</f>
        <v>0</v>
      </c>
      <c r="JK59" s="21">
        <f t="shared" si="67"/>
        <v>0</v>
      </c>
      <c r="JL59" s="162" cm="1">
        <f t="array" ref="JL59">JK59-IFERROR(_xlfn.LET(_xlpm.k,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$JK$3:$JK$215),IF(_xlpm.top="対象無し", 0, SUMPRODUCT(_xlpm.amount * _xlpm.hitCount))),0)</f>
        <v>0</v>
      </c>
      <c r="JM59" s="157">
        <f t="shared" si="265"/>
        <v>0</v>
      </c>
      <c r="JN59" s="21">
        <f>LEN(配列情報!$D$74)-LEN(SUBSTITUTE(配列情報!$D$74,$D59,""))</f>
        <v>0</v>
      </c>
      <c r="JO59" s="21">
        <f t="shared" si="68"/>
        <v>0</v>
      </c>
      <c r="JP59" s="162" cm="1">
        <f t="array" ref="JP59">JO59-IFERROR(_xlfn.LET(_xlpm.k,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$JO$3:$JO$215),IF(_xlpm.top="対象無し", 0, SUMPRODUCT(_xlpm.amount * _xlpm.hitCount))),0)</f>
        <v>0</v>
      </c>
      <c r="JQ59" s="157">
        <f t="shared" si="266"/>
        <v>0</v>
      </c>
      <c r="JR59" s="21">
        <f>LEN(配列情報!$D$75)-LEN(SUBSTITUTE(配列情報!$D$75,$D59,""))</f>
        <v>0</v>
      </c>
      <c r="JS59" s="21">
        <f t="shared" si="69"/>
        <v>0</v>
      </c>
      <c r="JT59" s="162" cm="1">
        <f t="array" ref="JT59">JS59-IFERROR(_xlfn.LET(_xlpm.k,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$JS$3:$JS$215),IF(_xlpm.top="対象無し", 0, SUMPRODUCT(_xlpm.amount * _xlpm.hitCount))),0)</f>
        <v>0</v>
      </c>
      <c r="JU59" s="157">
        <f t="shared" si="267"/>
        <v>0</v>
      </c>
      <c r="JV59" s="21">
        <f>LEN(配列情報!$D$76)-LEN(SUBSTITUTE(配列情報!$D$76,$D59,""))</f>
        <v>0</v>
      </c>
      <c r="JW59" s="21">
        <f t="shared" si="70"/>
        <v>0</v>
      </c>
      <c r="JX59" s="162" cm="1">
        <f t="array" ref="JX59">JW59-IFERROR(_xlfn.LET(_xlpm.k,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$JW$3:$JW$215),IF(_xlpm.top="対象無し", 0, SUMPRODUCT(_xlpm.amount * _xlpm.hitCount))),0)</f>
        <v>0</v>
      </c>
      <c r="JY59" s="157">
        <f t="shared" si="268"/>
        <v>0</v>
      </c>
      <c r="JZ59" s="21">
        <f>LEN(配列情報!$D$77)-LEN(SUBSTITUTE(配列情報!$D$77,$D59,""))</f>
        <v>0</v>
      </c>
      <c r="KA59" s="21">
        <f t="shared" si="71"/>
        <v>0</v>
      </c>
      <c r="KB59" s="162" cm="1">
        <f t="array" ref="KB59">KA59-IFERROR(_xlfn.LET(_xlpm.k,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$KA$3:$KA$215),IF(_xlpm.top="対象無し", 0, SUMPRODUCT(_xlpm.amount * _xlpm.hitCount))),0)</f>
        <v>0</v>
      </c>
      <c r="KC59" s="157">
        <f t="shared" si="269"/>
        <v>0</v>
      </c>
      <c r="KD59" s="21">
        <f>LEN(配列情報!$D$78)-LEN(SUBSTITUTE(配列情報!$D$78,$D59,""))</f>
        <v>0</v>
      </c>
      <c r="KE59" s="21">
        <f t="shared" si="72"/>
        <v>0</v>
      </c>
      <c r="KF59" s="162" cm="1">
        <f t="array" ref="KF59">KE59-IFERROR(_xlfn.LET(_xlpm.k,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$KE$3:$KE$215),IF(_xlpm.top="対象無し", 0, SUMPRODUCT(_xlpm.amount * _xlpm.hitCount))),0)</f>
        <v>0</v>
      </c>
      <c r="KG59" s="157">
        <f t="shared" si="270"/>
        <v>0</v>
      </c>
      <c r="KH59" s="21">
        <f>LEN(配列情報!$D$79)-LEN(SUBSTITUTE(配列情報!$D$79,$D59,""))</f>
        <v>0</v>
      </c>
      <c r="KI59" s="21">
        <f t="shared" si="73"/>
        <v>0</v>
      </c>
      <c r="KJ59" s="162" cm="1">
        <f t="array" ref="KJ59">KI59-IFERROR(_xlfn.LET(_xlpm.k,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$KI$3:$KI$215),IF(_xlpm.top="対象無し", 0, SUMPRODUCT(_xlpm.amount * _xlpm.hitCount))),0)</f>
        <v>0</v>
      </c>
      <c r="KK59" s="157">
        <f t="shared" si="271"/>
        <v>0</v>
      </c>
      <c r="KL59" s="21">
        <f>LEN(配列情報!$D$80)-LEN(SUBSTITUTE(配列情報!$D$80,$D59,""))</f>
        <v>0</v>
      </c>
      <c r="KM59" s="21">
        <f t="shared" si="74"/>
        <v>0</v>
      </c>
      <c r="KN59" s="162" cm="1">
        <f t="array" ref="KN59">KM59-IFERROR(_xlfn.LET(_xlpm.k,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$KM$3:$KM$215),IF(_xlpm.top="対象無し", 0, SUMPRODUCT(_xlpm.amount * _xlpm.hitCount))),0)</f>
        <v>0</v>
      </c>
      <c r="KO59" s="157">
        <f t="shared" si="272"/>
        <v>0</v>
      </c>
      <c r="KP59" s="21">
        <f>LEN(配列情報!$D$81)-LEN(SUBSTITUTE(配列情報!$D$81,$D59,""))</f>
        <v>0</v>
      </c>
      <c r="KQ59" s="21">
        <f t="shared" si="75"/>
        <v>0</v>
      </c>
      <c r="KR59" s="162" cm="1">
        <f t="array" ref="KR59">KQ59-IFERROR(_xlfn.LET(_xlpm.k,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$KQ$3:$KQ$215),IF(_xlpm.top="対象無し", 0, SUMPRODUCT(_xlpm.amount * _xlpm.hitCount))),0)</f>
        <v>0</v>
      </c>
      <c r="KS59" s="157">
        <f t="shared" si="273"/>
        <v>0</v>
      </c>
      <c r="KT59" s="21">
        <f>LEN(配列情報!$D$82)-LEN(SUBSTITUTE(配列情報!$D$82,$D59,""))</f>
        <v>0</v>
      </c>
      <c r="KU59" s="21">
        <f t="shared" si="76"/>
        <v>0</v>
      </c>
      <c r="KV59" s="162" cm="1">
        <f t="array" ref="KV59">KU59-IFERROR(_xlfn.LET(_xlpm.k,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$KU$3:$KU$215),IF(_xlpm.top="対象無し", 0, SUMPRODUCT(_xlpm.amount * _xlpm.hitCount))),0)</f>
        <v>0</v>
      </c>
      <c r="KW59" s="157">
        <f t="shared" si="274"/>
        <v>0</v>
      </c>
      <c r="KX59" s="21">
        <f>LEN(配列情報!$D$83)-LEN(SUBSTITUTE(配列情報!$D$83,$D59,""))</f>
        <v>0</v>
      </c>
      <c r="KY59" s="21">
        <f t="shared" si="77"/>
        <v>0</v>
      </c>
      <c r="KZ59" s="162" cm="1">
        <f t="array" ref="KZ59">KY59-IFERROR(_xlfn.LET(_xlpm.k,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$KY$3:$KY$215),IF(_xlpm.top="対象無し", 0, SUMPRODUCT(_xlpm.amount * _xlpm.hitCount))),0)</f>
        <v>0</v>
      </c>
      <c r="LA59" s="157">
        <f t="shared" si="275"/>
        <v>0</v>
      </c>
      <c r="LB59" s="21">
        <f>LEN(配列情報!$D$84)-LEN(SUBSTITUTE(配列情報!$D$84,$D59,""))</f>
        <v>0</v>
      </c>
      <c r="LC59" s="21">
        <f t="shared" si="78"/>
        <v>0</v>
      </c>
      <c r="LD59" s="162" cm="1">
        <f t="array" ref="LD59">LC59-IFERROR(_xlfn.LET(_xlpm.k,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$LC$3:$LC$215),IF(_xlpm.top="対象無し", 0, SUMPRODUCT(_xlpm.amount * _xlpm.hitCount))),0)</f>
        <v>0</v>
      </c>
      <c r="LE59" s="157">
        <f t="shared" si="276"/>
        <v>0</v>
      </c>
      <c r="LF59" s="21">
        <f>LEN(配列情報!$D$85)-LEN(SUBSTITUTE(配列情報!$D$85,$D59,""))</f>
        <v>0</v>
      </c>
      <c r="LG59" s="21">
        <f t="shared" si="79"/>
        <v>0</v>
      </c>
      <c r="LH59" s="162" cm="1">
        <f t="array" ref="LH59">LG59-IFERROR(_xlfn.LET(_xlpm.k,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$LG$3:$LG$215),IF(_xlpm.top="対象無し", 0, SUMPRODUCT(_xlpm.amount * _xlpm.hitCount))),0)</f>
        <v>0</v>
      </c>
      <c r="LI59" s="157">
        <f t="shared" si="277"/>
        <v>0</v>
      </c>
      <c r="LJ59" s="21">
        <f>LEN(配列情報!$D$86)-LEN(SUBSTITUTE(配列情報!$D$86,$D59,""))</f>
        <v>0</v>
      </c>
      <c r="LK59" s="21">
        <f t="shared" si="80"/>
        <v>0</v>
      </c>
      <c r="LL59" s="162" cm="1">
        <f t="array" ref="LL59">LK59-IFERROR(_xlfn.LET(_xlpm.k,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$LK$3:$LK$215),IF(_xlpm.top="対象無し", 0, SUMPRODUCT(_xlpm.amount * _xlpm.hitCount))),0)</f>
        <v>0</v>
      </c>
      <c r="LM59" s="157">
        <f t="shared" si="278"/>
        <v>0</v>
      </c>
      <c r="LN59" s="21">
        <f>LEN(配列情報!$D$87)-LEN(SUBSTITUTE(配列情報!$D$87,$D59,""))</f>
        <v>0</v>
      </c>
      <c r="LO59" s="21">
        <f t="shared" si="81"/>
        <v>0</v>
      </c>
      <c r="LP59" s="162" cm="1">
        <f t="array" ref="LP59">LO59-IFERROR(_xlfn.LET(_xlpm.k,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$LO$3:$LO$215),IF(_xlpm.top="対象無し", 0, SUMPRODUCT(_xlpm.amount * _xlpm.hitCount))),0)</f>
        <v>0</v>
      </c>
      <c r="LQ59" s="157">
        <f t="shared" si="279"/>
        <v>0</v>
      </c>
      <c r="LR59" s="21">
        <f>LEN(配列情報!$D$88)-LEN(SUBSTITUTE(配列情報!$D$88,$D59,""))</f>
        <v>0</v>
      </c>
      <c r="LS59" s="21">
        <f t="shared" si="82"/>
        <v>0</v>
      </c>
      <c r="LT59" s="162" cm="1">
        <f t="array" ref="LT59">LS59-IFERROR(_xlfn.LET(_xlpm.k,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$LS$3:$LS$215),IF(_xlpm.top="対象無し", 0, SUMPRODUCT(_xlpm.amount * _xlpm.hitCount))),0)</f>
        <v>0</v>
      </c>
      <c r="LU59" s="157">
        <f t="shared" si="280"/>
        <v>0</v>
      </c>
      <c r="LV59" s="21">
        <f>LEN(配列情報!$D$89)-LEN(SUBSTITUTE(配列情報!$D$89,$D59,""))</f>
        <v>0</v>
      </c>
      <c r="LW59" s="21">
        <f t="shared" si="83"/>
        <v>0</v>
      </c>
      <c r="LX59" s="162" cm="1">
        <f t="array" ref="LX59">LW59-IFERROR(_xlfn.LET(_xlpm.k,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$LW$3:$LW$215),IF(_xlpm.top="対象無し", 0, SUMPRODUCT(_xlpm.amount * _xlpm.hitCount))),0)</f>
        <v>0</v>
      </c>
      <c r="LY59" s="157">
        <f t="shared" si="281"/>
        <v>0</v>
      </c>
      <c r="LZ59" s="21">
        <f>LEN(配列情報!$D$90)-LEN(SUBSTITUTE(配列情報!$D$90,$D59,""))</f>
        <v>0</v>
      </c>
      <c r="MA59" s="21">
        <f t="shared" si="84"/>
        <v>0</v>
      </c>
      <c r="MB59" s="162" cm="1">
        <f t="array" ref="MB59">MA59-IFERROR(_xlfn.LET(_xlpm.k,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$MA$3:$MA$215),IF(_xlpm.top="対象無し", 0, SUMPRODUCT(_xlpm.amount * _xlpm.hitCount))),0)</f>
        <v>0</v>
      </c>
      <c r="MC59" s="157">
        <f t="shared" si="282"/>
        <v>0</v>
      </c>
      <c r="MD59" s="21">
        <f>LEN(配列情報!$D$91)-LEN(SUBSTITUTE(配列情報!$D$91,$D59,""))</f>
        <v>0</v>
      </c>
      <c r="ME59" s="21">
        <f t="shared" si="85"/>
        <v>0</v>
      </c>
      <c r="MF59" s="162" cm="1">
        <f t="array" ref="MF59">ME59-IFERROR(_xlfn.LET(_xlpm.k,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$ME$3:$ME$215),IF(_xlpm.top="対象無し", 0, SUMPRODUCT(_xlpm.amount * _xlpm.hitCount))),0)</f>
        <v>0</v>
      </c>
      <c r="MG59" s="157">
        <f t="shared" si="283"/>
        <v>0</v>
      </c>
      <c r="MH59" s="21">
        <f>LEN(配列情報!$D$92)-LEN(SUBSTITUTE(配列情報!$D$92,$D59,""))</f>
        <v>0</v>
      </c>
      <c r="MI59" s="21">
        <f t="shared" si="86"/>
        <v>0</v>
      </c>
      <c r="MJ59" s="162" cm="1">
        <f t="array" ref="MJ59">MI59-IFERROR(_xlfn.LET(_xlpm.k,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$MI$3:$MI$215),IF(_xlpm.top="対象無し", 0, SUMPRODUCT(_xlpm.amount * _xlpm.hitCount))),0)</f>
        <v>0</v>
      </c>
      <c r="MK59" s="157">
        <f t="shared" si="284"/>
        <v>0</v>
      </c>
      <c r="ML59" s="21">
        <f>LEN(配列情報!$D$93)-LEN(SUBSTITUTE(配列情報!$D$93,$D59,""))</f>
        <v>0</v>
      </c>
      <c r="MM59" s="21">
        <f t="shared" si="87"/>
        <v>0</v>
      </c>
      <c r="MN59" s="162" cm="1">
        <f t="array" ref="MN59">MM59-IFERROR(_xlfn.LET(_xlpm.k,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$MM$3:$MM$215),IF(_xlpm.top="対象無し", 0, SUMPRODUCT(_xlpm.amount * _xlpm.hitCount))),0)</f>
        <v>0</v>
      </c>
      <c r="MO59" s="157">
        <f t="shared" si="285"/>
        <v>0</v>
      </c>
      <c r="MP59" s="21">
        <f>LEN(配列情報!$D$94)-LEN(SUBSTITUTE(配列情報!$D$94,$D59,""))</f>
        <v>0</v>
      </c>
      <c r="MQ59" s="21">
        <f t="shared" si="88"/>
        <v>0</v>
      </c>
      <c r="MR59" s="162" cm="1">
        <f t="array" ref="MR59">MQ59-IFERROR(_xlfn.LET(_xlpm.k,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$MQ$3:$MQ$215),IF(_xlpm.top="対象無し", 0, SUMPRODUCT(_xlpm.amount * _xlpm.hitCount))),0)</f>
        <v>0</v>
      </c>
      <c r="MS59" s="157">
        <f t="shared" si="286"/>
        <v>0</v>
      </c>
      <c r="MT59" s="21">
        <f>LEN(配列情報!$D$95)-LEN(SUBSTITUTE(配列情報!$D$95,$D59,""))</f>
        <v>0</v>
      </c>
      <c r="MU59" s="21">
        <f t="shared" si="89"/>
        <v>0</v>
      </c>
      <c r="MV59" s="162" cm="1">
        <f t="array" ref="MV59">MU59-IFERROR(_xlfn.LET(_xlpm.k,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$MU$3:$MU$215),IF(_xlpm.top="対象無し", 0, SUMPRODUCT(_xlpm.amount * _xlpm.hitCount))),0)</f>
        <v>0</v>
      </c>
      <c r="MW59" s="157">
        <f t="shared" si="287"/>
        <v>0</v>
      </c>
      <c r="MX59" s="21">
        <f>LEN(配列情報!$D$96)-LEN(SUBSTITUTE(配列情報!$D$96,$D59,""))</f>
        <v>0</v>
      </c>
      <c r="MY59" s="21">
        <f t="shared" si="90"/>
        <v>0</v>
      </c>
      <c r="MZ59" s="162" cm="1">
        <f t="array" ref="MZ59">MY59-IFERROR(_xlfn.LET(_xlpm.k,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$MY$3:$MY$215),IF(_xlpm.top="対象無し", 0, SUMPRODUCT(_xlpm.amount * _xlpm.hitCount))),0)</f>
        <v>0</v>
      </c>
      <c r="NA59" s="157">
        <f t="shared" si="288"/>
        <v>0</v>
      </c>
      <c r="NB59" s="21">
        <f>LEN(配列情報!$D$97)-LEN(SUBSTITUTE(配列情報!$D$97,$D59,""))</f>
        <v>0</v>
      </c>
      <c r="NC59" s="21">
        <f t="shared" si="91"/>
        <v>0</v>
      </c>
      <c r="ND59" s="162" cm="1">
        <f t="array" ref="ND59">NC59-IFERROR(_xlfn.LET(_xlpm.k,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$NC$3:$NC$215),IF(_xlpm.top="対象無し", 0, SUMPRODUCT(_xlpm.amount * _xlpm.hitCount))),0)</f>
        <v>0</v>
      </c>
      <c r="NE59" s="157">
        <f t="shared" si="289"/>
        <v>0</v>
      </c>
      <c r="NF59" s="21">
        <f>LEN(配列情報!$D$98)-LEN(SUBSTITUTE(配列情報!$D$98,$D59,""))</f>
        <v>0</v>
      </c>
      <c r="NG59" s="21">
        <f t="shared" si="92"/>
        <v>0</v>
      </c>
      <c r="NH59" s="162" cm="1">
        <f t="array" ref="NH59">NG59-IFERROR(_xlfn.LET(_xlpm.k,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$NG$3:$NG$215),IF(_xlpm.top="対象無し", 0, SUMPRODUCT(_xlpm.amount * _xlpm.hitCount))),0)</f>
        <v>0</v>
      </c>
      <c r="NI59" s="157">
        <f t="shared" si="290"/>
        <v>0</v>
      </c>
      <c r="NJ59" s="21">
        <f>LEN(配列情報!$D$99)-LEN(SUBSTITUTE(配列情報!$D$99,$D59,""))</f>
        <v>0</v>
      </c>
      <c r="NK59" s="21">
        <f t="shared" si="93"/>
        <v>0</v>
      </c>
      <c r="NL59" s="162" cm="1">
        <f t="array" ref="NL59">NK59-IFERROR(_xlfn.LET(_xlpm.k,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$NK$3:$NK$215),IF(_xlpm.top="対象無し", 0, SUMPRODUCT(_xlpm.amount * _xlpm.hitCount))),0)</f>
        <v>0</v>
      </c>
      <c r="NM59" s="157">
        <f t="shared" si="291"/>
        <v>0</v>
      </c>
      <c r="NN59" s="21">
        <f>LEN(配列情報!$D$100)-LEN(SUBSTITUTE(配列情報!$D$100,$D59,""))</f>
        <v>0</v>
      </c>
      <c r="NO59" s="21">
        <f t="shared" si="94"/>
        <v>0</v>
      </c>
      <c r="NP59" s="162" cm="1">
        <f t="array" ref="NP59">NO59-IFERROR(_xlfn.LET(_xlpm.k,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$NO$3:$NO$215),IF(_xlpm.top="対象無し", 0, SUMPRODUCT(_xlpm.amount * _xlpm.hitCount))),0)</f>
        <v>0</v>
      </c>
      <c r="NQ59" s="157">
        <f t="shared" si="292"/>
        <v>0</v>
      </c>
      <c r="NR59" s="21">
        <f>LEN(配列情報!$D$101)-LEN(SUBSTITUTE(配列情報!$D$101,$D59,""))</f>
        <v>0</v>
      </c>
      <c r="NS59" s="21">
        <f t="shared" si="95"/>
        <v>0</v>
      </c>
      <c r="NT59" s="162" cm="1">
        <f t="array" ref="NT59">NS59-IFERROR(_xlfn.LET(_xlpm.k,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$NS$3:$NS$215),IF(_xlpm.top="対象無し", 0, SUMPRODUCT(_xlpm.amount * _xlpm.hitCount))),0)</f>
        <v>0</v>
      </c>
      <c r="NU59" s="157">
        <f t="shared" si="293"/>
        <v>0</v>
      </c>
      <c r="NV59" s="21">
        <f>LEN(配列情報!$D$102)-LEN(SUBSTITUTE(配列情報!$D$102,$D59,""))</f>
        <v>0</v>
      </c>
      <c r="NW59" s="21">
        <f t="shared" si="96"/>
        <v>0</v>
      </c>
      <c r="NX59" s="162" cm="1">
        <f t="array" ref="NX59">NW59-IFERROR(_xlfn.LET(_xlpm.k, _xlfn.XMATCH(TRUE, EXACT($OB$2:$RL$2, D59),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D59, ""))) / LEN(D59),_xlpm.amount, SUMIF($C$3:$C$215, _xlpm.arrCode, $NW$3:$NW$215),IF(_xlpm.top="対象無し", 0, SUMPRODUCT(_xlpm.amount * _xlpm.hitCount))),0)</f>
        <v>0</v>
      </c>
      <c r="NY59" s="157">
        <f t="shared" si="294"/>
        <v>0</v>
      </c>
    </row>
    <row r="60" spans="1:389">
      <c r="A60" s="178" t="s">
        <v>77</v>
      </c>
      <c r="B60" s="45" t="s">
        <v>78</v>
      </c>
      <c r="C60" s="45">
        <v>58</v>
      </c>
      <c r="D60" s="19" t="str">
        <f>塩基・修飾表記の定義!N47</f>
        <v>[DIGdT]</v>
      </c>
      <c r="E60" s="160">
        <f t="shared" si="3"/>
        <v>7</v>
      </c>
      <c r="F60" s="21">
        <f>LEN(配列情報!$D$7)-LEN(SUBSTITUTE(配列情報!$D$7,$D60,""))</f>
        <v>0</v>
      </c>
      <c r="G60" s="21">
        <f t="shared" si="100"/>
        <v>0</v>
      </c>
      <c r="H60" s="162" cm="1">
        <f t="array" ref="H60">G60-IFERROR(_xlfn.LET(_xlpm.k,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$G$3:$G$215),IF(_xlpm.top="対象無し", 0, SUMPRODUCT(_xlpm.amount * _xlpm.hitCount))),0)</f>
        <v>0</v>
      </c>
      <c r="I60" s="157">
        <f t="shared" si="199"/>
        <v>0</v>
      </c>
      <c r="J60" s="21">
        <f>LEN(配列情報!$D$8)-LEN(SUBSTITUTE(配列情報!$D$8,$D60,""))</f>
        <v>0</v>
      </c>
      <c r="K60" s="21">
        <f t="shared" si="101"/>
        <v>0</v>
      </c>
      <c r="L60" s="162" cm="1">
        <f t="array" ref="L60">K60-IFERROR(_xlfn.LET(_xlpm.k,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$K$3:$K$215),IF(_xlpm.top="対象無し", 0, SUMPRODUCT(_xlpm.amount * _xlpm.hitCount))),0)</f>
        <v>0</v>
      </c>
      <c r="M60" s="157">
        <f t="shared" si="200"/>
        <v>0</v>
      </c>
      <c r="N60" s="21">
        <f>LEN(配列情報!$D$9)-LEN(SUBSTITUTE(配列情報!$D$9,$D60,""))</f>
        <v>0</v>
      </c>
      <c r="O60" s="21">
        <f t="shared" si="4"/>
        <v>0</v>
      </c>
      <c r="P60" s="162" cm="1">
        <f t="array" ref="P60">O60-IFERROR(_xlfn.LET(_xlpm.k,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$O$3:$O$215),IF(_xlpm.top="対象無し", 0, SUMPRODUCT(_xlpm.amount * _xlpm.hitCount))),0)</f>
        <v>0</v>
      </c>
      <c r="Q60" s="157">
        <f t="shared" si="201"/>
        <v>0</v>
      </c>
      <c r="R60" s="21">
        <f>LEN(配列情報!$D$10)-LEN(SUBSTITUTE(配列情報!$D$10,$D60,""))</f>
        <v>0</v>
      </c>
      <c r="S60" s="21">
        <f t="shared" si="5"/>
        <v>0</v>
      </c>
      <c r="T60" s="162" cm="1">
        <f t="array" ref="T60">S60-IFERROR(_xlfn.LET(_xlpm.k,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$S$3:$S$215),IF(_xlpm.top="対象無し", 0, SUMPRODUCT(_xlpm.amount * _xlpm.hitCount))),0)</f>
        <v>0</v>
      </c>
      <c r="U60" s="157">
        <f t="shared" si="202"/>
        <v>0</v>
      </c>
      <c r="V60" s="21">
        <f>LEN(配列情報!$D$11)-LEN(SUBSTITUTE(配列情報!$D$11,$D60,""))</f>
        <v>0</v>
      </c>
      <c r="W60" s="21">
        <f t="shared" si="6"/>
        <v>0</v>
      </c>
      <c r="X60" s="162" cm="1">
        <f t="array" ref="X60">W60-IFERROR(_xlfn.LET(_xlpm.k,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$W$3:$W$215),IF(_xlpm.top="対象無し", 0, SUMPRODUCT(_xlpm.amount * _xlpm.hitCount))),0)</f>
        <v>0</v>
      </c>
      <c r="Y60" s="157">
        <f t="shared" si="203"/>
        <v>0</v>
      </c>
      <c r="Z60" s="21">
        <f>LEN(配列情報!$D$12)-LEN(SUBSTITUTE(配列情報!$D$12,$D60,""))</f>
        <v>0</v>
      </c>
      <c r="AA60" s="21">
        <f t="shared" si="7"/>
        <v>0</v>
      </c>
      <c r="AB60" s="162" cm="1">
        <f t="array" ref="AB60">AA60-IFERROR(_xlfn.LET(_xlpm.k,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$AA$3:$AA$215),IF(_xlpm.top="対象無し", 0, SUMPRODUCT(_xlpm.amount * _xlpm.hitCount))),0)</f>
        <v>0</v>
      </c>
      <c r="AC60" s="157">
        <f t="shared" si="204"/>
        <v>0</v>
      </c>
      <c r="AD60" s="21">
        <f>LEN(配列情報!$D$13)-LEN(SUBSTITUTE(配列情報!$D$13,$D60,""))</f>
        <v>0</v>
      </c>
      <c r="AE60" s="21">
        <f t="shared" si="8"/>
        <v>0</v>
      </c>
      <c r="AF60" s="162" cm="1">
        <f t="array" ref="AF60">AE60-IFERROR(_xlfn.LET(_xlpm.k,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$AE$3:$AE$215),IF(_xlpm.top="対象無し", 0, SUMPRODUCT(_xlpm.amount * _xlpm.hitCount))),0)</f>
        <v>0</v>
      </c>
      <c r="AG60" s="157">
        <f t="shared" si="205"/>
        <v>0</v>
      </c>
      <c r="AH60" s="21">
        <f>LEN(配列情報!$D$14)-LEN(SUBSTITUTE(配列情報!$D$14,$D60,""))</f>
        <v>0</v>
      </c>
      <c r="AI60" s="21">
        <f t="shared" si="9"/>
        <v>0</v>
      </c>
      <c r="AJ60" s="162" cm="1">
        <f t="array" ref="AJ60">AI60-IFERROR(_xlfn.LET(_xlpm.k,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$AI$3:$AI$215),IF(_xlpm.top="対象無し", 0, SUMPRODUCT(_xlpm.amount * _xlpm.hitCount))),0)</f>
        <v>0</v>
      </c>
      <c r="AK60" s="157">
        <f t="shared" si="206"/>
        <v>0</v>
      </c>
      <c r="AL60" s="21">
        <f>LEN(配列情報!$D$15)-LEN(SUBSTITUTE(配列情報!$D$15,$D60,""))</f>
        <v>0</v>
      </c>
      <c r="AM60" s="21">
        <f t="shared" si="10"/>
        <v>0</v>
      </c>
      <c r="AN60" s="162" cm="1">
        <f t="array" ref="AN60">AM60-IFERROR(_xlfn.LET(_xlpm.k,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$AM$3:$AM$215),IF(_xlpm.top="対象無し", 0, SUMPRODUCT(_xlpm.amount * _xlpm.hitCount))),0)</f>
        <v>0</v>
      </c>
      <c r="AO60" s="157">
        <f t="shared" si="207"/>
        <v>0</v>
      </c>
      <c r="AP60" s="21">
        <f>LEN(配列情報!$D$16)-LEN(SUBSTITUTE(配列情報!$D$16,$D60,""))</f>
        <v>0</v>
      </c>
      <c r="AQ60" s="21">
        <f t="shared" si="11"/>
        <v>0</v>
      </c>
      <c r="AR60" s="162" cm="1">
        <f t="array" ref="AR60">AQ60-IFERROR(_xlfn.LET(_xlpm.k,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$AQ$3:$AQ$215),IF(_xlpm.top="対象無し", 0, SUMPRODUCT(_xlpm.amount * _xlpm.hitCount))),0)</f>
        <v>0</v>
      </c>
      <c r="AS60" s="157">
        <f t="shared" si="208"/>
        <v>0</v>
      </c>
      <c r="AT60" s="21">
        <f>LEN(配列情報!$D$17)-LEN(SUBSTITUTE(配列情報!$D$17,$D60,""))</f>
        <v>0</v>
      </c>
      <c r="AU60" s="21">
        <f t="shared" si="12"/>
        <v>0</v>
      </c>
      <c r="AV60" s="162" cm="1">
        <f t="array" ref="AV60">AU60-IFERROR(_xlfn.LET(_xlpm.k,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$AU$3:$AU$215),IF(_xlpm.top="対象無し", 0, SUMPRODUCT(_xlpm.amount * _xlpm.hitCount))),0)</f>
        <v>0</v>
      </c>
      <c r="AW60" s="157">
        <f t="shared" si="209"/>
        <v>0</v>
      </c>
      <c r="AX60" s="21">
        <f>LEN(配列情報!$D$18)-LEN(SUBSTITUTE(配列情報!$D$18,$D60,""))</f>
        <v>0</v>
      </c>
      <c r="AY60" s="21">
        <f t="shared" si="13"/>
        <v>0</v>
      </c>
      <c r="AZ60" s="162" cm="1">
        <f t="array" ref="AZ60">AY60-IFERROR(_xlfn.LET(_xlpm.k,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$AY$3:$AY$215),IF(_xlpm.top="対象無し", 0, SUMPRODUCT(_xlpm.amount * _xlpm.hitCount))),0)</f>
        <v>0</v>
      </c>
      <c r="BA60" s="157">
        <f t="shared" si="210"/>
        <v>0</v>
      </c>
      <c r="BB60" s="21">
        <f>LEN(配列情報!$D$19)-LEN(SUBSTITUTE(配列情報!$D$19,$D60,""))</f>
        <v>0</v>
      </c>
      <c r="BC60" s="21">
        <f t="shared" si="14"/>
        <v>0</v>
      </c>
      <c r="BD60" s="162" cm="1">
        <f t="array" ref="BD60">BC60-IFERROR(_xlfn.LET(_xlpm.k,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$BC$3:$BC$215),IF(_xlpm.top="対象無し", 0, SUMPRODUCT(_xlpm.amount * _xlpm.hitCount))),0)</f>
        <v>0</v>
      </c>
      <c r="BE60" s="157">
        <f t="shared" si="211"/>
        <v>0</v>
      </c>
      <c r="BF60" s="21">
        <f>LEN(配列情報!$D$20)-LEN(SUBSTITUTE(配列情報!$D$20,$D60,""))</f>
        <v>0</v>
      </c>
      <c r="BG60" s="21">
        <f t="shared" si="102"/>
        <v>0</v>
      </c>
      <c r="BH60" s="162" cm="1">
        <f t="array" ref="BH60">BG60-IFERROR(_xlfn.LET(_xlpm.k,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$BG$3:$BG$215),IF(_xlpm.top="対象無し", 0, SUMPRODUCT(_xlpm.amount * _xlpm.hitCount))),0)</f>
        <v>0</v>
      </c>
      <c r="BI60" s="157">
        <f t="shared" si="212"/>
        <v>0</v>
      </c>
      <c r="BJ60" s="21">
        <f>LEN(配列情報!$D$21)-LEN(SUBSTITUTE(配列情報!$D$21,$D60,""))</f>
        <v>0</v>
      </c>
      <c r="BK60" s="21">
        <f t="shared" si="15"/>
        <v>0</v>
      </c>
      <c r="BL60" s="162" cm="1">
        <f t="array" ref="BL60">BK60-IFERROR(_xlfn.LET(_xlpm.k,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$BK$3:$BK$215),IF(_xlpm.top="対象無し", 0, SUMPRODUCT(_xlpm.amount * _xlpm.hitCount))),0)</f>
        <v>0</v>
      </c>
      <c r="BM60" s="157">
        <f t="shared" si="213"/>
        <v>0</v>
      </c>
      <c r="BN60" s="21">
        <f>LEN(配列情報!$D$22)-LEN(SUBSTITUTE(配列情報!$D$22,$D60,""))</f>
        <v>0</v>
      </c>
      <c r="BO60" s="21">
        <f t="shared" si="16"/>
        <v>0</v>
      </c>
      <c r="BP60" s="162" cm="1">
        <f t="array" ref="BP60">BO60-IFERROR(_xlfn.LET(_xlpm.k,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$BO$3:$BO$215),IF(_xlpm.top="対象無し", 0, SUMPRODUCT(_xlpm.amount * _xlpm.hitCount))),0)</f>
        <v>0</v>
      </c>
      <c r="BQ60" s="157">
        <f t="shared" si="214"/>
        <v>0</v>
      </c>
      <c r="BR60" s="21">
        <f>LEN(配列情報!$D$23)-LEN(SUBSTITUTE(配列情報!$D$23,$D60,""))</f>
        <v>0</v>
      </c>
      <c r="BS60" s="21">
        <f t="shared" si="17"/>
        <v>0</v>
      </c>
      <c r="BT60" s="162" cm="1">
        <f t="array" ref="BT60">BS60-IFERROR(_xlfn.LET(_xlpm.k,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$BS$3:$BS$215),IF(_xlpm.top="対象無し", 0, SUMPRODUCT(_xlpm.amount * _xlpm.hitCount))),0)</f>
        <v>0</v>
      </c>
      <c r="BU60" s="157">
        <f t="shared" si="215"/>
        <v>0</v>
      </c>
      <c r="BV60" s="21">
        <f>LEN(配列情報!$D$24)-LEN(SUBSTITUTE(配列情報!$D$24,$D60,""))</f>
        <v>0</v>
      </c>
      <c r="BW60" s="21">
        <f t="shared" si="18"/>
        <v>0</v>
      </c>
      <c r="BX60" s="162" cm="1">
        <f t="array" ref="BX60">BW60-IFERROR(_xlfn.LET(_xlpm.k,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$BW$3:$BW$215),IF(_xlpm.top="対象無し", 0, SUMPRODUCT(_xlpm.amount * _xlpm.hitCount))),0)</f>
        <v>0</v>
      </c>
      <c r="BY60" s="157">
        <f t="shared" si="216"/>
        <v>0</v>
      </c>
      <c r="BZ60" s="21">
        <f>LEN(配列情報!$D$25)-LEN(SUBSTITUTE(配列情報!$D$25,$D60,""))</f>
        <v>0</v>
      </c>
      <c r="CA60" s="21">
        <f t="shared" si="19"/>
        <v>0</v>
      </c>
      <c r="CB60" s="162" cm="1">
        <f t="array" ref="CB60">CA60-IFERROR(_xlfn.LET(_xlpm.k,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$CA$3:$CA$215),IF(_xlpm.top="対象無し", 0, SUMPRODUCT(_xlpm.amount * _xlpm.hitCount))),0)</f>
        <v>0</v>
      </c>
      <c r="CC60" s="157">
        <f t="shared" si="217"/>
        <v>0</v>
      </c>
      <c r="CD60" s="21">
        <f>LEN(配列情報!$D$26)-LEN(SUBSTITUTE(配列情報!$D$26,$D60,""))</f>
        <v>0</v>
      </c>
      <c r="CE60" s="21">
        <f t="shared" si="20"/>
        <v>0</v>
      </c>
      <c r="CF60" s="162" cm="1">
        <f t="array" ref="CF60">CE60-IFERROR(_xlfn.LET(_xlpm.k,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$CE$3:$CE$215),IF(_xlpm.top="対象無し", 0, SUMPRODUCT(_xlpm.amount * _xlpm.hitCount))),0)</f>
        <v>0</v>
      </c>
      <c r="CG60" s="157">
        <f t="shared" si="218"/>
        <v>0</v>
      </c>
      <c r="CH60" s="21">
        <f>LEN(配列情報!$D$27)-LEN(SUBSTITUTE(配列情報!$D$27,$D60,""))</f>
        <v>0</v>
      </c>
      <c r="CI60" s="21">
        <f t="shared" si="21"/>
        <v>0</v>
      </c>
      <c r="CJ60" s="162" cm="1">
        <f t="array" ref="CJ60">CI60-IFERROR(_xlfn.LET(_xlpm.k,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$CI$3:$CI$215),IF(_xlpm.top="対象無し", 0, SUMPRODUCT(_xlpm.amount * _xlpm.hitCount))),0)</f>
        <v>0</v>
      </c>
      <c r="CK60" s="157">
        <f t="shared" si="219"/>
        <v>0</v>
      </c>
      <c r="CL60" s="21">
        <f>LEN(配列情報!$D$28)-LEN(SUBSTITUTE(配列情報!$D$28,$D60,""))</f>
        <v>0</v>
      </c>
      <c r="CM60" s="21">
        <f t="shared" si="22"/>
        <v>0</v>
      </c>
      <c r="CN60" s="162" cm="1">
        <f t="array" ref="CN60">CM60-IFERROR(_xlfn.LET(_xlpm.k,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$CM$3:$CM$215),IF(_xlpm.top="対象無し", 0, SUMPRODUCT(_xlpm.amount * _xlpm.hitCount))),0)</f>
        <v>0</v>
      </c>
      <c r="CO60" s="157">
        <f t="shared" si="220"/>
        <v>0</v>
      </c>
      <c r="CP60" s="21">
        <f>LEN(配列情報!$D$29)-LEN(SUBSTITUTE(配列情報!$D$29,$D60,""))</f>
        <v>0</v>
      </c>
      <c r="CQ60" s="21">
        <f t="shared" si="23"/>
        <v>0</v>
      </c>
      <c r="CR60" s="162" cm="1">
        <f t="array" ref="CR60">CQ60-IFERROR(_xlfn.LET(_xlpm.k,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$CQ$3:$CQ$215),IF(_xlpm.top="対象無し", 0, SUMPRODUCT(_xlpm.amount * _xlpm.hitCount))),0)</f>
        <v>0</v>
      </c>
      <c r="CS60" s="157">
        <f t="shared" si="221"/>
        <v>0</v>
      </c>
      <c r="CT60" s="21">
        <f>LEN(配列情報!$D$30)-LEN(SUBSTITUTE(配列情報!$D$30,$D60,""))</f>
        <v>0</v>
      </c>
      <c r="CU60" s="21">
        <f t="shared" si="24"/>
        <v>0</v>
      </c>
      <c r="CV60" s="162" cm="1">
        <f t="array" ref="CV60">CU60-IFERROR(_xlfn.LET(_xlpm.k,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$CU$3:$CU$215),IF(_xlpm.top="対象無し", 0, SUMPRODUCT(_xlpm.amount * _xlpm.hitCount))),0)</f>
        <v>0</v>
      </c>
      <c r="CW60" s="157">
        <f t="shared" si="222"/>
        <v>0</v>
      </c>
      <c r="CX60" s="21">
        <f>LEN(配列情報!$D$31)-LEN(SUBSTITUTE(配列情報!$D$31,$D60,""))</f>
        <v>0</v>
      </c>
      <c r="CY60" s="21">
        <f t="shared" si="25"/>
        <v>0</v>
      </c>
      <c r="CZ60" s="162" cm="1">
        <f t="array" ref="CZ60">CY60-IFERROR(_xlfn.LET(_xlpm.k,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$CY$3:$CY$215),IF(_xlpm.top="対象無し", 0, SUMPRODUCT(_xlpm.amount * _xlpm.hitCount))),0)</f>
        <v>0</v>
      </c>
      <c r="DA60" s="157">
        <f t="shared" si="223"/>
        <v>0</v>
      </c>
      <c r="DB60" s="21">
        <f>LEN(配列情報!$D$32)-LEN(SUBSTITUTE(配列情報!$D$32,$D60,""))</f>
        <v>0</v>
      </c>
      <c r="DC60" s="21">
        <f t="shared" si="26"/>
        <v>0</v>
      </c>
      <c r="DD60" s="162" cm="1">
        <f t="array" ref="DD60">DC60-IFERROR(_xlfn.LET(_xlpm.k,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$DC$3:$DC$215),IF(_xlpm.top="対象無し", 0, SUMPRODUCT(_xlpm.amount * _xlpm.hitCount))),0)</f>
        <v>0</v>
      </c>
      <c r="DE60" s="157">
        <f t="shared" si="224"/>
        <v>0</v>
      </c>
      <c r="DF60" s="21">
        <f>LEN(配列情報!$D$33)-LEN(SUBSTITUTE(配列情報!$D$33,$D60,""))</f>
        <v>0</v>
      </c>
      <c r="DG60" s="21">
        <f t="shared" si="27"/>
        <v>0</v>
      </c>
      <c r="DH60" s="162" cm="1">
        <f t="array" ref="DH60">DG60-IFERROR(_xlfn.LET(_xlpm.k,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$DG$3:$DG$215),IF(_xlpm.top="対象無し", 0, SUMPRODUCT(_xlpm.amount * _xlpm.hitCount))),0)</f>
        <v>0</v>
      </c>
      <c r="DI60" s="157">
        <f t="shared" si="225"/>
        <v>0</v>
      </c>
      <c r="DJ60" s="21">
        <f>LEN(配列情報!$D$34)-LEN(SUBSTITUTE(配列情報!$D$34,$D60,""))</f>
        <v>0</v>
      </c>
      <c r="DK60" s="21">
        <f t="shared" si="28"/>
        <v>0</v>
      </c>
      <c r="DL60" s="162" cm="1">
        <f t="array" ref="DL60">DK60-IFERROR(_xlfn.LET(_xlpm.k,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$DK$3:$DK$215),IF(_xlpm.top="対象無し", 0, SUMPRODUCT(_xlpm.amount * _xlpm.hitCount))),0)</f>
        <v>0</v>
      </c>
      <c r="DM60" s="157">
        <f t="shared" si="226"/>
        <v>0</v>
      </c>
      <c r="DN60" s="21">
        <f>LEN(配列情報!$D$35)-LEN(SUBSTITUTE(配列情報!$D$35,$D60,""))</f>
        <v>0</v>
      </c>
      <c r="DO60" s="21">
        <f t="shared" si="29"/>
        <v>0</v>
      </c>
      <c r="DP60" s="162" cm="1">
        <f t="array" ref="DP60">DO60-IFERROR(_xlfn.LET(_xlpm.k,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$DO$3:$DO$215),IF(_xlpm.top="対象無し", 0, SUMPRODUCT(_xlpm.amount * _xlpm.hitCount))),0)</f>
        <v>0</v>
      </c>
      <c r="DQ60" s="157">
        <f t="shared" si="227"/>
        <v>0</v>
      </c>
      <c r="DR60" s="21">
        <f>LEN(配列情報!$D$36)-LEN(SUBSTITUTE(配列情報!$D$36,$D60,""))</f>
        <v>0</v>
      </c>
      <c r="DS60" s="21">
        <f t="shared" si="30"/>
        <v>0</v>
      </c>
      <c r="DT60" s="162" cm="1">
        <f t="array" ref="DT60">DS60-IFERROR(_xlfn.LET(_xlpm.k,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$DS$3:$DS$215),IF(_xlpm.top="対象無し", 0, SUMPRODUCT(_xlpm.amount * _xlpm.hitCount))),0)</f>
        <v>0</v>
      </c>
      <c r="DU60" s="157">
        <f t="shared" si="228"/>
        <v>0</v>
      </c>
      <c r="DV60" s="21">
        <f>LEN(配列情報!$D$37)-LEN(SUBSTITUTE(配列情報!$D$37,$D60,""))</f>
        <v>0</v>
      </c>
      <c r="DW60" s="21">
        <f t="shared" si="31"/>
        <v>0</v>
      </c>
      <c r="DX60" s="162" cm="1">
        <f t="array" ref="DX60">DW60-IFERROR(_xlfn.LET(_xlpm.k,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$DW$3:$DW$215),IF(_xlpm.top="対象無し", 0, SUMPRODUCT(_xlpm.amount * _xlpm.hitCount))),0)</f>
        <v>0</v>
      </c>
      <c r="DY60" s="157">
        <f t="shared" si="229"/>
        <v>0</v>
      </c>
      <c r="DZ60" s="21">
        <f>LEN(配列情報!$D$38)-LEN(SUBSTITUTE(配列情報!$D$38,$D60,""))</f>
        <v>0</v>
      </c>
      <c r="EA60" s="21">
        <f t="shared" si="32"/>
        <v>0</v>
      </c>
      <c r="EB60" s="162" cm="1">
        <f t="array" ref="EB60">EA60-IFERROR(_xlfn.LET(_xlpm.k,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$EA$3:$EA$215),IF(_xlpm.top="対象無し", 0, SUMPRODUCT(_xlpm.amount * _xlpm.hitCount))),0)</f>
        <v>0</v>
      </c>
      <c r="EC60" s="157">
        <f t="shared" si="230"/>
        <v>0</v>
      </c>
      <c r="ED60" s="21">
        <f>LEN(配列情報!$D$39)-LEN(SUBSTITUTE(配列情報!$D$39,$D60,""))</f>
        <v>0</v>
      </c>
      <c r="EE60" s="21">
        <f t="shared" si="33"/>
        <v>0</v>
      </c>
      <c r="EF60" s="162" cm="1">
        <f t="array" ref="EF60">EE60-IFERROR(_xlfn.LET(_xlpm.k,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$EE$3:$EE$215),IF(_xlpm.top="対象無し", 0, SUMPRODUCT(_xlpm.amount * _xlpm.hitCount))),0)</f>
        <v>0</v>
      </c>
      <c r="EG60" s="157">
        <f t="shared" si="231"/>
        <v>0</v>
      </c>
      <c r="EH60" s="21">
        <f>LEN(配列情報!$D$40)-LEN(SUBSTITUTE(配列情報!$D$40,$D60,""))</f>
        <v>0</v>
      </c>
      <c r="EI60" s="21">
        <f t="shared" si="34"/>
        <v>0</v>
      </c>
      <c r="EJ60" s="162" cm="1">
        <f t="array" ref="EJ60">EI60-IFERROR(_xlfn.LET(_xlpm.k,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$EI$3:$EI$215),IF(_xlpm.top="対象無し", 0, SUMPRODUCT(_xlpm.amount * _xlpm.hitCount))),0)</f>
        <v>0</v>
      </c>
      <c r="EK60" s="157">
        <f t="shared" si="232"/>
        <v>0</v>
      </c>
      <c r="EL60" s="21">
        <f>LEN(配列情報!$D$41)-LEN(SUBSTITUTE(配列情報!$D$41,$D60,""))</f>
        <v>0</v>
      </c>
      <c r="EM60" s="21">
        <f t="shared" si="35"/>
        <v>0</v>
      </c>
      <c r="EN60" s="162" cm="1">
        <f t="array" ref="EN60">EM60-IFERROR(_xlfn.LET(_xlpm.k,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$EM$3:$EM$215),IF(_xlpm.top="対象無し", 0, SUMPRODUCT(_xlpm.amount * _xlpm.hitCount))),0)</f>
        <v>0</v>
      </c>
      <c r="EO60" s="157">
        <f t="shared" si="233"/>
        <v>0</v>
      </c>
      <c r="EP60" s="21">
        <f>LEN(配列情報!$D$42)-LEN(SUBSTITUTE(配列情報!$D$42,$D60,""))</f>
        <v>0</v>
      </c>
      <c r="EQ60" s="21">
        <f t="shared" si="36"/>
        <v>0</v>
      </c>
      <c r="ER60" s="162" cm="1">
        <f t="array" ref="ER60">EQ60-IFERROR(_xlfn.LET(_xlpm.k,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$EQ$3:$EQ$215),IF(_xlpm.top="対象無し", 0, SUMPRODUCT(_xlpm.amount * _xlpm.hitCount))),0)</f>
        <v>0</v>
      </c>
      <c r="ES60" s="157">
        <f t="shared" si="234"/>
        <v>0</v>
      </c>
      <c r="ET60" s="21">
        <f>LEN(配列情報!$D$43)-LEN(SUBSTITUTE(配列情報!$D$43,$D60,""))</f>
        <v>0</v>
      </c>
      <c r="EU60" s="21">
        <f t="shared" si="37"/>
        <v>0</v>
      </c>
      <c r="EV60" s="162" cm="1">
        <f t="array" ref="EV60">EU60-IFERROR(_xlfn.LET(_xlpm.k,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$EU$3:$EU$215),IF(_xlpm.top="対象無し", 0, SUMPRODUCT(_xlpm.amount * _xlpm.hitCount))),0)</f>
        <v>0</v>
      </c>
      <c r="EW60" s="157">
        <f t="shared" si="235"/>
        <v>0</v>
      </c>
      <c r="EX60" s="21">
        <f>LEN(配列情報!$D$44)-LEN(SUBSTITUTE(配列情報!$D$44,$D60,""))</f>
        <v>0</v>
      </c>
      <c r="EY60" s="21">
        <f t="shared" si="38"/>
        <v>0</v>
      </c>
      <c r="EZ60" s="162" cm="1">
        <f t="array" ref="EZ60">EY60-IFERROR(_xlfn.LET(_xlpm.k,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$EY$3:$EY$215),IF(_xlpm.top="対象無し", 0, SUMPRODUCT(_xlpm.amount * _xlpm.hitCount))),0)</f>
        <v>0</v>
      </c>
      <c r="FA60" s="157">
        <f t="shared" si="236"/>
        <v>0</v>
      </c>
      <c r="FB60" s="21">
        <f>LEN(配列情報!$D$45)-LEN(SUBSTITUTE(配列情報!$D$45,$D60,""))</f>
        <v>0</v>
      </c>
      <c r="FC60" s="21">
        <f t="shared" si="39"/>
        <v>0</v>
      </c>
      <c r="FD60" s="162" cm="1">
        <f t="array" ref="FD60">FC60-IFERROR(_xlfn.LET(_xlpm.k,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$FC$3:$FC$215),IF(_xlpm.top="対象無し", 0, SUMPRODUCT(_xlpm.amount * _xlpm.hitCount))),0)</f>
        <v>0</v>
      </c>
      <c r="FE60" s="157">
        <f t="shared" si="237"/>
        <v>0</v>
      </c>
      <c r="FF60" s="21">
        <f>LEN(配列情報!$D$46)-LEN(SUBSTITUTE(配列情報!$D$46,$D60,""))</f>
        <v>0</v>
      </c>
      <c r="FG60" s="21">
        <f t="shared" si="40"/>
        <v>0</v>
      </c>
      <c r="FH60" s="162" cm="1">
        <f t="array" ref="FH60">FG60-IFERROR(_xlfn.LET(_xlpm.k,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$FG$3:$FG$215),IF(_xlpm.top="対象無し", 0, SUMPRODUCT(_xlpm.amount * _xlpm.hitCount))),0)</f>
        <v>0</v>
      </c>
      <c r="FI60" s="157">
        <f t="shared" si="238"/>
        <v>0</v>
      </c>
      <c r="FJ60" s="21">
        <f>LEN(配列情報!$D$47)-LEN(SUBSTITUTE(配列情報!$D$47,$D60,""))</f>
        <v>0</v>
      </c>
      <c r="FK60" s="21">
        <f t="shared" si="41"/>
        <v>0</v>
      </c>
      <c r="FL60" s="162" cm="1">
        <f t="array" ref="FL60">FK60-IFERROR(_xlfn.LET(_xlpm.k,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$FK$3:$FK$215),IF(_xlpm.top="対象無し", 0, SUMPRODUCT(_xlpm.amount * _xlpm.hitCount))),0)</f>
        <v>0</v>
      </c>
      <c r="FM60" s="157">
        <f t="shared" si="239"/>
        <v>0</v>
      </c>
      <c r="FN60" s="21">
        <f>LEN(配列情報!$D$48)-LEN(SUBSTITUTE(配列情報!$D$48,$D60,""))</f>
        <v>0</v>
      </c>
      <c r="FO60" s="21">
        <f t="shared" si="42"/>
        <v>0</v>
      </c>
      <c r="FP60" s="162" cm="1">
        <f t="array" ref="FP60">FO60-IFERROR(_xlfn.LET(_xlpm.k,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$FO$3:$FO$215),IF(_xlpm.top="対象無し", 0, SUMPRODUCT(_xlpm.amount * _xlpm.hitCount))),0)</f>
        <v>0</v>
      </c>
      <c r="FQ60" s="157">
        <f t="shared" si="240"/>
        <v>0</v>
      </c>
      <c r="FR60" s="21">
        <f>LEN(配列情報!$D$49)-LEN(SUBSTITUTE(配列情報!$D$49,$D60,""))</f>
        <v>0</v>
      </c>
      <c r="FS60" s="21">
        <f t="shared" si="43"/>
        <v>0</v>
      </c>
      <c r="FT60" s="162" cm="1">
        <f t="array" ref="FT60">FS60-IFERROR(_xlfn.LET(_xlpm.k,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$FS$3:$FS$215),IF(_xlpm.top="対象無し", 0, SUMPRODUCT(_xlpm.amount * _xlpm.hitCount))),0)</f>
        <v>0</v>
      </c>
      <c r="FU60" s="157">
        <f t="shared" si="241"/>
        <v>0</v>
      </c>
      <c r="FV60" s="21">
        <f>LEN(配列情報!$D$50)-LEN(SUBSTITUTE(配列情報!$D$50,$D60,""))</f>
        <v>0</v>
      </c>
      <c r="FW60" s="21">
        <f t="shared" si="44"/>
        <v>0</v>
      </c>
      <c r="FX60" s="162" cm="1">
        <f t="array" ref="FX60">FW60-IFERROR(_xlfn.LET(_xlpm.k,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$FW$3:$FW$215),IF(_xlpm.top="対象無し", 0, SUMPRODUCT(_xlpm.amount * _xlpm.hitCount))),0)</f>
        <v>0</v>
      </c>
      <c r="FY60" s="157">
        <f t="shared" si="242"/>
        <v>0</v>
      </c>
      <c r="FZ60" s="21">
        <f>LEN(配列情報!$D$51)-LEN(SUBSTITUTE(配列情報!$D$51,$D60,""))</f>
        <v>0</v>
      </c>
      <c r="GA60" s="21">
        <f t="shared" si="45"/>
        <v>0</v>
      </c>
      <c r="GB60" s="162" cm="1">
        <f t="array" ref="GB60">GA60-IFERROR(_xlfn.LET(_xlpm.k,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$GA$3:$GA$215),IF(_xlpm.top="対象無し", 0, SUMPRODUCT(_xlpm.amount * _xlpm.hitCount))),0)</f>
        <v>0</v>
      </c>
      <c r="GC60" s="157">
        <f t="shared" si="243"/>
        <v>0</v>
      </c>
      <c r="GD60" s="21">
        <f>LEN(配列情報!$D$52)-LEN(SUBSTITUTE(配列情報!$D$52,$D60,""))</f>
        <v>0</v>
      </c>
      <c r="GE60" s="21">
        <f t="shared" si="46"/>
        <v>0</v>
      </c>
      <c r="GF60" s="162" cm="1">
        <f t="array" ref="GF60">GE60-IFERROR(_xlfn.LET(_xlpm.k,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$GE$3:$GE$215),IF(_xlpm.top="対象無し", 0, SUMPRODUCT(_xlpm.amount * _xlpm.hitCount))),0)</f>
        <v>0</v>
      </c>
      <c r="GG60" s="157">
        <f t="shared" si="244"/>
        <v>0</v>
      </c>
      <c r="GH60" s="21">
        <f>LEN(配列情報!$D$53)-LEN(SUBSTITUTE(配列情報!$D$53,$D60,""))</f>
        <v>0</v>
      </c>
      <c r="GI60" s="21">
        <f t="shared" si="47"/>
        <v>0</v>
      </c>
      <c r="GJ60" s="162" cm="1">
        <f t="array" ref="GJ60">GI60-IFERROR(_xlfn.LET(_xlpm.k,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$GI$3:$GI$215),IF(_xlpm.top="対象無し", 0, SUMPRODUCT(_xlpm.amount * _xlpm.hitCount))),0)</f>
        <v>0</v>
      </c>
      <c r="GK60" s="157">
        <f t="shared" si="245"/>
        <v>0</v>
      </c>
      <c r="GL60" s="21">
        <f>LEN(配列情報!$D$54)-LEN(SUBSTITUTE(配列情報!$D$54,$D60,""))</f>
        <v>0</v>
      </c>
      <c r="GM60" s="21">
        <f t="shared" si="48"/>
        <v>0</v>
      </c>
      <c r="GN60" s="162" cm="1">
        <f t="array" ref="GN60">GM60-IFERROR(_xlfn.LET(_xlpm.k,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$GM$3:$GM$215),IF(_xlpm.top="対象無し", 0, SUMPRODUCT(_xlpm.amount * _xlpm.hitCount))),0)</f>
        <v>0</v>
      </c>
      <c r="GO60" s="157">
        <f t="shared" si="246"/>
        <v>0</v>
      </c>
      <c r="GP60" s="21">
        <f>LEN(配列情報!$D$55)-LEN(SUBSTITUTE(配列情報!$D$55,$D60,""))</f>
        <v>0</v>
      </c>
      <c r="GQ60" s="21">
        <f t="shared" si="49"/>
        <v>0</v>
      </c>
      <c r="GR60" s="162" cm="1">
        <f t="array" ref="GR60">GQ60-IFERROR(_xlfn.LET(_xlpm.k,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$GQ$3:$GQ$215),IF(_xlpm.top="対象無し", 0, SUMPRODUCT(_xlpm.amount * _xlpm.hitCount))),0)</f>
        <v>0</v>
      </c>
      <c r="GS60" s="157">
        <f t="shared" si="247"/>
        <v>0</v>
      </c>
      <c r="GT60" s="21">
        <f>LEN(配列情報!$D$56)-LEN(SUBSTITUTE(配列情報!$D$56,$D60,""))</f>
        <v>0</v>
      </c>
      <c r="GU60" s="21">
        <f t="shared" si="50"/>
        <v>0</v>
      </c>
      <c r="GV60" s="162" cm="1">
        <f t="array" ref="GV60">GU60-IFERROR(_xlfn.LET(_xlpm.k,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$GU$3:$GU$215),IF(_xlpm.top="対象無し", 0, SUMPRODUCT(_xlpm.amount * _xlpm.hitCount))),0)</f>
        <v>0</v>
      </c>
      <c r="GW60" s="157">
        <f t="shared" si="248"/>
        <v>0</v>
      </c>
      <c r="GX60" s="21">
        <f>LEN(配列情報!$D$57)-LEN(SUBSTITUTE(配列情報!$D$57,$D60,""))</f>
        <v>0</v>
      </c>
      <c r="GY60" s="21">
        <f t="shared" si="51"/>
        <v>0</v>
      </c>
      <c r="GZ60" s="162" cm="1">
        <f t="array" ref="GZ60">GY60-IFERROR(_xlfn.LET(_xlpm.k,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$GY$3:$GY$215),IF(_xlpm.top="対象無し", 0, SUMPRODUCT(_xlpm.amount * _xlpm.hitCount))),0)</f>
        <v>0</v>
      </c>
      <c r="HA60" s="157">
        <f t="shared" si="249"/>
        <v>0</v>
      </c>
      <c r="HB60" s="21">
        <f>LEN(配列情報!$D$58)-LEN(SUBSTITUTE(配列情報!$D$58,$D60,""))</f>
        <v>0</v>
      </c>
      <c r="HC60" s="21">
        <f t="shared" si="52"/>
        <v>0</v>
      </c>
      <c r="HD60" s="162" cm="1">
        <f t="array" ref="HD60">HC60-IFERROR(_xlfn.LET(_xlpm.k,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$HC$3:$HC$215),IF(_xlpm.top="対象無し", 0, SUMPRODUCT(_xlpm.amount * _xlpm.hitCount))),0)</f>
        <v>0</v>
      </c>
      <c r="HE60" s="157">
        <f t="shared" si="250"/>
        <v>0</v>
      </c>
      <c r="HF60" s="21">
        <f>LEN(配列情報!$D$59)-LEN(SUBSTITUTE(配列情報!$D$59,$D60,""))</f>
        <v>0</v>
      </c>
      <c r="HG60" s="21">
        <f t="shared" si="53"/>
        <v>0</v>
      </c>
      <c r="HH60" s="162" cm="1">
        <f t="array" ref="HH60">HG60-IFERROR(_xlfn.LET(_xlpm.k,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$HG$3:$HG$215),IF(_xlpm.top="対象無し", 0, SUMPRODUCT(_xlpm.amount * _xlpm.hitCount))),0)</f>
        <v>0</v>
      </c>
      <c r="HI60" s="157">
        <f t="shared" si="251"/>
        <v>0</v>
      </c>
      <c r="HJ60" s="21">
        <f>LEN(配列情報!$D$60)-LEN(SUBSTITUTE(配列情報!$D$60,$D60,""))</f>
        <v>0</v>
      </c>
      <c r="HK60" s="21">
        <f t="shared" si="54"/>
        <v>0</v>
      </c>
      <c r="HL60" s="162" cm="1">
        <f t="array" ref="HL60">HK60-IFERROR(_xlfn.LET(_xlpm.k,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$HK$3:$HK$215),IF(_xlpm.top="対象無し", 0, SUMPRODUCT(_xlpm.amount * _xlpm.hitCount))),0)</f>
        <v>0</v>
      </c>
      <c r="HM60" s="157">
        <f t="shared" si="252"/>
        <v>0</v>
      </c>
      <c r="HN60" s="21">
        <f>LEN(配列情報!$D$61)-LEN(SUBSTITUTE(配列情報!$D$61,$D60,""))</f>
        <v>0</v>
      </c>
      <c r="HO60" s="21">
        <f t="shared" si="55"/>
        <v>0</v>
      </c>
      <c r="HP60" s="162" cm="1">
        <f t="array" ref="HP60">HO60-IFERROR(_xlfn.LET(_xlpm.k,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$HO$3:$HO$215),IF(_xlpm.top="対象無し", 0, SUMPRODUCT(_xlpm.amount * _xlpm.hitCount))),0)</f>
        <v>0</v>
      </c>
      <c r="HQ60" s="157">
        <f t="shared" si="253"/>
        <v>0</v>
      </c>
      <c r="HR60" s="21">
        <f>LEN(配列情報!$D$62)-LEN(SUBSTITUTE(配列情報!$D$62,$D60,""))</f>
        <v>0</v>
      </c>
      <c r="HS60" s="21">
        <f t="shared" si="56"/>
        <v>0</v>
      </c>
      <c r="HT60" s="162" cm="1">
        <f t="array" ref="HT60">HS60-IFERROR(_xlfn.LET(_xlpm.k,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$HS$3:$HS$215),IF(_xlpm.top="対象無し", 0, SUMPRODUCT(_xlpm.amount * _xlpm.hitCount))),0)</f>
        <v>0</v>
      </c>
      <c r="HU60" s="157">
        <f t="shared" si="254"/>
        <v>0</v>
      </c>
      <c r="HV60" s="21">
        <f>LEN(配列情報!$D$63)-LEN(SUBSTITUTE(配列情報!$D$63,$D60,""))</f>
        <v>0</v>
      </c>
      <c r="HW60" s="21">
        <f t="shared" si="57"/>
        <v>0</v>
      </c>
      <c r="HX60" s="162" cm="1">
        <f t="array" ref="HX60">HW60-IFERROR(_xlfn.LET(_xlpm.k,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$HW$3:$HW$215),IF(_xlpm.top="対象無し", 0, SUMPRODUCT(_xlpm.amount * _xlpm.hitCount))),0)</f>
        <v>0</v>
      </c>
      <c r="HY60" s="157">
        <f t="shared" si="255"/>
        <v>0</v>
      </c>
      <c r="HZ60" s="21">
        <f>LEN(配列情報!$D$64)-LEN(SUBSTITUTE(配列情報!$D$64,$D60,""))</f>
        <v>0</v>
      </c>
      <c r="IA60" s="21">
        <f t="shared" si="58"/>
        <v>0</v>
      </c>
      <c r="IB60" s="162" cm="1">
        <f t="array" ref="IB60">IA60-IFERROR(_xlfn.LET(_xlpm.k,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$IA$3:$IA$215),IF(_xlpm.top="対象無し", 0, SUMPRODUCT(_xlpm.amount * _xlpm.hitCount))),0)</f>
        <v>0</v>
      </c>
      <c r="IC60" s="157">
        <f t="shared" si="256"/>
        <v>0</v>
      </c>
      <c r="ID60" s="21">
        <f>LEN(配列情報!$D$65)-LEN(SUBSTITUTE(配列情報!$D$65,$D60,""))</f>
        <v>0</v>
      </c>
      <c r="IE60" s="21">
        <f t="shared" si="59"/>
        <v>0</v>
      </c>
      <c r="IF60" s="162" cm="1">
        <f t="array" ref="IF60">IE60-IFERROR(_xlfn.LET(_xlpm.k,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$IE$3:$IE$215),IF(_xlpm.top="対象無し", 0, SUMPRODUCT(_xlpm.amount * _xlpm.hitCount))),0)</f>
        <v>0</v>
      </c>
      <c r="IG60" s="157">
        <f t="shared" si="257"/>
        <v>0</v>
      </c>
      <c r="IH60" s="21">
        <f>LEN(配列情報!$D$66)-LEN(SUBSTITUTE(配列情報!$D$66,$D60,""))</f>
        <v>0</v>
      </c>
      <c r="II60" s="21">
        <f t="shared" si="60"/>
        <v>0</v>
      </c>
      <c r="IJ60" s="162" cm="1">
        <f t="array" ref="IJ60">II60-IFERROR(_xlfn.LET(_xlpm.k,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$II$3:$II$215),IF(_xlpm.top="対象無し", 0, SUMPRODUCT(_xlpm.amount * _xlpm.hitCount))),0)</f>
        <v>0</v>
      </c>
      <c r="IK60" s="157">
        <f t="shared" si="258"/>
        <v>0</v>
      </c>
      <c r="IL60" s="21">
        <f>LEN(配列情報!$D$67)-LEN(SUBSTITUTE(配列情報!$D$67,$D60,""))</f>
        <v>0</v>
      </c>
      <c r="IM60" s="21">
        <f t="shared" si="61"/>
        <v>0</v>
      </c>
      <c r="IN60" s="162" cm="1">
        <f t="array" ref="IN60">IM60-IFERROR(_xlfn.LET(_xlpm.k,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$IM$3:$IM$215),IF(_xlpm.top="対象無し", 0, SUMPRODUCT(_xlpm.amount * _xlpm.hitCount))),0)</f>
        <v>0</v>
      </c>
      <c r="IO60" s="157">
        <f t="shared" si="259"/>
        <v>0</v>
      </c>
      <c r="IP60" s="21">
        <f>LEN(配列情報!$D$68)-LEN(SUBSTITUTE(配列情報!$D$68,$D60,""))</f>
        <v>0</v>
      </c>
      <c r="IQ60" s="21">
        <f t="shared" si="62"/>
        <v>0</v>
      </c>
      <c r="IR60" s="162" cm="1">
        <f t="array" ref="IR60">IQ60-IFERROR(_xlfn.LET(_xlpm.k,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$IQ$3:$IQ$215),IF(_xlpm.top="対象無し", 0, SUMPRODUCT(_xlpm.amount * _xlpm.hitCount))),0)</f>
        <v>0</v>
      </c>
      <c r="IS60" s="157">
        <f t="shared" si="260"/>
        <v>0</v>
      </c>
      <c r="IT60" s="21">
        <f>LEN(配列情報!$D$69)-LEN(SUBSTITUTE(配列情報!$D$69,$D60,""))</f>
        <v>0</v>
      </c>
      <c r="IU60" s="21">
        <f t="shared" si="63"/>
        <v>0</v>
      </c>
      <c r="IV60" s="162" cm="1">
        <f t="array" ref="IV60">IU60-IFERROR(_xlfn.LET(_xlpm.k,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$IU$3:$IU$215),IF(_xlpm.top="対象無し", 0, SUMPRODUCT(_xlpm.amount * _xlpm.hitCount))),0)</f>
        <v>0</v>
      </c>
      <c r="IW60" s="157">
        <f t="shared" si="261"/>
        <v>0</v>
      </c>
      <c r="IX60" s="21">
        <f>LEN(配列情報!$D$70)-LEN(SUBSTITUTE(配列情報!$D$70,$D60,""))</f>
        <v>0</v>
      </c>
      <c r="IY60" s="21">
        <f t="shared" si="64"/>
        <v>0</v>
      </c>
      <c r="IZ60" s="162" cm="1">
        <f t="array" ref="IZ60">IY60-IFERROR(_xlfn.LET(_xlpm.k,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$IY$3:$IY$215),IF(_xlpm.top="対象無し", 0, SUMPRODUCT(_xlpm.amount * _xlpm.hitCount))),0)</f>
        <v>0</v>
      </c>
      <c r="JA60" s="157">
        <f t="shared" si="262"/>
        <v>0</v>
      </c>
      <c r="JB60" s="21">
        <f>LEN(配列情報!$D$71)-LEN(SUBSTITUTE(配列情報!$D$71,$D60,""))</f>
        <v>0</v>
      </c>
      <c r="JC60" s="21">
        <f t="shared" si="65"/>
        <v>0</v>
      </c>
      <c r="JD60" s="162" cm="1">
        <f t="array" ref="JD60">JC60-IFERROR(_xlfn.LET(_xlpm.k,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$JC$3:$JC$215),IF(_xlpm.top="対象無し", 0, SUMPRODUCT(_xlpm.amount * _xlpm.hitCount))),0)</f>
        <v>0</v>
      </c>
      <c r="JE60" s="157">
        <f t="shared" si="263"/>
        <v>0</v>
      </c>
      <c r="JF60" s="21">
        <f>LEN(配列情報!$D$72)-LEN(SUBSTITUTE(配列情報!$D$72,$D60,""))</f>
        <v>0</v>
      </c>
      <c r="JG60" s="21">
        <f t="shared" si="66"/>
        <v>0</v>
      </c>
      <c r="JH60" s="162" cm="1">
        <f t="array" ref="JH60">JG60-IFERROR(_xlfn.LET(_xlpm.k,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$JG$3:$JG$215),IF(_xlpm.top="対象無し", 0, SUMPRODUCT(_xlpm.amount * _xlpm.hitCount))),0)</f>
        <v>0</v>
      </c>
      <c r="JI60" s="157">
        <f t="shared" si="264"/>
        <v>0</v>
      </c>
      <c r="JJ60" s="21">
        <f>LEN(配列情報!$D$73)-LEN(SUBSTITUTE(配列情報!$D$73,$D60,""))</f>
        <v>0</v>
      </c>
      <c r="JK60" s="21">
        <f t="shared" si="67"/>
        <v>0</v>
      </c>
      <c r="JL60" s="162" cm="1">
        <f t="array" ref="JL60">JK60-IFERROR(_xlfn.LET(_xlpm.k,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$JK$3:$JK$215),IF(_xlpm.top="対象無し", 0, SUMPRODUCT(_xlpm.amount * _xlpm.hitCount))),0)</f>
        <v>0</v>
      </c>
      <c r="JM60" s="157">
        <f t="shared" si="265"/>
        <v>0</v>
      </c>
      <c r="JN60" s="21">
        <f>LEN(配列情報!$D$74)-LEN(SUBSTITUTE(配列情報!$D$74,$D60,""))</f>
        <v>0</v>
      </c>
      <c r="JO60" s="21">
        <f t="shared" si="68"/>
        <v>0</v>
      </c>
      <c r="JP60" s="162" cm="1">
        <f t="array" ref="JP60">JO60-IFERROR(_xlfn.LET(_xlpm.k,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$JO$3:$JO$215),IF(_xlpm.top="対象無し", 0, SUMPRODUCT(_xlpm.amount * _xlpm.hitCount))),0)</f>
        <v>0</v>
      </c>
      <c r="JQ60" s="157">
        <f t="shared" si="266"/>
        <v>0</v>
      </c>
      <c r="JR60" s="21">
        <f>LEN(配列情報!$D$75)-LEN(SUBSTITUTE(配列情報!$D$75,$D60,""))</f>
        <v>0</v>
      </c>
      <c r="JS60" s="21">
        <f t="shared" si="69"/>
        <v>0</v>
      </c>
      <c r="JT60" s="162" cm="1">
        <f t="array" ref="JT60">JS60-IFERROR(_xlfn.LET(_xlpm.k,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$JS$3:$JS$215),IF(_xlpm.top="対象無し", 0, SUMPRODUCT(_xlpm.amount * _xlpm.hitCount))),0)</f>
        <v>0</v>
      </c>
      <c r="JU60" s="157">
        <f t="shared" si="267"/>
        <v>0</v>
      </c>
      <c r="JV60" s="21">
        <f>LEN(配列情報!$D$76)-LEN(SUBSTITUTE(配列情報!$D$76,$D60,""))</f>
        <v>0</v>
      </c>
      <c r="JW60" s="21">
        <f t="shared" si="70"/>
        <v>0</v>
      </c>
      <c r="JX60" s="162" cm="1">
        <f t="array" ref="JX60">JW60-IFERROR(_xlfn.LET(_xlpm.k,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$JW$3:$JW$215),IF(_xlpm.top="対象無し", 0, SUMPRODUCT(_xlpm.amount * _xlpm.hitCount))),0)</f>
        <v>0</v>
      </c>
      <c r="JY60" s="157">
        <f t="shared" si="268"/>
        <v>0</v>
      </c>
      <c r="JZ60" s="21">
        <f>LEN(配列情報!$D$77)-LEN(SUBSTITUTE(配列情報!$D$77,$D60,""))</f>
        <v>0</v>
      </c>
      <c r="KA60" s="21">
        <f t="shared" si="71"/>
        <v>0</v>
      </c>
      <c r="KB60" s="162" cm="1">
        <f t="array" ref="KB60">KA60-IFERROR(_xlfn.LET(_xlpm.k,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$KA$3:$KA$215),IF(_xlpm.top="対象無し", 0, SUMPRODUCT(_xlpm.amount * _xlpm.hitCount))),0)</f>
        <v>0</v>
      </c>
      <c r="KC60" s="157">
        <f t="shared" si="269"/>
        <v>0</v>
      </c>
      <c r="KD60" s="21">
        <f>LEN(配列情報!$D$78)-LEN(SUBSTITUTE(配列情報!$D$78,$D60,""))</f>
        <v>0</v>
      </c>
      <c r="KE60" s="21">
        <f t="shared" si="72"/>
        <v>0</v>
      </c>
      <c r="KF60" s="162" cm="1">
        <f t="array" ref="KF60">KE60-IFERROR(_xlfn.LET(_xlpm.k,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$KE$3:$KE$215),IF(_xlpm.top="対象無し", 0, SUMPRODUCT(_xlpm.amount * _xlpm.hitCount))),0)</f>
        <v>0</v>
      </c>
      <c r="KG60" s="157">
        <f t="shared" si="270"/>
        <v>0</v>
      </c>
      <c r="KH60" s="21">
        <f>LEN(配列情報!$D$79)-LEN(SUBSTITUTE(配列情報!$D$79,$D60,""))</f>
        <v>0</v>
      </c>
      <c r="KI60" s="21">
        <f t="shared" si="73"/>
        <v>0</v>
      </c>
      <c r="KJ60" s="162" cm="1">
        <f t="array" ref="KJ60">KI60-IFERROR(_xlfn.LET(_xlpm.k,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$KI$3:$KI$215),IF(_xlpm.top="対象無し", 0, SUMPRODUCT(_xlpm.amount * _xlpm.hitCount))),0)</f>
        <v>0</v>
      </c>
      <c r="KK60" s="157">
        <f t="shared" si="271"/>
        <v>0</v>
      </c>
      <c r="KL60" s="21">
        <f>LEN(配列情報!$D$80)-LEN(SUBSTITUTE(配列情報!$D$80,$D60,""))</f>
        <v>0</v>
      </c>
      <c r="KM60" s="21">
        <f t="shared" si="74"/>
        <v>0</v>
      </c>
      <c r="KN60" s="162" cm="1">
        <f t="array" ref="KN60">KM60-IFERROR(_xlfn.LET(_xlpm.k,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$KM$3:$KM$215),IF(_xlpm.top="対象無し", 0, SUMPRODUCT(_xlpm.amount * _xlpm.hitCount))),0)</f>
        <v>0</v>
      </c>
      <c r="KO60" s="157">
        <f t="shared" si="272"/>
        <v>0</v>
      </c>
      <c r="KP60" s="21">
        <f>LEN(配列情報!$D$81)-LEN(SUBSTITUTE(配列情報!$D$81,$D60,""))</f>
        <v>0</v>
      </c>
      <c r="KQ60" s="21">
        <f t="shared" si="75"/>
        <v>0</v>
      </c>
      <c r="KR60" s="162" cm="1">
        <f t="array" ref="KR60">KQ60-IFERROR(_xlfn.LET(_xlpm.k,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$KQ$3:$KQ$215),IF(_xlpm.top="対象無し", 0, SUMPRODUCT(_xlpm.amount * _xlpm.hitCount))),0)</f>
        <v>0</v>
      </c>
      <c r="KS60" s="157">
        <f t="shared" si="273"/>
        <v>0</v>
      </c>
      <c r="KT60" s="21">
        <f>LEN(配列情報!$D$82)-LEN(SUBSTITUTE(配列情報!$D$82,$D60,""))</f>
        <v>0</v>
      </c>
      <c r="KU60" s="21">
        <f t="shared" si="76"/>
        <v>0</v>
      </c>
      <c r="KV60" s="162" cm="1">
        <f t="array" ref="KV60">KU60-IFERROR(_xlfn.LET(_xlpm.k,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$KU$3:$KU$215),IF(_xlpm.top="対象無し", 0, SUMPRODUCT(_xlpm.amount * _xlpm.hitCount))),0)</f>
        <v>0</v>
      </c>
      <c r="KW60" s="157">
        <f t="shared" si="274"/>
        <v>0</v>
      </c>
      <c r="KX60" s="21">
        <f>LEN(配列情報!$D$83)-LEN(SUBSTITUTE(配列情報!$D$83,$D60,""))</f>
        <v>0</v>
      </c>
      <c r="KY60" s="21">
        <f t="shared" si="77"/>
        <v>0</v>
      </c>
      <c r="KZ60" s="162" cm="1">
        <f t="array" ref="KZ60">KY60-IFERROR(_xlfn.LET(_xlpm.k,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$KY$3:$KY$215),IF(_xlpm.top="対象無し", 0, SUMPRODUCT(_xlpm.amount * _xlpm.hitCount))),0)</f>
        <v>0</v>
      </c>
      <c r="LA60" s="157">
        <f t="shared" si="275"/>
        <v>0</v>
      </c>
      <c r="LB60" s="21">
        <f>LEN(配列情報!$D$84)-LEN(SUBSTITUTE(配列情報!$D$84,$D60,""))</f>
        <v>0</v>
      </c>
      <c r="LC60" s="21">
        <f t="shared" si="78"/>
        <v>0</v>
      </c>
      <c r="LD60" s="162" cm="1">
        <f t="array" ref="LD60">LC60-IFERROR(_xlfn.LET(_xlpm.k,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$LC$3:$LC$215),IF(_xlpm.top="対象無し", 0, SUMPRODUCT(_xlpm.amount * _xlpm.hitCount))),0)</f>
        <v>0</v>
      </c>
      <c r="LE60" s="157">
        <f t="shared" si="276"/>
        <v>0</v>
      </c>
      <c r="LF60" s="21">
        <f>LEN(配列情報!$D$85)-LEN(SUBSTITUTE(配列情報!$D$85,$D60,""))</f>
        <v>0</v>
      </c>
      <c r="LG60" s="21">
        <f t="shared" si="79"/>
        <v>0</v>
      </c>
      <c r="LH60" s="162" cm="1">
        <f t="array" ref="LH60">LG60-IFERROR(_xlfn.LET(_xlpm.k,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$LG$3:$LG$215),IF(_xlpm.top="対象無し", 0, SUMPRODUCT(_xlpm.amount * _xlpm.hitCount))),0)</f>
        <v>0</v>
      </c>
      <c r="LI60" s="157">
        <f t="shared" si="277"/>
        <v>0</v>
      </c>
      <c r="LJ60" s="21">
        <f>LEN(配列情報!$D$86)-LEN(SUBSTITUTE(配列情報!$D$86,$D60,""))</f>
        <v>0</v>
      </c>
      <c r="LK60" s="21">
        <f t="shared" si="80"/>
        <v>0</v>
      </c>
      <c r="LL60" s="162" cm="1">
        <f t="array" ref="LL60">LK60-IFERROR(_xlfn.LET(_xlpm.k,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$LK$3:$LK$215),IF(_xlpm.top="対象無し", 0, SUMPRODUCT(_xlpm.amount * _xlpm.hitCount))),0)</f>
        <v>0</v>
      </c>
      <c r="LM60" s="157">
        <f t="shared" si="278"/>
        <v>0</v>
      </c>
      <c r="LN60" s="21">
        <f>LEN(配列情報!$D$87)-LEN(SUBSTITUTE(配列情報!$D$87,$D60,""))</f>
        <v>0</v>
      </c>
      <c r="LO60" s="21">
        <f t="shared" si="81"/>
        <v>0</v>
      </c>
      <c r="LP60" s="162" cm="1">
        <f t="array" ref="LP60">LO60-IFERROR(_xlfn.LET(_xlpm.k,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$LO$3:$LO$215),IF(_xlpm.top="対象無し", 0, SUMPRODUCT(_xlpm.amount * _xlpm.hitCount))),0)</f>
        <v>0</v>
      </c>
      <c r="LQ60" s="157">
        <f t="shared" si="279"/>
        <v>0</v>
      </c>
      <c r="LR60" s="21">
        <f>LEN(配列情報!$D$88)-LEN(SUBSTITUTE(配列情報!$D$88,$D60,""))</f>
        <v>0</v>
      </c>
      <c r="LS60" s="21">
        <f t="shared" si="82"/>
        <v>0</v>
      </c>
      <c r="LT60" s="162" cm="1">
        <f t="array" ref="LT60">LS60-IFERROR(_xlfn.LET(_xlpm.k,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$LS$3:$LS$215),IF(_xlpm.top="対象無し", 0, SUMPRODUCT(_xlpm.amount * _xlpm.hitCount))),0)</f>
        <v>0</v>
      </c>
      <c r="LU60" s="157">
        <f t="shared" si="280"/>
        <v>0</v>
      </c>
      <c r="LV60" s="21">
        <f>LEN(配列情報!$D$89)-LEN(SUBSTITUTE(配列情報!$D$89,$D60,""))</f>
        <v>0</v>
      </c>
      <c r="LW60" s="21">
        <f t="shared" si="83"/>
        <v>0</v>
      </c>
      <c r="LX60" s="162" cm="1">
        <f t="array" ref="LX60">LW60-IFERROR(_xlfn.LET(_xlpm.k,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$LW$3:$LW$215),IF(_xlpm.top="対象無し", 0, SUMPRODUCT(_xlpm.amount * _xlpm.hitCount))),0)</f>
        <v>0</v>
      </c>
      <c r="LY60" s="157">
        <f t="shared" si="281"/>
        <v>0</v>
      </c>
      <c r="LZ60" s="21">
        <f>LEN(配列情報!$D$90)-LEN(SUBSTITUTE(配列情報!$D$90,$D60,""))</f>
        <v>0</v>
      </c>
      <c r="MA60" s="21">
        <f t="shared" si="84"/>
        <v>0</v>
      </c>
      <c r="MB60" s="162" cm="1">
        <f t="array" ref="MB60">MA60-IFERROR(_xlfn.LET(_xlpm.k,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$MA$3:$MA$215),IF(_xlpm.top="対象無し", 0, SUMPRODUCT(_xlpm.amount * _xlpm.hitCount))),0)</f>
        <v>0</v>
      </c>
      <c r="MC60" s="157">
        <f t="shared" si="282"/>
        <v>0</v>
      </c>
      <c r="MD60" s="21">
        <f>LEN(配列情報!$D$91)-LEN(SUBSTITUTE(配列情報!$D$91,$D60,""))</f>
        <v>0</v>
      </c>
      <c r="ME60" s="21">
        <f t="shared" si="85"/>
        <v>0</v>
      </c>
      <c r="MF60" s="162" cm="1">
        <f t="array" ref="MF60">ME60-IFERROR(_xlfn.LET(_xlpm.k,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$ME$3:$ME$215),IF(_xlpm.top="対象無し", 0, SUMPRODUCT(_xlpm.amount * _xlpm.hitCount))),0)</f>
        <v>0</v>
      </c>
      <c r="MG60" s="157">
        <f t="shared" si="283"/>
        <v>0</v>
      </c>
      <c r="MH60" s="21">
        <f>LEN(配列情報!$D$92)-LEN(SUBSTITUTE(配列情報!$D$92,$D60,""))</f>
        <v>0</v>
      </c>
      <c r="MI60" s="21">
        <f t="shared" si="86"/>
        <v>0</v>
      </c>
      <c r="MJ60" s="162" cm="1">
        <f t="array" ref="MJ60">MI60-IFERROR(_xlfn.LET(_xlpm.k,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$MI$3:$MI$215),IF(_xlpm.top="対象無し", 0, SUMPRODUCT(_xlpm.amount * _xlpm.hitCount))),0)</f>
        <v>0</v>
      </c>
      <c r="MK60" s="157">
        <f t="shared" si="284"/>
        <v>0</v>
      </c>
      <c r="ML60" s="21">
        <f>LEN(配列情報!$D$93)-LEN(SUBSTITUTE(配列情報!$D$93,$D60,""))</f>
        <v>0</v>
      </c>
      <c r="MM60" s="21">
        <f t="shared" si="87"/>
        <v>0</v>
      </c>
      <c r="MN60" s="162" cm="1">
        <f t="array" ref="MN60">MM60-IFERROR(_xlfn.LET(_xlpm.k,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$MM$3:$MM$215),IF(_xlpm.top="対象無し", 0, SUMPRODUCT(_xlpm.amount * _xlpm.hitCount))),0)</f>
        <v>0</v>
      </c>
      <c r="MO60" s="157">
        <f t="shared" si="285"/>
        <v>0</v>
      </c>
      <c r="MP60" s="21">
        <f>LEN(配列情報!$D$94)-LEN(SUBSTITUTE(配列情報!$D$94,$D60,""))</f>
        <v>0</v>
      </c>
      <c r="MQ60" s="21">
        <f t="shared" si="88"/>
        <v>0</v>
      </c>
      <c r="MR60" s="162" cm="1">
        <f t="array" ref="MR60">MQ60-IFERROR(_xlfn.LET(_xlpm.k,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$MQ$3:$MQ$215),IF(_xlpm.top="対象無し", 0, SUMPRODUCT(_xlpm.amount * _xlpm.hitCount))),0)</f>
        <v>0</v>
      </c>
      <c r="MS60" s="157">
        <f t="shared" si="286"/>
        <v>0</v>
      </c>
      <c r="MT60" s="21">
        <f>LEN(配列情報!$D$95)-LEN(SUBSTITUTE(配列情報!$D$95,$D60,""))</f>
        <v>0</v>
      </c>
      <c r="MU60" s="21">
        <f t="shared" si="89"/>
        <v>0</v>
      </c>
      <c r="MV60" s="162" cm="1">
        <f t="array" ref="MV60">MU60-IFERROR(_xlfn.LET(_xlpm.k,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$MU$3:$MU$215),IF(_xlpm.top="対象無し", 0, SUMPRODUCT(_xlpm.amount * _xlpm.hitCount))),0)</f>
        <v>0</v>
      </c>
      <c r="MW60" s="157">
        <f t="shared" si="287"/>
        <v>0</v>
      </c>
      <c r="MX60" s="21">
        <f>LEN(配列情報!$D$96)-LEN(SUBSTITUTE(配列情報!$D$96,$D60,""))</f>
        <v>0</v>
      </c>
      <c r="MY60" s="21">
        <f t="shared" si="90"/>
        <v>0</v>
      </c>
      <c r="MZ60" s="162" cm="1">
        <f t="array" ref="MZ60">MY60-IFERROR(_xlfn.LET(_xlpm.k,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$MY$3:$MY$215),IF(_xlpm.top="対象無し", 0, SUMPRODUCT(_xlpm.amount * _xlpm.hitCount))),0)</f>
        <v>0</v>
      </c>
      <c r="NA60" s="157">
        <f t="shared" si="288"/>
        <v>0</v>
      </c>
      <c r="NB60" s="21">
        <f>LEN(配列情報!$D$97)-LEN(SUBSTITUTE(配列情報!$D$97,$D60,""))</f>
        <v>0</v>
      </c>
      <c r="NC60" s="21">
        <f t="shared" si="91"/>
        <v>0</v>
      </c>
      <c r="ND60" s="162" cm="1">
        <f t="array" ref="ND60">NC60-IFERROR(_xlfn.LET(_xlpm.k,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$NC$3:$NC$215),IF(_xlpm.top="対象無し", 0, SUMPRODUCT(_xlpm.amount * _xlpm.hitCount))),0)</f>
        <v>0</v>
      </c>
      <c r="NE60" s="157">
        <f t="shared" si="289"/>
        <v>0</v>
      </c>
      <c r="NF60" s="21">
        <f>LEN(配列情報!$D$98)-LEN(SUBSTITUTE(配列情報!$D$98,$D60,""))</f>
        <v>0</v>
      </c>
      <c r="NG60" s="21">
        <f t="shared" si="92"/>
        <v>0</v>
      </c>
      <c r="NH60" s="162" cm="1">
        <f t="array" ref="NH60">NG60-IFERROR(_xlfn.LET(_xlpm.k,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$NG$3:$NG$215),IF(_xlpm.top="対象無し", 0, SUMPRODUCT(_xlpm.amount * _xlpm.hitCount))),0)</f>
        <v>0</v>
      </c>
      <c r="NI60" s="157">
        <f t="shared" si="290"/>
        <v>0</v>
      </c>
      <c r="NJ60" s="21">
        <f>LEN(配列情報!$D$99)-LEN(SUBSTITUTE(配列情報!$D$99,$D60,""))</f>
        <v>0</v>
      </c>
      <c r="NK60" s="21">
        <f t="shared" si="93"/>
        <v>0</v>
      </c>
      <c r="NL60" s="162" cm="1">
        <f t="array" ref="NL60">NK60-IFERROR(_xlfn.LET(_xlpm.k,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$NK$3:$NK$215),IF(_xlpm.top="対象無し", 0, SUMPRODUCT(_xlpm.amount * _xlpm.hitCount))),0)</f>
        <v>0</v>
      </c>
      <c r="NM60" s="157">
        <f t="shared" si="291"/>
        <v>0</v>
      </c>
      <c r="NN60" s="21">
        <f>LEN(配列情報!$D$100)-LEN(SUBSTITUTE(配列情報!$D$100,$D60,""))</f>
        <v>0</v>
      </c>
      <c r="NO60" s="21">
        <f t="shared" si="94"/>
        <v>0</v>
      </c>
      <c r="NP60" s="162" cm="1">
        <f t="array" ref="NP60">NO60-IFERROR(_xlfn.LET(_xlpm.k,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$NO$3:$NO$215),IF(_xlpm.top="対象無し", 0, SUMPRODUCT(_xlpm.amount * _xlpm.hitCount))),0)</f>
        <v>0</v>
      </c>
      <c r="NQ60" s="157">
        <f t="shared" si="292"/>
        <v>0</v>
      </c>
      <c r="NR60" s="21">
        <f>LEN(配列情報!$D$101)-LEN(SUBSTITUTE(配列情報!$D$101,$D60,""))</f>
        <v>0</v>
      </c>
      <c r="NS60" s="21">
        <f t="shared" si="95"/>
        <v>0</v>
      </c>
      <c r="NT60" s="162" cm="1">
        <f t="array" ref="NT60">NS60-IFERROR(_xlfn.LET(_xlpm.k,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$NS$3:$NS$215),IF(_xlpm.top="対象無し", 0, SUMPRODUCT(_xlpm.amount * _xlpm.hitCount))),0)</f>
        <v>0</v>
      </c>
      <c r="NU60" s="157">
        <f t="shared" si="293"/>
        <v>0</v>
      </c>
      <c r="NV60" s="21">
        <f>LEN(配列情報!$D$102)-LEN(SUBSTITUTE(配列情報!$D$102,$D60,""))</f>
        <v>0</v>
      </c>
      <c r="NW60" s="21">
        <f t="shared" si="96"/>
        <v>0</v>
      </c>
      <c r="NX60" s="162" cm="1">
        <f t="array" ref="NX60">NW60-IFERROR(_xlfn.LET(_xlpm.k, _xlfn.XMATCH(TRUE, EXACT($OB$2:$RL$2, D60),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D60, ""))) / LEN(D60),_xlpm.amount, SUMIF($C$3:$C$215, _xlpm.arrCode, $NW$3:$NW$215),IF(_xlpm.top="対象無し", 0, SUMPRODUCT(_xlpm.amount * _xlpm.hitCount))),0)</f>
        <v>0</v>
      </c>
      <c r="NY60" s="157">
        <f t="shared" si="294"/>
        <v>0</v>
      </c>
    </row>
    <row r="61" spans="1:389">
      <c r="A61" s="178" t="s">
        <v>228</v>
      </c>
      <c r="B61" s="45" t="s">
        <v>22</v>
      </c>
      <c r="C61" s="45">
        <v>59</v>
      </c>
      <c r="D61" s="19" t="str">
        <f>塩基・修飾表記の定義!N49</f>
        <v>[AmindT]</v>
      </c>
      <c r="E61" s="160">
        <f t="shared" si="3"/>
        <v>8</v>
      </c>
      <c r="F61" s="21">
        <f>LEN(配列情報!$D$7)-LEN(SUBSTITUTE(配列情報!$D$7,$D61,""))</f>
        <v>0</v>
      </c>
      <c r="G61" s="21">
        <f t="shared" si="100"/>
        <v>0</v>
      </c>
      <c r="H61" s="162" cm="1">
        <f t="array" ref="H61">G61-IFERROR(_xlfn.LET(_xlpm.k,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$G$3:$G$215),IF(_xlpm.top="対象無し", 0, SUMPRODUCT(_xlpm.amount * _xlpm.hitCount))),0)</f>
        <v>0</v>
      </c>
      <c r="I61" s="157">
        <f t="shared" si="199"/>
        <v>0</v>
      </c>
      <c r="J61" s="21">
        <f>LEN(配列情報!$D$8)-LEN(SUBSTITUTE(配列情報!$D$8,$D61,""))</f>
        <v>0</v>
      </c>
      <c r="K61" s="21">
        <f t="shared" si="101"/>
        <v>0</v>
      </c>
      <c r="L61" s="162" cm="1">
        <f t="array" ref="L61">K61-IFERROR(_xlfn.LET(_xlpm.k,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$K$3:$K$215),IF(_xlpm.top="対象無し", 0, SUMPRODUCT(_xlpm.amount * _xlpm.hitCount))),0)</f>
        <v>0</v>
      </c>
      <c r="M61" s="157">
        <f t="shared" si="200"/>
        <v>0</v>
      </c>
      <c r="N61" s="21">
        <f>LEN(配列情報!$D$9)-LEN(SUBSTITUTE(配列情報!$D$9,$D61,""))</f>
        <v>0</v>
      </c>
      <c r="O61" s="21">
        <f t="shared" si="4"/>
        <v>0</v>
      </c>
      <c r="P61" s="162" cm="1">
        <f t="array" ref="P61">O61-IFERROR(_xlfn.LET(_xlpm.k,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$O$3:$O$215),IF(_xlpm.top="対象無し", 0, SUMPRODUCT(_xlpm.amount * _xlpm.hitCount))),0)</f>
        <v>0</v>
      </c>
      <c r="Q61" s="157">
        <f t="shared" si="201"/>
        <v>0</v>
      </c>
      <c r="R61" s="21">
        <f>LEN(配列情報!$D$10)-LEN(SUBSTITUTE(配列情報!$D$10,$D61,""))</f>
        <v>0</v>
      </c>
      <c r="S61" s="21">
        <f t="shared" si="5"/>
        <v>0</v>
      </c>
      <c r="T61" s="162" cm="1">
        <f t="array" ref="T61">S61-IFERROR(_xlfn.LET(_xlpm.k,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$S$3:$S$215),IF(_xlpm.top="対象無し", 0, SUMPRODUCT(_xlpm.amount * _xlpm.hitCount))),0)</f>
        <v>0</v>
      </c>
      <c r="U61" s="157">
        <f t="shared" si="202"/>
        <v>0</v>
      </c>
      <c r="V61" s="21">
        <f>LEN(配列情報!$D$11)-LEN(SUBSTITUTE(配列情報!$D$11,$D61,""))</f>
        <v>0</v>
      </c>
      <c r="W61" s="21">
        <f t="shared" si="6"/>
        <v>0</v>
      </c>
      <c r="X61" s="162" cm="1">
        <f t="array" ref="X61">W61-IFERROR(_xlfn.LET(_xlpm.k,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$W$3:$W$215),IF(_xlpm.top="対象無し", 0, SUMPRODUCT(_xlpm.amount * _xlpm.hitCount))),0)</f>
        <v>0</v>
      </c>
      <c r="Y61" s="157">
        <f t="shared" si="203"/>
        <v>0</v>
      </c>
      <c r="Z61" s="21">
        <f>LEN(配列情報!$D$12)-LEN(SUBSTITUTE(配列情報!$D$12,$D61,""))</f>
        <v>0</v>
      </c>
      <c r="AA61" s="21">
        <f t="shared" si="7"/>
        <v>0</v>
      </c>
      <c r="AB61" s="162" cm="1">
        <f t="array" ref="AB61">AA61-IFERROR(_xlfn.LET(_xlpm.k,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$AA$3:$AA$215),IF(_xlpm.top="対象無し", 0, SUMPRODUCT(_xlpm.amount * _xlpm.hitCount))),0)</f>
        <v>0</v>
      </c>
      <c r="AC61" s="157">
        <f t="shared" si="204"/>
        <v>0</v>
      </c>
      <c r="AD61" s="21">
        <f>LEN(配列情報!$D$13)-LEN(SUBSTITUTE(配列情報!$D$13,$D61,""))</f>
        <v>0</v>
      </c>
      <c r="AE61" s="21">
        <f t="shared" si="8"/>
        <v>0</v>
      </c>
      <c r="AF61" s="162" cm="1">
        <f t="array" ref="AF61">AE61-IFERROR(_xlfn.LET(_xlpm.k,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$AE$3:$AE$215),IF(_xlpm.top="対象無し", 0, SUMPRODUCT(_xlpm.amount * _xlpm.hitCount))),0)</f>
        <v>0</v>
      </c>
      <c r="AG61" s="157">
        <f t="shared" si="205"/>
        <v>0</v>
      </c>
      <c r="AH61" s="21">
        <f>LEN(配列情報!$D$14)-LEN(SUBSTITUTE(配列情報!$D$14,$D61,""))</f>
        <v>0</v>
      </c>
      <c r="AI61" s="21">
        <f t="shared" si="9"/>
        <v>0</v>
      </c>
      <c r="AJ61" s="162" cm="1">
        <f t="array" ref="AJ61">AI61-IFERROR(_xlfn.LET(_xlpm.k,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$AI$3:$AI$215),IF(_xlpm.top="対象無し", 0, SUMPRODUCT(_xlpm.amount * _xlpm.hitCount))),0)</f>
        <v>0</v>
      </c>
      <c r="AK61" s="157">
        <f t="shared" si="206"/>
        <v>0</v>
      </c>
      <c r="AL61" s="21">
        <f>LEN(配列情報!$D$15)-LEN(SUBSTITUTE(配列情報!$D$15,$D61,""))</f>
        <v>0</v>
      </c>
      <c r="AM61" s="21">
        <f t="shared" si="10"/>
        <v>0</v>
      </c>
      <c r="AN61" s="162" cm="1">
        <f t="array" ref="AN61">AM61-IFERROR(_xlfn.LET(_xlpm.k,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$AM$3:$AM$215),IF(_xlpm.top="対象無し", 0, SUMPRODUCT(_xlpm.amount * _xlpm.hitCount))),0)</f>
        <v>0</v>
      </c>
      <c r="AO61" s="157">
        <f t="shared" si="207"/>
        <v>0</v>
      </c>
      <c r="AP61" s="21">
        <f>LEN(配列情報!$D$16)-LEN(SUBSTITUTE(配列情報!$D$16,$D61,""))</f>
        <v>0</v>
      </c>
      <c r="AQ61" s="21">
        <f t="shared" si="11"/>
        <v>0</v>
      </c>
      <c r="AR61" s="162" cm="1">
        <f t="array" ref="AR61">AQ61-IFERROR(_xlfn.LET(_xlpm.k,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$AQ$3:$AQ$215),IF(_xlpm.top="対象無し", 0, SUMPRODUCT(_xlpm.amount * _xlpm.hitCount))),0)</f>
        <v>0</v>
      </c>
      <c r="AS61" s="157">
        <f t="shared" si="208"/>
        <v>0</v>
      </c>
      <c r="AT61" s="21">
        <f>LEN(配列情報!$D$17)-LEN(SUBSTITUTE(配列情報!$D$17,$D61,""))</f>
        <v>0</v>
      </c>
      <c r="AU61" s="21">
        <f t="shared" si="12"/>
        <v>0</v>
      </c>
      <c r="AV61" s="162" cm="1">
        <f t="array" ref="AV61">AU61-IFERROR(_xlfn.LET(_xlpm.k,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$AU$3:$AU$215),IF(_xlpm.top="対象無し", 0, SUMPRODUCT(_xlpm.amount * _xlpm.hitCount))),0)</f>
        <v>0</v>
      </c>
      <c r="AW61" s="157">
        <f t="shared" si="209"/>
        <v>0</v>
      </c>
      <c r="AX61" s="21">
        <f>LEN(配列情報!$D$18)-LEN(SUBSTITUTE(配列情報!$D$18,$D61,""))</f>
        <v>0</v>
      </c>
      <c r="AY61" s="21">
        <f t="shared" si="13"/>
        <v>0</v>
      </c>
      <c r="AZ61" s="162" cm="1">
        <f t="array" ref="AZ61">AY61-IFERROR(_xlfn.LET(_xlpm.k,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$AY$3:$AY$215),IF(_xlpm.top="対象無し", 0, SUMPRODUCT(_xlpm.amount * _xlpm.hitCount))),0)</f>
        <v>0</v>
      </c>
      <c r="BA61" s="157">
        <f t="shared" si="210"/>
        <v>0</v>
      </c>
      <c r="BB61" s="21">
        <f>LEN(配列情報!$D$19)-LEN(SUBSTITUTE(配列情報!$D$19,$D61,""))</f>
        <v>0</v>
      </c>
      <c r="BC61" s="21">
        <f t="shared" si="14"/>
        <v>0</v>
      </c>
      <c r="BD61" s="162" cm="1">
        <f t="array" ref="BD61">BC61-IFERROR(_xlfn.LET(_xlpm.k,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$BC$3:$BC$215),IF(_xlpm.top="対象無し", 0, SUMPRODUCT(_xlpm.amount * _xlpm.hitCount))),0)</f>
        <v>0</v>
      </c>
      <c r="BE61" s="157">
        <f t="shared" si="211"/>
        <v>0</v>
      </c>
      <c r="BF61" s="21">
        <f>LEN(配列情報!$D$20)-LEN(SUBSTITUTE(配列情報!$D$20,$D61,""))</f>
        <v>0</v>
      </c>
      <c r="BG61" s="21">
        <f t="shared" si="102"/>
        <v>0</v>
      </c>
      <c r="BH61" s="162" cm="1">
        <f t="array" ref="BH61">BG61-IFERROR(_xlfn.LET(_xlpm.k,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$BG$3:$BG$215),IF(_xlpm.top="対象無し", 0, SUMPRODUCT(_xlpm.amount * _xlpm.hitCount))),0)</f>
        <v>0</v>
      </c>
      <c r="BI61" s="157">
        <f t="shared" si="212"/>
        <v>0</v>
      </c>
      <c r="BJ61" s="21">
        <f>LEN(配列情報!$D$21)-LEN(SUBSTITUTE(配列情報!$D$21,$D61,""))</f>
        <v>0</v>
      </c>
      <c r="BK61" s="21">
        <f t="shared" si="15"/>
        <v>0</v>
      </c>
      <c r="BL61" s="162" cm="1">
        <f t="array" ref="BL61">BK61-IFERROR(_xlfn.LET(_xlpm.k,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$BK$3:$BK$215),IF(_xlpm.top="対象無し", 0, SUMPRODUCT(_xlpm.amount * _xlpm.hitCount))),0)</f>
        <v>0</v>
      </c>
      <c r="BM61" s="157">
        <f t="shared" si="213"/>
        <v>0</v>
      </c>
      <c r="BN61" s="21">
        <f>LEN(配列情報!$D$22)-LEN(SUBSTITUTE(配列情報!$D$22,$D61,""))</f>
        <v>0</v>
      </c>
      <c r="BO61" s="21">
        <f t="shared" si="16"/>
        <v>0</v>
      </c>
      <c r="BP61" s="162" cm="1">
        <f t="array" ref="BP61">BO61-IFERROR(_xlfn.LET(_xlpm.k,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$BO$3:$BO$215),IF(_xlpm.top="対象無し", 0, SUMPRODUCT(_xlpm.amount * _xlpm.hitCount))),0)</f>
        <v>0</v>
      </c>
      <c r="BQ61" s="157">
        <f t="shared" si="214"/>
        <v>0</v>
      </c>
      <c r="BR61" s="21">
        <f>LEN(配列情報!$D$23)-LEN(SUBSTITUTE(配列情報!$D$23,$D61,""))</f>
        <v>0</v>
      </c>
      <c r="BS61" s="21">
        <f t="shared" si="17"/>
        <v>0</v>
      </c>
      <c r="BT61" s="162" cm="1">
        <f t="array" ref="BT61">BS61-IFERROR(_xlfn.LET(_xlpm.k,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$BS$3:$BS$215),IF(_xlpm.top="対象無し", 0, SUMPRODUCT(_xlpm.amount * _xlpm.hitCount))),0)</f>
        <v>0</v>
      </c>
      <c r="BU61" s="157">
        <f t="shared" si="215"/>
        <v>0</v>
      </c>
      <c r="BV61" s="21">
        <f>LEN(配列情報!$D$24)-LEN(SUBSTITUTE(配列情報!$D$24,$D61,""))</f>
        <v>0</v>
      </c>
      <c r="BW61" s="21">
        <f t="shared" si="18"/>
        <v>0</v>
      </c>
      <c r="BX61" s="162" cm="1">
        <f t="array" ref="BX61">BW61-IFERROR(_xlfn.LET(_xlpm.k,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$BW$3:$BW$215),IF(_xlpm.top="対象無し", 0, SUMPRODUCT(_xlpm.amount * _xlpm.hitCount))),0)</f>
        <v>0</v>
      </c>
      <c r="BY61" s="157">
        <f t="shared" si="216"/>
        <v>0</v>
      </c>
      <c r="BZ61" s="21">
        <f>LEN(配列情報!$D$25)-LEN(SUBSTITUTE(配列情報!$D$25,$D61,""))</f>
        <v>0</v>
      </c>
      <c r="CA61" s="21">
        <f t="shared" si="19"/>
        <v>0</v>
      </c>
      <c r="CB61" s="162" cm="1">
        <f t="array" ref="CB61">CA61-IFERROR(_xlfn.LET(_xlpm.k,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$CA$3:$CA$215),IF(_xlpm.top="対象無し", 0, SUMPRODUCT(_xlpm.amount * _xlpm.hitCount))),0)</f>
        <v>0</v>
      </c>
      <c r="CC61" s="157">
        <f t="shared" si="217"/>
        <v>0</v>
      </c>
      <c r="CD61" s="21">
        <f>LEN(配列情報!$D$26)-LEN(SUBSTITUTE(配列情報!$D$26,$D61,""))</f>
        <v>0</v>
      </c>
      <c r="CE61" s="21">
        <f t="shared" si="20"/>
        <v>0</v>
      </c>
      <c r="CF61" s="162" cm="1">
        <f t="array" ref="CF61">CE61-IFERROR(_xlfn.LET(_xlpm.k,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$CE$3:$CE$215),IF(_xlpm.top="対象無し", 0, SUMPRODUCT(_xlpm.amount * _xlpm.hitCount))),0)</f>
        <v>0</v>
      </c>
      <c r="CG61" s="157">
        <f t="shared" si="218"/>
        <v>0</v>
      </c>
      <c r="CH61" s="21">
        <f>LEN(配列情報!$D$27)-LEN(SUBSTITUTE(配列情報!$D$27,$D61,""))</f>
        <v>0</v>
      </c>
      <c r="CI61" s="21">
        <f t="shared" si="21"/>
        <v>0</v>
      </c>
      <c r="CJ61" s="162" cm="1">
        <f t="array" ref="CJ61">CI61-IFERROR(_xlfn.LET(_xlpm.k,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$CI$3:$CI$215),IF(_xlpm.top="対象無し", 0, SUMPRODUCT(_xlpm.amount * _xlpm.hitCount))),0)</f>
        <v>0</v>
      </c>
      <c r="CK61" s="157">
        <f t="shared" si="219"/>
        <v>0</v>
      </c>
      <c r="CL61" s="21">
        <f>LEN(配列情報!$D$28)-LEN(SUBSTITUTE(配列情報!$D$28,$D61,""))</f>
        <v>0</v>
      </c>
      <c r="CM61" s="21">
        <f t="shared" si="22"/>
        <v>0</v>
      </c>
      <c r="CN61" s="162" cm="1">
        <f t="array" ref="CN61">CM61-IFERROR(_xlfn.LET(_xlpm.k,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$CM$3:$CM$215),IF(_xlpm.top="対象無し", 0, SUMPRODUCT(_xlpm.amount * _xlpm.hitCount))),0)</f>
        <v>0</v>
      </c>
      <c r="CO61" s="157">
        <f t="shared" si="220"/>
        <v>0</v>
      </c>
      <c r="CP61" s="21">
        <f>LEN(配列情報!$D$29)-LEN(SUBSTITUTE(配列情報!$D$29,$D61,""))</f>
        <v>0</v>
      </c>
      <c r="CQ61" s="21">
        <f t="shared" si="23"/>
        <v>0</v>
      </c>
      <c r="CR61" s="162" cm="1">
        <f t="array" ref="CR61">CQ61-IFERROR(_xlfn.LET(_xlpm.k,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$CQ$3:$CQ$215),IF(_xlpm.top="対象無し", 0, SUMPRODUCT(_xlpm.amount * _xlpm.hitCount))),0)</f>
        <v>0</v>
      </c>
      <c r="CS61" s="157">
        <f t="shared" si="221"/>
        <v>0</v>
      </c>
      <c r="CT61" s="21">
        <f>LEN(配列情報!$D$30)-LEN(SUBSTITUTE(配列情報!$D$30,$D61,""))</f>
        <v>0</v>
      </c>
      <c r="CU61" s="21">
        <f t="shared" si="24"/>
        <v>0</v>
      </c>
      <c r="CV61" s="162" cm="1">
        <f t="array" ref="CV61">CU61-IFERROR(_xlfn.LET(_xlpm.k,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$CU$3:$CU$215),IF(_xlpm.top="対象無し", 0, SUMPRODUCT(_xlpm.amount * _xlpm.hitCount))),0)</f>
        <v>0</v>
      </c>
      <c r="CW61" s="157">
        <f t="shared" si="222"/>
        <v>0</v>
      </c>
      <c r="CX61" s="21">
        <f>LEN(配列情報!$D$31)-LEN(SUBSTITUTE(配列情報!$D$31,$D61,""))</f>
        <v>0</v>
      </c>
      <c r="CY61" s="21">
        <f t="shared" si="25"/>
        <v>0</v>
      </c>
      <c r="CZ61" s="162" cm="1">
        <f t="array" ref="CZ61">CY61-IFERROR(_xlfn.LET(_xlpm.k,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$CY$3:$CY$215),IF(_xlpm.top="対象無し", 0, SUMPRODUCT(_xlpm.amount * _xlpm.hitCount))),0)</f>
        <v>0</v>
      </c>
      <c r="DA61" s="157">
        <f t="shared" si="223"/>
        <v>0</v>
      </c>
      <c r="DB61" s="21">
        <f>LEN(配列情報!$D$32)-LEN(SUBSTITUTE(配列情報!$D$32,$D61,""))</f>
        <v>0</v>
      </c>
      <c r="DC61" s="21">
        <f t="shared" si="26"/>
        <v>0</v>
      </c>
      <c r="DD61" s="162" cm="1">
        <f t="array" ref="DD61">DC61-IFERROR(_xlfn.LET(_xlpm.k,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$DC$3:$DC$215),IF(_xlpm.top="対象無し", 0, SUMPRODUCT(_xlpm.amount * _xlpm.hitCount))),0)</f>
        <v>0</v>
      </c>
      <c r="DE61" s="157">
        <f t="shared" si="224"/>
        <v>0</v>
      </c>
      <c r="DF61" s="21">
        <f>LEN(配列情報!$D$33)-LEN(SUBSTITUTE(配列情報!$D$33,$D61,""))</f>
        <v>0</v>
      </c>
      <c r="DG61" s="21">
        <f t="shared" si="27"/>
        <v>0</v>
      </c>
      <c r="DH61" s="162" cm="1">
        <f t="array" ref="DH61">DG61-IFERROR(_xlfn.LET(_xlpm.k,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$DG$3:$DG$215),IF(_xlpm.top="対象無し", 0, SUMPRODUCT(_xlpm.amount * _xlpm.hitCount))),0)</f>
        <v>0</v>
      </c>
      <c r="DI61" s="157">
        <f t="shared" si="225"/>
        <v>0</v>
      </c>
      <c r="DJ61" s="21">
        <f>LEN(配列情報!$D$34)-LEN(SUBSTITUTE(配列情報!$D$34,$D61,""))</f>
        <v>0</v>
      </c>
      <c r="DK61" s="21">
        <f t="shared" si="28"/>
        <v>0</v>
      </c>
      <c r="DL61" s="162" cm="1">
        <f t="array" ref="DL61">DK61-IFERROR(_xlfn.LET(_xlpm.k,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$DK$3:$DK$215),IF(_xlpm.top="対象無し", 0, SUMPRODUCT(_xlpm.amount * _xlpm.hitCount))),0)</f>
        <v>0</v>
      </c>
      <c r="DM61" s="157">
        <f t="shared" si="226"/>
        <v>0</v>
      </c>
      <c r="DN61" s="21">
        <f>LEN(配列情報!$D$35)-LEN(SUBSTITUTE(配列情報!$D$35,$D61,""))</f>
        <v>0</v>
      </c>
      <c r="DO61" s="21">
        <f t="shared" si="29"/>
        <v>0</v>
      </c>
      <c r="DP61" s="162" cm="1">
        <f t="array" ref="DP61">DO61-IFERROR(_xlfn.LET(_xlpm.k,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$DO$3:$DO$215),IF(_xlpm.top="対象無し", 0, SUMPRODUCT(_xlpm.amount * _xlpm.hitCount))),0)</f>
        <v>0</v>
      </c>
      <c r="DQ61" s="157">
        <f t="shared" si="227"/>
        <v>0</v>
      </c>
      <c r="DR61" s="21">
        <f>LEN(配列情報!$D$36)-LEN(SUBSTITUTE(配列情報!$D$36,$D61,""))</f>
        <v>0</v>
      </c>
      <c r="DS61" s="21">
        <f t="shared" si="30"/>
        <v>0</v>
      </c>
      <c r="DT61" s="162" cm="1">
        <f t="array" ref="DT61">DS61-IFERROR(_xlfn.LET(_xlpm.k,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$DS$3:$DS$215),IF(_xlpm.top="対象無し", 0, SUMPRODUCT(_xlpm.amount * _xlpm.hitCount))),0)</f>
        <v>0</v>
      </c>
      <c r="DU61" s="157">
        <f t="shared" si="228"/>
        <v>0</v>
      </c>
      <c r="DV61" s="21">
        <f>LEN(配列情報!$D$37)-LEN(SUBSTITUTE(配列情報!$D$37,$D61,""))</f>
        <v>0</v>
      </c>
      <c r="DW61" s="21">
        <f t="shared" si="31"/>
        <v>0</v>
      </c>
      <c r="DX61" s="162" cm="1">
        <f t="array" ref="DX61">DW61-IFERROR(_xlfn.LET(_xlpm.k,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$DW$3:$DW$215),IF(_xlpm.top="対象無し", 0, SUMPRODUCT(_xlpm.amount * _xlpm.hitCount))),0)</f>
        <v>0</v>
      </c>
      <c r="DY61" s="157">
        <f t="shared" si="229"/>
        <v>0</v>
      </c>
      <c r="DZ61" s="21">
        <f>LEN(配列情報!$D$38)-LEN(SUBSTITUTE(配列情報!$D$38,$D61,""))</f>
        <v>0</v>
      </c>
      <c r="EA61" s="21">
        <f t="shared" si="32"/>
        <v>0</v>
      </c>
      <c r="EB61" s="162" cm="1">
        <f t="array" ref="EB61">EA61-IFERROR(_xlfn.LET(_xlpm.k,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$EA$3:$EA$215),IF(_xlpm.top="対象無し", 0, SUMPRODUCT(_xlpm.amount * _xlpm.hitCount))),0)</f>
        <v>0</v>
      </c>
      <c r="EC61" s="157">
        <f t="shared" si="230"/>
        <v>0</v>
      </c>
      <c r="ED61" s="21">
        <f>LEN(配列情報!$D$39)-LEN(SUBSTITUTE(配列情報!$D$39,$D61,""))</f>
        <v>0</v>
      </c>
      <c r="EE61" s="21">
        <f t="shared" si="33"/>
        <v>0</v>
      </c>
      <c r="EF61" s="162" cm="1">
        <f t="array" ref="EF61">EE61-IFERROR(_xlfn.LET(_xlpm.k,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$EE$3:$EE$215),IF(_xlpm.top="対象無し", 0, SUMPRODUCT(_xlpm.amount * _xlpm.hitCount))),0)</f>
        <v>0</v>
      </c>
      <c r="EG61" s="157">
        <f t="shared" si="231"/>
        <v>0</v>
      </c>
      <c r="EH61" s="21">
        <f>LEN(配列情報!$D$40)-LEN(SUBSTITUTE(配列情報!$D$40,$D61,""))</f>
        <v>0</v>
      </c>
      <c r="EI61" s="21">
        <f t="shared" si="34"/>
        <v>0</v>
      </c>
      <c r="EJ61" s="162" cm="1">
        <f t="array" ref="EJ61">EI61-IFERROR(_xlfn.LET(_xlpm.k,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$EI$3:$EI$215),IF(_xlpm.top="対象無し", 0, SUMPRODUCT(_xlpm.amount * _xlpm.hitCount))),0)</f>
        <v>0</v>
      </c>
      <c r="EK61" s="157">
        <f t="shared" si="232"/>
        <v>0</v>
      </c>
      <c r="EL61" s="21">
        <f>LEN(配列情報!$D$41)-LEN(SUBSTITUTE(配列情報!$D$41,$D61,""))</f>
        <v>0</v>
      </c>
      <c r="EM61" s="21">
        <f t="shared" si="35"/>
        <v>0</v>
      </c>
      <c r="EN61" s="162" cm="1">
        <f t="array" ref="EN61">EM61-IFERROR(_xlfn.LET(_xlpm.k,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$EM$3:$EM$215),IF(_xlpm.top="対象無し", 0, SUMPRODUCT(_xlpm.amount * _xlpm.hitCount))),0)</f>
        <v>0</v>
      </c>
      <c r="EO61" s="157">
        <f t="shared" si="233"/>
        <v>0</v>
      </c>
      <c r="EP61" s="21">
        <f>LEN(配列情報!$D$42)-LEN(SUBSTITUTE(配列情報!$D$42,$D61,""))</f>
        <v>0</v>
      </c>
      <c r="EQ61" s="21">
        <f t="shared" si="36"/>
        <v>0</v>
      </c>
      <c r="ER61" s="162" cm="1">
        <f t="array" ref="ER61">EQ61-IFERROR(_xlfn.LET(_xlpm.k,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$EQ$3:$EQ$215),IF(_xlpm.top="対象無し", 0, SUMPRODUCT(_xlpm.amount * _xlpm.hitCount))),0)</f>
        <v>0</v>
      </c>
      <c r="ES61" s="157">
        <f t="shared" si="234"/>
        <v>0</v>
      </c>
      <c r="ET61" s="21">
        <f>LEN(配列情報!$D$43)-LEN(SUBSTITUTE(配列情報!$D$43,$D61,""))</f>
        <v>0</v>
      </c>
      <c r="EU61" s="21">
        <f t="shared" si="37"/>
        <v>0</v>
      </c>
      <c r="EV61" s="162" cm="1">
        <f t="array" ref="EV61">EU61-IFERROR(_xlfn.LET(_xlpm.k,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$EU$3:$EU$215),IF(_xlpm.top="対象無し", 0, SUMPRODUCT(_xlpm.amount * _xlpm.hitCount))),0)</f>
        <v>0</v>
      </c>
      <c r="EW61" s="157">
        <f t="shared" si="235"/>
        <v>0</v>
      </c>
      <c r="EX61" s="21">
        <f>LEN(配列情報!$D$44)-LEN(SUBSTITUTE(配列情報!$D$44,$D61,""))</f>
        <v>0</v>
      </c>
      <c r="EY61" s="21">
        <f t="shared" si="38"/>
        <v>0</v>
      </c>
      <c r="EZ61" s="162" cm="1">
        <f t="array" ref="EZ61">EY61-IFERROR(_xlfn.LET(_xlpm.k,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$EY$3:$EY$215),IF(_xlpm.top="対象無し", 0, SUMPRODUCT(_xlpm.amount * _xlpm.hitCount))),0)</f>
        <v>0</v>
      </c>
      <c r="FA61" s="157">
        <f t="shared" si="236"/>
        <v>0</v>
      </c>
      <c r="FB61" s="21">
        <f>LEN(配列情報!$D$45)-LEN(SUBSTITUTE(配列情報!$D$45,$D61,""))</f>
        <v>0</v>
      </c>
      <c r="FC61" s="21">
        <f t="shared" si="39"/>
        <v>0</v>
      </c>
      <c r="FD61" s="162" cm="1">
        <f t="array" ref="FD61">FC61-IFERROR(_xlfn.LET(_xlpm.k,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$FC$3:$FC$215),IF(_xlpm.top="対象無し", 0, SUMPRODUCT(_xlpm.amount * _xlpm.hitCount))),0)</f>
        <v>0</v>
      </c>
      <c r="FE61" s="157">
        <f t="shared" si="237"/>
        <v>0</v>
      </c>
      <c r="FF61" s="21">
        <f>LEN(配列情報!$D$46)-LEN(SUBSTITUTE(配列情報!$D$46,$D61,""))</f>
        <v>0</v>
      </c>
      <c r="FG61" s="21">
        <f t="shared" si="40"/>
        <v>0</v>
      </c>
      <c r="FH61" s="162" cm="1">
        <f t="array" ref="FH61">FG61-IFERROR(_xlfn.LET(_xlpm.k,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$FG$3:$FG$215),IF(_xlpm.top="対象無し", 0, SUMPRODUCT(_xlpm.amount * _xlpm.hitCount))),0)</f>
        <v>0</v>
      </c>
      <c r="FI61" s="157">
        <f t="shared" si="238"/>
        <v>0</v>
      </c>
      <c r="FJ61" s="21">
        <f>LEN(配列情報!$D$47)-LEN(SUBSTITUTE(配列情報!$D$47,$D61,""))</f>
        <v>0</v>
      </c>
      <c r="FK61" s="21">
        <f t="shared" si="41"/>
        <v>0</v>
      </c>
      <c r="FL61" s="162" cm="1">
        <f t="array" ref="FL61">FK61-IFERROR(_xlfn.LET(_xlpm.k,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$FK$3:$FK$215),IF(_xlpm.top="対象無し", 0, SUMPRODUCT(_xlpm.amount * _xlpm.hitCount))),0)</f>
        <v>0</v>
      </c>
      <c r="FM61" s="157">
        <f t="shared" si="239"/>
        <v>0</v>
      </c>
      <c r="FN61" s="21">
        <f>LEN(配列情報!$D$48)-LEN(SUBSTITUTE(配列情報!$D$48,$D61,""))</f>
        <v>0</v>
      </c>
      <c r="FO61" s="21">
        <f t="shared" si="42"/>
        <v>0</v>
      </c>
      <c r="FP61" s="162" cm="1">
        <f t="array" ref="FP61">FO61-IFERROR(_xlfn.LET(_xlpm.k,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$FO$3:$FO$215),IF(_xlpm.top="対象無し", 0, SUMPRODUCT(_xlpm.amount * _xlpm.hitCount))),0)</f>
        <v>0</v>
      </c>
      <c r="FQ61" s="157">
        <f t="shared" si="240"/>
        <v>0</v>
      </c>
      <c r="FR61" s="21">
        <f>LEN(配列情報!$D$49)-LEN(SUBSTITUTE(配列情報!$D$49,$D61,""))</f>
        <v>0</v>
      </c>
      <c r="FS61" s="21">
        <f t="shared" si="43"/>
        <v>0</v>
      </c>
      <c r="FT61" s="162" cm="1">
        <f t="array" ref="FT61">FS61-IFERROR(_xlfn.LET(_xlpm.k,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$FS$3:$FS$215),IF(_xlpm.top="対象無し", 0, SUMPRODUCT(_xlpm.amount * _xlpm.hitCount))),0)</f>
        <v>0</v>
      </c>
      <c r="FU61" s="157">
        <f t="shared" si="241"/>
        <v>0</v>
      </c>
      <c r="FV61" s="21">
        <f>LEN(配列情報!$D$50)-LEN(SUBSTITUTE(配列情報!$D$50,$D61,""))</f>
        <v>0</v>
      </c>
      <c r="FW61" s="21">
        <f t="shared" si="44"/>
        <v>0</v>
      </c>
      <c r="FX61" s="162" cm="1">
        <f t="array" ref="FX61">FW61-IFERROR(_xlfn.LET(_xlpm.k,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$FW$3:$FW$215),IF(_xlpm.top="対象無し", 0, SUMPRODUCT(_xlpm.amount * _xlpm.hitCount))),0)</f>
        <v>0</v>
      </c>
      <c r="FY61" s="157">
        <f t="shared" si="242"/>
        <v>0</v>
      </c>
      <c r="FZ61" s="21">
        <f>LEN(配列情報!$D$51)-LEN(SUBSTITUTE(配列情報!$D$51,$D61,""))</f>
        <v>0</v>
      </c>
      <c r="GA61" s="21">
        <f t="shared" si="45"/>
        <v>0</v>
      </c>
      <c r="GB61" s="162" cm="1">
        <f t="array" ref="GB61">GA61-IFERROR(_xlfn.LET(_xlpm.k,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$GA$3:$GA$215),IF(_xlpm.top="対象無し", 0, SUMPRODUCT(_xlpm.amount * _xlpm.hitCount))),0)</f>
        <v>0</v>
      </c>
      <c r="GC61" s="157">
        <f t="shared" si="243"/>
        <v>0</v>
      </c>
      <c r="GD61" s="21">
        <f>LEN(配列情報!$D$52)-LEN(SUBSTITUTE(配列情報!$D$52,$D61,""))</f>
        <v>0</v>
      </c>
      <c r="GE61" s="21">
        <f t="shared" si="46"/>
        <v>0</v>
      </c>
      <c r="GF61" s="162" cm="1">
        <f t="array" ref="GF61">GE61-IFERROR(_xlfn.LET(_xlpm.k,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$GE$3:$GE$215),IF(_xlpm.top="対象無し", 0, SUMPRODUCT(_xlpm.amount * _xlpm.hitCount))),0)</f>
        <v>0</v>
      </c>
      <c r="GG61" s="157">
        <f t="shared" si="244"/>
        <v>0</v>
      </c>
      <c r="GH61" s="21">
        <f>LEN(配列情報!$D$53)-LEN(SUBSTITUTE(配列情報!$D$53,$D61,""))</f>
        <v>0</v>
      </c>
      <c r="GI61" s="21">
        <f t="shared" si="47"/>
        <v>0</v>
      </c>
      <c r="GJ61" s="162" cm="1">
        <f t="array" ref="GJ61">GI61-IFERROR(_xlfn.LET(_xlpm.k,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$GI$3:$GI$215),IF(_xlpm.top="対象無し", 0, SUMPRODUCT(_xlpm.amount * _xlpm.hitCount))),0)</f>
        <v>0</v>
      </c>
      <c r="GK61" s="157">
        <f t="shared" si="245"/>
        <v>0</v>
      </c>
      <c r="GL61" s="21">
        <f>LEN(配列情報!$D$54)-LEN(SUBSTITUTE(配列情報!$D$54,$D61,""))</f>
        <v>0</v>
      </c>
      <c r="GM61" s="21">
        <f t="shared" si="48"/>
        <v>0</v>
      </c>
      <c r="GN61" s="162" cm="1">
        <f t="array" ref="GN61">GM61-IFERROR(_xlfn.LET(_xlpm.k,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$GM$3:$GM$215),IF(_xlpm.top="対象無し", 0, SUMPRODUCT(_xlpm.amount * _xlpm.hitCount))),0)</f>
        <v>0</v>
      </c>
      <c r="GO61" s="157">
        <f t="shared" si="246"/>
        <v>0</v>
      </c>
      <c r="GP61" s="21">
        <f>LEN(配列情報!$D$55)-LEN(SUBSTITUTE(配列情報!$D$55,$D61,""))</f>
        <v>0</v>
      </c>
      <c r="GQ61" s="21">
        <f t="shared" si="49"/>
        <v>0</v>
      </c>
      <c r="GR61" s="162" cm="1">
        <f t="array" ref="GR61">GQ61-IFERROR(_xlfn.LET(_xlpm.k,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$GQ$3:$GQ$215),IF(_xlpm.top="対象無し", 0, SUMPRODUCT(_xlpm.amount * _xlpm.hitCount))),0)</f>
        <v>0</v>
      </c>
      <c r="GS61" s="157">
        <f t="shared" si="247"/>
        <v>0</v>
      </c>
      <c r="GT61" s="21">
        <f>LEN(配列情報!$D$56)-LEN(SUBSTITUTE(配列情報!$D$56,$D61,""))</f>
        <v>0</v>
      </c>
      <c r="GU61" s="21">
        <f t="shared" si="50"/>
        <v>0</v>
      </c>
      <c r="GV61" s="162" cm="1">
        <f t="array" ref="GV61">GU61-IFERROR(_xlfn.LET(_xlpm.k,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$GU$3:$GU$215),IF(_xlpm.top="対象無し", 0, SUMPRODUCT(_xlpm.amount * _xlpm.hitCount))),0)</f>
        <v>0</v>
      </c>
      <c r="GW61" s="157">
        <f t="shared" si="248"/>
        <v>0</v>
      </c>
      <c r="GX61" s="21">
        <f>LEN(配列情報!$D$57)-LEN(SUBSTITUTE(配列情報!$D$57,$D61,""))</f>
        <v>0</v>
      </c>
      <c r="GY61" s="21">
        <f t="shared" si="51"/>
        <v>0</v>
      </c>
      <c r="GZ61" s="162" cm="1">
        <f t="array" ref="GZ61">GY61-IFERROR(_xlfn.LET(_xlpm.k,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$GY$3:$GY$215),IF(_xlpm.top="対象無し", 0, SUMPRODUCT(_xlpm.amount * _xlpm.hitCount))),0)</f>
        <v>0</v>
      </c>
      <c r="HA61" s="157">
        <f t="shared" si="249"/>
        <v>0</v>
      </c>
      <c r="HB61" s="21">
        <f>LEN(配列情報!$D$58)-LEN(SUBSTITUTE(配列情報!$D$58,$D61,""))</f>
        <v>0</v>
      </c>
      <c r="HC61" s="21">
        <f t="shared" si="52"/>
        <v>0</v>
      </c>
      <c r="HD61" s="162" cm="1">
        <f t="array" ref="HD61">HC61-IFERROR(_xlfn.LET(_xlpm.k,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$HC$3:$HC$215),IF(_xlpm.top="対象無し", 0, SUMPRODUCT(_xlpm.amount * _xlpm.hitCount))),0)</f>
        <v>0</v>
      </c>
      <c r="HE61" s="157">
        <f t="shared" si="250"/>
        <v>0</v>
      </c>
      <c r="HF61" s="21">
        <f>LEN(配列情報!$D$59)-LEN(SUBSTITUTE(配列情報!$D$59,$D61,""))</f>
        <v>0</v>
      </c>
      <c r="HG61" s="21">
        <f t="shared" si="53"/>
        <v>0</v>
      </c>
      <c r="HH61" s="162" cm="1">
        <f t="array" ref="HH61">HG61-IFERROR(_xlfn.LET(_xlpm.k,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$HG$3:$HG$215),IF(_xlpm.top="対象無し", 0, SUMPRODUCT(_xlpm.amount * _xlpm.hitCount))),0)</f>
        <v>0</v>
      </c>
      <c r="HI61" s="157">
        <f t="shared" si="251"/>
        <v>0</v>
      </c>
      <c r="HJ61" s="21">
        <f>LEN(配列情報!$D$60)-LEN(SUBSTITUTE(配列情報!$D$60,$D61,""))</f>
        <v>0</v>
      </c>
      <c r="HK61" s="21">
        <f t="shared" si="54"/>
        <v>0</v>
      </c>
      <c r="HL61" s="162" cm="1">
        <f t="array" ref="HL61">HK61-IFERROR(_xlfn.LET(_xlpm.k,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$HK$3:$HK$215),IF(_xlpm.top="対象無し", 0, SUMPRODUCT(_xlpm.amount * _xlpm.hitCount))),0)</f>
        <v>0</v>
      </c>
      <c r="HM61" s="157">
        <f t="shared" si="252"/>
        <v>0</v>
      </c>
      <c r="HN61" s="21">
        <f>LEN(配列情報!$D$61)-LEN(SUBSTITUTE(配列情報!$D$61,$D61,""))</f>
        <v>0</v>
      </c>
      <c r="HO61" s="21">
        <f t="shared" si="55"/>
        <v>0</v>
      </c>
      <c r="HP61" s="162" cm="1">
        <f t="array" ref="HP61">HO61-IFERROR(_xlfn.LET(_xlpm.k,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$HO$3:$HO$215),IF(_xlpm.top="対象無し", 0, SUMPRODUCT(_xlpm.amount * _xlpm.hitCount))),0)</f>
        <v>0</v>
      </c>
      <c r="HQ61" s="157">
        <f t="shared" si="253"/>
        <v>0</v>
      </c>
      <c r="HR61" s="21">
        <f>LEN(配列情報!$D$62)-LEN(SUBSTITUTE(配列情報!$D$62,$D61,""))</f>
        <v>0</v>
      </c>
      <c r="HS61" s="21">
        <f t="shared" si="56"/>
        <v>0</v>
      </c>
      <c r="HT61" s="162" cm="1">
        <f t="array" ref="HT61">HS61-IFERROR(_xlfn.LET(_xlpm.k,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$HS$3:$HS$215),IF(_xlpm.top="対象無し", 0, SUMPRODUCT(_xlpm.amount * _xlpm.hitCount))),0)</f>
        <v>0</v>
      </c>
      <c r="HU61" s="157">
        <f t="shared" si="254"/>
        <v>0</v>
      </c>
      <c r="HV61" s="21">
        <f>LEN(配列情報!$D$63)-LEN(SUBSTITUTE(配列情報!$D$63,$D61,""))</f>
        <v>0</v>
      </c>
      <c r="HW61" s="21">
        <f t="shared" si="57"/>
        <v>0</v>
      </c>
      <c r="HX61" s="162" cm="1">
        <f t="array" ref="HX61">HW61-IFERROR(_xlfn.LET(_xlpm.k,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$HW$3:$HW$215),IF(_xlpm.top="対象無し", 0, SUMPRODUCT(_xlpm.amount * _xlpm.hitCount))),0)</f>
        <v>0</v>
      </c>
      <c r="HY61" s="157">
        <f t="shared" si="255"/>
        <v>0</v>
      </c>
      <c r="HZ61" s="21">
        <f>LEN(配列情報!$D$64)-LEN(SUBSTITUTE(配列情報!$D$64,$D61,""))</f>
        <v>0</v>
      </c>
      <c r="IA61" s="21">
        <f t="shared" si="58"/>
        <v>0</v>
      </c>
      <c r="IB61" s="162" cm="1">
        <f t="array" ref="IB61">IA61-IFERROR(_xlfn.LET(_xlpm.k,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$IA$3:$IA$215),IF(_xlpm.top="対象無し", 0, SUMPRODUCT(_xlpm.amount * _xlpm.hitCount))),0)</f>
        <v>0</v>
      </c>
      <c r="IC61" s="157">
        <f t="shared" si="256"/>
        <v>0</v>
      </c>
      <c r="ID61" s="21">
        <f>LEN(配列情報!$D$65)-LEN(SUBSTITUTE(配列情報!$D$65,$D61,""))</f>
        <v>0</v>
      </c>
      <c r="IE61" s="21">
        <f t="shared" si="59"/>
        <v>0</v>
      </c>
      <c r="IF61" s="162" cm="1">
        <f t="array" ref="IF61">IE61-IFERROR(_xlfn.LET(_xlpm.k,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$IE$3:$IE$215),IF(_xlpm.top="対象無し", 0, SUMPRODUCT(_xlpm.amount * _xlpm.hitCount))),0)</f>
        <v>0</v>
      </c>
      <c r="IG61" s="157">
        <f t="shared" si="257"/>
        <v>0</v>
      </c>
      <c r="IH61" s="21">
        <f>LEN(配列情報!$D$66)-LEN(SUBSTITUTE(配列情報!$D$66,$D61,""))</f>
        <v>0</v>
      </c>
      <c r="II61" s="21">
        <f t="shared" si="60"/>
        <v>0</v>
      </c>
      <c r="IJ61" s="162" cm="1">
        <f t="array" ref="IJ61">II61-IFERROR(_xlfn.LET(_xlpm.k,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$II$3:$II$215),IF(_xlpm.top="対象無し", 0, SUMPRODUCT(_xlpm.amount * _xlpm.hitCount))),0)</f>
        <v>0</v>
      </c>
      <c r="IK61" s="157">
        <f t="shared" si="258"/>
        <v>0</v>
      </c>
      <c r="IL61" s="21">
        <f>LEN(配列情報!$D$67)-LEN(SUBSTITUTE(配列情報!$D$67,$D61,""))</f>
        <v>0</v>
      </c>
      <c r="IM61" s="21">
        <f t="shared" si="61"/>
        <v>0</v>
      </c>
      <c r="IN61" s="162" cm="1">
        <f t="array" ref="IN61">IM61-IFERROR(_xlfn.LET(_xlpm.k,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$IM$3:$IM$215),IF(_xlpm.top="対象無し", 0, SUMPRODUCT(_xlpm.amount * _xlpm.hitCount))),0)</f>
        <v>0</v>
      </c>
      <c r="IO61" s="157">
        <f t="shared" si="259"/>
        <v>0</v>
      </c>
      <c r="IP61" s="21">
        <f>LEN(配列情報!$D$68)-LEN(SUBSTITUTE(配列情報!$D$68,$D61,""))</f>
        <v>0</v>
      </c>
      <c r="IQ61" s="21">
        <f t="shared" si="62"/>
        <v>0</v>
      </c>
      <c r="IR61" s="162" cm="1">
        <f t="array" ref="IR61">IQ61-IFERROR(_xlfn.LET(_xlpm.k,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$IQ$3:$IQ$215),IF(_xlpm.top="対象無し", 0, SUMPRODUCT(_xlpm.amount * _xlpm.hitCount))),0)</f>
        <v>0</v>
      </c>
      <c r="IS61" s="157">
        <f t="shared" si="260"/>
        <v>0</v>
      </c>
      <c r="IT61" s="21">
        <f>LEN(配列情報!$D$69)-LEN(SUBSTITUTE(配列情報!$D$69,$D61,""))</f>
        <v>0</v>
      </c>
      <c r="IU61" s="21">
        <f t="shared" si="63"/>
        <v>0</v>
      </c>
      <c r="IV61" s="162" cm="1">
        <f t="array" ref="IV61">IU61-IFERROR(_xlfn.LET(_xlpm.k,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$IU$3:$IU$215),IF(_xlpm.top="対象無し", 0, SUMPRODUCT(_xlpm.amount * _xlpm.hitCount))),0)</f>
        <v>0</v>
      </c>
      <c r="IW61" s="157">
        <f t="shared" si="261"/>
        <v>0</v>
      </c>
      <c r="IX61" s="21">
        <f>LEN(配列情報!$D$70)-LEN(SUBSTITUTE(配列情報!$D$70,$D61,""))</f>
        <v>0</v>
      </c>
      <c r="IY61" s="21">
        <f t="shared" si="64"/>
        <v>0</v>
      </c>
      <c r="IZ61" s="162" cm="1">
        <f t="array" ref="IZ61">IY61-IFERROR(_xlfn.LET(_xlpm.k,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$IY$3:$IY$215),IF(_xlpm.top="対象無し", 0, SUMPRODUCT(_xlpm.amount * _xlpm.hitCount))),0)</f>
        <v>0</v>
      </c>
      <c r="JA61" s="157">
        <f t="shared" si="262"/>
        <v>0</v>
      </c>
      <c r="JB61" s="21">
        <f>LEN(配列情報!$D$71)-LEN(SUBSTITUTE(配列情報!$D$71,$D61,""))</f>
        <v>0</v>
      </c>
      <c r="JC61" s="21">
        <f t="shared" si="65"/>
        <v>0</v>
      </c>
      <c r="JD61" s="162" cm="1">
        <f t="array" ref="JD61">JC61-IFERROR(_xlfn.LET(_xlpm.k,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$JC$3:$JC$215),IF(_xlpm.top="対象無し", 0, SUMPRODUCT(_xlpm.amount * _xlpm.hitCount))),0)</f>
        <v>0</v>
      </c>
      <c r="JE61" s="157">
        <f t="shared" si="263"/>
        <v>0</v>
      </c>
      <c r="JF61" s="21">
        <f>LEN(配列情報!$D$72)-LEN(SUBSTITUTE(配列情報!$D$72,$D61,""))</f>
        <v>0</v>
      </c>
      <c r="JG61" s="21">
        <f t="shared" si="66"/>
        <v>0</v>
      </c>
      <c r="JH61" s="162" cm="1">
        <f t="array" ref="JH61">JG61-IFERROR(_xlfn.LET(_xlpm.k,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$JG$3:$JG$215),IF(_xlpm.top="対象無し", 0, SUMPRODUCT(_xlpm.amount * _xlpm.hitCount))),0)</f>
        <v>0</v>
      </c>
      <c r="JI61" s="157">
        <f t="shared" si="264"/>
        <v>0</v>
      </c>
      <c r="JJ61" s="21">
        <f>LEN(配列情報!$D$73)-LEN(SUBSTITUTE(配列情報!$D$73,$D61,""))</f>
        <v>0</v>
      </c>
      <c r="JK61" s="21">
        <f t="shared" si="67"/>
        <v>0</v>
      </c>
      <c r="JL61" s="162" cm="1">
        <f t="array" ref="JL61">JK61-IFERROR(_xlfn.LET(_xlpm.k,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$JK$3:$JK$215),IF(_xlpm.top="対象無し", 0, SUMPRODUCT(_xlpm.amount * _xlpm.hitCount))),0)</f>
        <v>0</v>
      </c>
      <c r="JM61" s="157">
        <f t="shared" si="265"/>
        <v>0</v>
      </c>
      <c r="JN61" s="21">
        <f>LEN(配列情報!$D$74)-LEN(SUBSTITUTE(配列情報!$D$74,$D61,""))</f>
        <v>0</v>
      </c>
      <c r="JO61" s="21">
        <f t="shared" si="68"/>
        <v>0</v>
      </c>
      <c r="JP61" s="162" cm="1">
        <f t="array" ref="JP61">JO61-IFERROR(_xlfn.LET(_xlpm.k,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$JO$3:$JO$215),IF(_xlpm.top="対象無し", 0, SUMPRODUCT(_xlpm.amount * _xlpm.hitCount))),0)</f>
        <v>0</v>
      </c>
      <c r="JQ61" s="157">
        <f t="shared" si="266"/>
        <v>0</v>
      </c>
      <c r="JR61" s="21">
        <f>LEN(配列情報!$D$75)-LEN(SUBSTITUTE(配列情報!$D$75,$D61,""))</f>
        <v>0</v>
      </c>
      <c r="JS61" s="21">
        <f t="shared" si="69"/>
        <v>0</v>
      </c>
      <c r="JT61" s="162" cm="1">
        <f t="array" ref="JT61">JS61-IFERROR(_xlfn.LET(_xlpm.k,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$JS$3:$JS$215),IF(_xlpm.top="対象無し", 0, SUMPRODUCT(_xlpm.amount * _xlpm.hitCount))),0)</f>
        <v>0</v>
      </c>
      <c r="JU61" s="157">
        <f t="shared" si="267"/>
        <v>0</v>
      </c>
      <c r="JV61" s="21">
        <f>LEN(配列情報!$D$76)-LEN(SUBSTITUTE(配列情報!$D$76,$D61,""))</f>
        <v>0</v>
      </c>
      <c r="JW61" s="21">
        <f t="shared" si="70"/>
        <v>0</v>
      </c>
      <c r="JX61" s="162" cm="1">
        <f t="array" ref="JX61">JW61-IFERROR(_xlfn.LET(_xlpm.k,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$JW$3:$JW$215),IF(_xlpm.top="対象無し", 0, SUMPRODUCT(_xlpm.amount * _xlpm.hitCount))),0)</f>
        <v>0</v>
      </c>
      <c r="JY61" s="157">
        <f t="shared" si="268"/>
        <v>0</v>
      </c>
      <c r="JZ61" s="21">
        <f>LEN(配列情報!$D$77)-LEN(SUBSTITUTE(配列情報!$D$77,$D61,""))</f>
        <v>0</v>
      </c>
      <c r="KA61" s="21">
        <f t="shared" si="71"/>
        <v>0</v>
      </c>
      <c r="KB61" s="162" cm="1">
        <f t="array" ref="KB61">KA61-IFERROR(_xlfn.LET(_xlpm.k,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$KA$3:$KA$215),IF(_xlpm.top="対象無し", 0, SUMPRODUCT(_xlpm.amount * _xlpm.hitCount))),0)</f>
        <v>0</v>
      </c>
      <c r="KC61" s="157">
        <f t="shared" si="269"/>
        <v>0</v>
      </c>
      <c r="KD61" s="21">
        <f>LEN(配列情報!$D$78)-LEN(SUBSTITUTE(配列情報!$D$78,$D61,""))</f>
        <v>0</v>
      </c>
      <c r="KE61" s="21">
        <f t="shared" si="72"/>
        <v>0</v>
      </c>
      <c r="KF61" s="162" cm="1">
        <f t="array" ref="KF61">KE61-IFERROR(_xlfn.LET(_xlpm.k,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$KE$3:$KE$215),IF(_xlpm.top="対象無し", 0, SUMPRODUCT(_xlpm.amount * _xlpm.hitCount))),0)</f>
        <v>0</v>
      </c>
      <c r="KG61" s="157">
        <f t="shared" si="270"/>
        <v>0</v>
      </c>
      <c r="KH61" s="21">
        <f>LEN(配列情報!$D$79)-LEN(SUBSTITUTE(配列情報!$D$79,$D61,""))</f>
        <v>0</v>
      </c>
      <c r="KI61" s="21">
        <f t="shared" si="73"/>
        <v>0</v>
      </c>
      <c r="KJ61" s="162" cm="1">
        <f t="array" ref="KJ61">KI61-IFERROR(_xlfn.LET(_xlpm.k,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$KI$3:$KI$215),IF(_xlpm.top="対象無し", 0, SUMPRODUCT(_xlpm.amount * _xlpm.hitCount))),0)</f>
        <v>0</v>
      </c>
      <c r="KK61" s="157">
        <f t="shared" si="271"/>
        <v>0</v>
      </c>
      <c r="KL61" s="21">
        <f>LEN(配列情報!$D$80)-LEN(SUBSTITUTE(配列情報!$D$80,$D61,""))</f>
        <v>0</v>
      </c>
      <c r="KM61" s="21">
        <f t="shared" si="74"/>
        <v>0</v>
      </c>
      <c r="KN61" s="162" cm="1">
        <f t="array" ref="KN61">KM61-IFERROR(_xlfn.LET(_xlpm.k,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$KM$3:$KM$215),IF(_xlpm.top="対象無し", 0, SUMPRODUCT(_xlpm.amount * _xlpm.hitCount))),0)</f>
        <v>0</v>
      </c>
      <c r="KO61" s="157">
        <f t="shared" si="272"/>
        <v>0</v>
      </c>
      <c r="KP61" s="21">
        <f>LEN(配列情報!$D$81)-LEN(SUBSTITUTE(配列情報!$D$81,$D61,""))</f>
        <v>0</v>
      </c>
      <c r="KQ61" s="21">
        <f t="shared" si="75"/>
        <v>0</v>
      </c>
      <c r="KR61" s="162" cm="1">
        <f t="array" ref="KR61">KQ61-IFERROR(_xlfn.LET(_xlpm.k,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$KQ$3:$KQ$215),IF(_xlpm.top="対象無し", 0, SUMPRODUCT(_xlpm.amount * _xlpm.hitCount))),0)</f>
        <v>0</v>
      </c>
      <c r="KS61" s="157">
        <f t="shared" si="273"/>
        <v>0</v>
      </c>
      <c r="KT61" s="21">
        <f>LEN(配列情報!$D$82)-LEN(SUBSTITUTE(配列情報!$D$82,$D61,""))</f>
        <v>0</v>
      </c>
      <c r="KU61" s="21">
        <f t="shared" si="76"/>
        <v>0</v>
      </c>
      <c r="KV61" s="162" cm="1">
        <f t="array" ref="KV61">KU61-IFERROR(_xlfn.LET(_xlpm.k,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$KU$3:$KU$215),IF(_xlpm.top="対象無し", 0, SUMPRODUCT(_xlpm.amount * _xlpm.hitCount))),0)</f>
        <v>0</v>
      </c>
      <c r="KW61" s="157">
        <f t="shared" si="274"/>
        <v>0</v>
      </c>
      <c r="KX61" s="21">
        <f>LEN(配列情報!$D$83)-LEN(SUBSTITUTE(配列情報!$D$83,$D61,""))</f>
        <v>0</v>
      </c>
      <c r="KY61" s="21">
        <f t="shared" si="77"/>
        <v>0</v>
      </c>
      <c r="KZ61" s="162" cm="1">
        <f t="array" ref="KZ61">KY61-IFERROR(_xlfn.LET(_xlpm.k,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$KY$3:$KY$215),IF(_xlpm.top="対象無し", 0, SUMPRODUCT(_xlpm.amount * _xlpm.hitCount))),0)</f>
        <v>0</v>
      </c>
      <c r="LA61" s="157">
        <f t="shared" si="275"/>
        <v>0</v>
      </c>
      <c r="LB61" s="21">
        <f>LEN(配列情報!$D$84)-LEN(SUBSTITUTE(配列情報!$D$84,$D61,""))</f>
        <v>0</v>
      </c>
      <c r="LC61" s="21">
        <f t="shared" si="78"/>
        <v>0</v>
      </c>
      <c r="LD61" s="162" cm="1">
        <f t="array" ref="LD61">LC61-IFERROR(_xlfn.LET(_xlpm.k,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$LC$3:$LC$215),IF(_xlpm.top="対象無し", 0, SUMPRODUCT(_xlpm.amount * _xlpm.hitCount))),0)</f>
        <v>0</v>
      </c>
      <c r="LE61" s="157">
        <f t="shared" si="276"/>
        <v>0</v>
      </c>
      <c r="LF61" s="21">
        <f>LEN(配列情報!$D$85)-LEN(SUBSTITUTE(配列情報!$D$85,$D61,""))</f>
        <v>0</v>
      </c>
      <c r="LG61" s="21">
        <f t="shared" si="79"/>
        <v>0</v>
      </c>
      <c r="LH61" s="162" cm="1">
        <f t="array" ref="LH61">LG61-IFERROR(_xlfn.LET(_xlpm.k,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$LG$3:$LG$215),IF(_xlpm.top="対象無し", 0, SUMPRODUCT(_xlpm.amount * _xlpm.hitCount))),0)</f>
        <v>0</v>
      </c>
      <c r="LI61" s="157">
        <f t="shared" si="277"/>
        <v>0</v>
      </c>
      <c r="LJ61" s="21">
        <f>LEN(配列情報!$D$86)-LEN(SUBSTITUTE(配列情報!$D$86,$D61,""))</f>
        <v>0</v>
      </c>
      <c r="LK61" s="21">
        <f t="shared" si="80"/>
        <v>0</v>
      </c>
      <c r="LL61" s="162" cm="1">
        <f t="array" ref="LL61">LK61-IFERROR(_xlfn.LET(_xlpm.k,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$LK$3:$LK$215),IF(_xlpm.top="対象無し", 0, SUMPRODUCT(_xlpm.amount * _xlpm.hitCount))),0)</f>
        <v>0</v>
      </c>
      <c r="LM61" s="157">
        <f t="shared" si="278"/>
        <v>0</v>
      </c>
      <c r="LN61" s="21">
        <f>LEN(配列情報!$D$87)-LEN(SUBSTITUTE(配列情報!$D$87,$D61,""))</f>
        <v>0</v>
      </c>
      <c r="LO61" s="21">
        <f t="shared" si="81"/>
        <v>0</v>
      </c>
      <c r="LP61" s="162" cm="1">
        <f t="array" ref="LP61">LO61-IFERROR(_xlfn.LET(_xlpm.k,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$LO$3:$LO$215),IF(_xlpm.top="対象無し", 0, SUMPRODUCT(_xlpm.amount * _xlpm.hitCount))),0)</f>
        <v>0</v>
      </c>
      <c r="LQ61" s="157">
        <f t="shared" si="279"/>
        <v>0</v>
      </c>
      <c r="LR61" s="21">
        <f>LEN(配列情報!$D$88)-LEN(SUBSTITUTE(配列情報!$D$88,$D61,""))</f>
        <v>0</v>
      </c>
      <c r="LS61" s="21">
        <f t="shared" si="82"/>
        <v>0</v>
      </c>
      <c r="LT61" s="162" cm="1">
        <f t="array" ref="LT61">LS61-IFERROR(_xlfn.LET(_xlpm.k,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$LS$3:$LS$215),IF(_xlpm.top="対象無し", 0, SUMPRODUCT(_xlpm.amount * _xlpm.hitCount))),0)</f>
        <v>0</v>
      </c>
      <c r="LU61" s="157">
        <f t="shared" si="280"/>
        <v>0</v>
      </c>
      <c r="LV61" s="21">
        <f>LEN(配列情報!$D$89)-LEN(SUBSTITUTE(配列情報!$D$89,$D61,""))</f>
        <v>0</v>
      </c>
      <c r="LW61" s="21">
        <f t="shared" si="83"/>
        <v>0</v>
      </c>
      <c r="LX61" s="162" cm="1">
        <f t="array" ref="LX61">LW61-IFERROR(_xlfn.LET(_xlpm.k,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$LW$3:$LW$215),IF(_xlpm.top="対象無し", 0, SUMPRODUCT(_xlpm.amount * _xlpm.hitCount))),0)</f>
        <v>0</v>
      </c>
      <c r="LY61" s="157">
        <f t="shared" si="281"/>
        <v>0</v>
      </c>
      <c r="LZ61" s="21">
        <f>LEN(配列情報!$D$90)-LEN(SUBSTITUTE(配列情報!$D$90,$D61,""))</f>
        <v>0</v>
      </c>
      <c r="MA61" s="21">
        <f t="shared" si="84"/>
        <v>0</v>
      </c>
      <c r="MB61" s="162" cm="1">
        <f t="array" ref="MB61">MA61-IFERROR(_xlfn.LET(_xlpm.k,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$MA$3:$MA$215),IF(_xlpm.top="対象無し", 0, SUMPRODUCT(_xlpm.amount * _xlpm.hitCount))),0)</f>
        <v>0</v>
      </c>
      <c r="MC61" s="157">
        <f t="shared" si="282"/>
        <v>0</v>
      </c>
      <c r="MD61" s="21">
        <f>LEN(配列情報!$D$91)-LEN(SUBSTITUTE(配列情報!$D$91,$D61,""))</f>
        <v>0</v>
      </c>
      <c r="ME61" s="21">
        <f t="shared" si="85"/>
        <v>0</v>
      </c>
      <c r="MF61" s="162" cm="1">
        <f t="array" ref="MF61">ME61-IFERROR(_xlfn.LET(_xlpm.k,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$ME$3:$ME$215),IF(_xlpm.top="対象無し", 0, SUMPRODUCT(_xlpm.amount * _xlpm.hitCount))),0)</f>
        <v>0</v>
      </c>
      <c r="MG61" s="157">
        <f t="shared" si="283"/>
        <v>0</v>
      </c>
      <c r="MH61" s="21">
        <f>LEN(配列情報!$D$92)-LEN(SUBSTITUTE(配列情報!$D$92,$D61,""))</f>
        <v>0</v>
      </c>
      <c r="MI61" s="21">
        <f t="shared" si="86"/>
        <v>0</v>
      </c>
      <c r="MJ61" s="162" cm="1">
        <f t="array" ref="MJ61">MI61-IFERROR(_xlfn.LET(_xlpm.k,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$MI$3:$MI$215),IF(_xlpm.top="対象無し", 0, SUMPRODUCT(_xlpm.amount * _xlpm.hitCount))),0)</f>
        <v>0</v>
      </c>
      <c r="MK61" s="157">
        <f t="shared" si="284"/>
        <v>0</v>
      </c>
      <c r="ML61" s="21">
        <f>LEN(配列情報!$D$93)-LEN(SUBSTITUTE(配列情報!$D$93,$D61,""))</f>
        <v>0</v>
      </c>
      <c r="MM61" s="21">
        <f t="shared" si="87"/>
        <v>0</v>
      </c>
      <c r="MN61" s="162" cm="1">
        <f t="array" ref="MN61">MM61-IFERROR(_xlfn.LET(_xlpm.k,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$MM$3:$MM$215),IF(_xlpm.top="対象無し", 0, SUMPRODUCT(_xlpm.amount * _xlpm.hitCount))),0)</f>
        <v>0</v>
      </c>
      <c r="MO61" s="157">
        <f t="shared" si="285"/>
        <v>0</v>
      </c>
      <c r="MP61" s="21">
        <f>LEN(配列情報!$D$94)-LEN(SUBSTITUTE(配列情報!$D$94,$D61,""))</f>
        <v>0</v>
      </c>
      <c r="MQ61" s="21">
        <f t="shared" si="88"/>
        <v>0</v>
      </c>
      <c r="MR61" s="162" cm="1">
        <f t="array" ref="MR61">MQ61-IFERROR(_xlfn.LET(_xlpm.k,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$MQ$3:$MQ$215),IF(_xlpm.top="対象無し", 0, SUMPRODUCT(_xlpm.amount * _xlpm.hitCount))),0)</f>
        <v>0</v>
      </c>
      <c r="MS61" s="157">
        <f t="shared" si="286"/>
        <v>0</v>
      </c>
      <c r="MT61" s="21">
        <f>LEN(配列情報!$D$95)-LEN(SUBSTITUTE(配列情報!$D$95,$D61,""))</f>
        <v>0</v>
      </c>
      <c r="MU61" s="21">
        <f t="shared" si="89"/>
        <v>0</v>
      </c>
      <c r="MV61" s="162" cm="1">
        <f t="array" ref="MV61">MU61-IFERROR(_xlfn.LET(_xlpm.k,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$MU$3:$MU$215),IF(_xlpm.top="対象無し", 0, SUMPRODUCT(_xlpm.amount * _xlpm.hitCount))),0)</f>
        <v>0</v>
      </c>
      <c r="MW61" s="157">
        <f t="shared" si="287"/>
        <v>0</v>
      </c>
      <c r="MX61" s="21">
        <f>LEN(配列情報!$D$96)-LEN(SUBSTITUTE(配列情報!$D$96,$D61,""))</f>
        <v>0</v>
      </c>
      <c r="MY61" s="21">
        <f t="shared" si="90"/>
        <v>0</v>
      </c>
      <c r="MZ61" s="162" cm="1">
        <f t="array" ref="MZ61">MY61-IFERROR(_xlfn.LET(_xlpm.k,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$MY$3:$MY$215),IF(_xlpm.top="対象無し", 0, SUMPRODUCT(_xlpm.amount * _xlpm.hitCount))),0)</f>
        <v>0</v>
      </c>
      <c r="NA61" s="157">
        <f t="shared" si="288"/>
        <v>0</v>
      </c>
      <c r="NB61" s="21">
        <f>LEN(配列情報!$D$97)-LEN(SUBSTITUTE(配列情報!$D$97,$D61,""))</f>
        <v>0</v>
      </c>
      <c r="NC61" s="21">
        <f t="shared" si="91"/>
        <v>0</v>
      </c>
      <c r="ND61" s="162" cm="1">
        <f t="array" ref="ND61">NC61-IFERROR(_xlfn.LET(_xlpm.k,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$NC$3:$NC$215),IF(_xlpm.top="対象無し", 0, SUMPRODUCT(_xlpm.amount * _xlpm.hitCount))),0)</f>
        <v>0</v>
      </c>
      <c r="NE61" s="157">
        <f t="shared" si="289"/>
        <v>0</v>
      </c>
      <c r="NF61" s="21">
        <f>LEN(配列情報!$D$98)-LEN(SUBSTITUTE(配列情報!$D$98,$D61,""))</f>
        <v>0</v>
      </c>
      <c r="NG61" s="21">
        <f t="shared" si="92"/>
        <v>0</v>
      </c>
      <c r="NH61" s="162" cm="1">
        <f t="array" ref="NH61">NG61-IFERROR(_xlfn.LET(_xlpm.k,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$NG$3:$NG$215),IF(_xlpm.top="対象無し", 0, SUMPRODUCT(_xlpm.amount * _xlpm.hitCount))),0)</f>
        <v>0</v>
      </c>
      <c r="NI61" s="157">
        <f t="shared" si="290"/>
        <v>0</v>
      </c>
      <c r="NJ61" s="21">
        <f>LEN(配列情報!$D$99)-LEN(SUBSTITUTE(配列情報!$D$99,$D61,""))</f>
        <v>0</v>
      </c>
      <c r="NK61" s="21">
        <f t="shared" si="93"/>
        <v>0</v>
      </c>
      <c r="NL61" s="162" cm="1">
        <f t="array" ref="NL61">NK61-IFERROR(_xlfn.LET(_xlpm.k,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$NK$3:$NK$215),IF(_xlpm.top="対象無し", 0, SUMPRODUCT(_xlpm.amount * _xlpm.hitCount))),0)</f>
        <v>0</v>
      </c>
      <c r="NM61" s="157">
        <f t="shared" si="291"/>
        <v>0</v>
      </c>
      <c r="NN61" s="21">
        <f>LEN(配列情報!$D$100)-LEN(SUBSTITUTE(配列情報!$D$100,$D61,""))</f>
        <v>0</v>
      </c>
      <c r="NO61" s="21">
        <f t="shared" si="94"/>
        <v>0</v>
      </c>
      <c r="NP61" s="162" cm="1">
        <f t="array" ref="NP61">NO61-IFERROR(_xlfn.LET(_xlpm.k,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$NO$3:$NO$215),IF(_xlpm.top="対象無し", 0, SUMPRODUCT(_xlpm.amount * _xlpm.hitCount))),0)</f>
        <v>0</v>
      </c>
      <c r="NQ61" s="157">
        <f t="shared" si="292"/>
        <v>0</v>
      </c>
      <c r="NR61" s="21">
        <f>LEN(配列情報!$D$101)-LEN(SUBSTITUTE(配列情報!$D$101,$D61,""))</f>
        <v>0</v>
      </c>
      <c r="NS61" s="21">
        <f t="shared" si="95"/>
        <v>0</v>
      </c>
      <c r="NT61" s="162" cm="1">
        <f t="array" ref="NT61">NS61-IFERROR(_xlfn.LET(_xlpm.k,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$NS$3:$NS$215),IF(_xlpm.top="対象無し", 0, SUMPRODUCT(_xlpm.amount * _xlpm.hitCount))),0)</f>
        <v>0</v>
      </c>
      <c r="NU61" s="157">
        <f t="shared" si="293"/>
        <v>0</v>
      </c>
      <c r="NV61" s="21">
        <f>LEN(配列情報!$D$102)-LEN(SUBSTITUTE(配列情報!$D$102,$D61,""))</f>
        <v>0</v>
      </c>
      <c r="NW61" s="21">
        <f t="shared" si="96"/>
        <v>0</v>
      </c>
      <c r="NX61" s="162" cm="1">
        <f t="array" ref="NX61">NW61-IFERROR(_xlfn.LET(_xlpm.k, _xlfn.XMATCH(TRUE, EXACT($OB$2:$RL$2, D61),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D61, ""))) / LEN(D61),_xlpm.amount, SUMIF($C$3:$C$215, _xlpm.arrCode, $NW$3:$NW$215),IF(_xlpm.top="対象無し", 0, SUMPRODUCT(_xlpm.amount * _xlpm.hitCount))),0)</f>
        <v>0</v>
      </c>
      <c r="NY61" s="157">
        <f t="shared" si="294"/>
        <v>0</v>
      </c>
    </row>
    <row r="62" spans="1:389">
      <c r="A62" s="178" t="s">
        <v>236</v>
      </c>
      <c r="B62" s="45" t="s">
        <v>238</v>
      </c>
      <c r="C62" s="45">
        <v>60</v>
      </c>
      <c r="D62" s="19" t="str">
        <f>塩基・修飾表記の定義!N50</f>
        <v>[AziddT]</v>
      </c>
      <c r="E62" s="160">
        <f t="shared" si="3"/>
        <v>8</v>
      </c>
      <c r="F62" s="21">
        <f>LEN(配列情報!$D$7)-LEN(SUBSTITUTE(配列情報!$D$7,$D62,""))</f>
        <v>0</v>
      </c>
      <c r="G62" s="21">
        <f t="shared" si="100"/>
        <v>0</v>
      </c>
      <c r="H62" s="162" cm="1">
        <f t="array" ref="H62">G62-IFERROR(_xlfn.LET(_xlpm.k,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$G$3:$G$215),IF(_xlpm.top="対象無し", 0, SUMPRODUCT(_xlpm.amount * _xlpm.hitCount))),0)</f>
        <v>0</v>
      </c>
      <c r="I62" s="157">
        <f t="shared" si="199"/>
        <v>0</v>
      </c>
      <c r="J62" s="21">
        <f>LEN(配列情報!$D$8)-LEN(SUBSTITUTE(配列情報!$D$8,$D62,""))</f>
        <v>0</v>
      </c>
      <c r="K62" s="21">
        <f t="shared" si="101"/>
        <v>0</v>
      </c>
      <c r="L62" s="162" cm="1">
        <f t="array" ref="L62">K62-IFERROR(_xlfn.LET(_xlpm.k,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$K$3:$K$215),IF(_xlpm.top="対象無し", 0, SUMPRODUCT(_xlpm.amount * _xlpm.hitCount))),0)</f>
        <v>0</v>
      </c>
      <c r="M62" s="157">
        <f t="shared" si="200"/>
        <v>0</v>
      </c>
      <c r="N62" s="21">
        <f>LEN(配列情報!$D$9)-LEN(SUBSTITUTE(配列情報!$D$9,$D62,""))</f>
        <v>0</v>
      </c>
      <c r="O62" s="21">
        <f t="shared" si="4"/>
        <v>0</v>
      </c>
      <c r="P62" s="162" cm="1">
        <f t="array" ref="P62">O62-IFERROR(_xlfn.LET(_xlpm.k,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$O$3:$O$215),IF(_xlpm.top="対象無し", 0, SUMPRODUCT(_xlpm.amount * _xlpm.hitCount))),0)</f>
        <v>0</v>
      </c>
      <c r="Q62" s="157">
        <f t="shared" si="201"/>
        <v>0</v>
      </c>
      <c r="R62" s="21">
        <f>LEN(配列情報!$D$10)-LEN(SUBSTITUTE(配列情報!$D$10,$D62,""))</f>
        <v>0</v>
      </c>
      <c r="S62" s="21">
        <f t="shared" si="5"/>
        <v>0</v>
      </c>
      <c r="T62" s="162" cm="1">
        <f t="array" ref="T62">S62-IFERROR(_xlfn.LET(_xlpm.k,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$S$3:$S$215),IF(_xlpm.top="対象無し", 0, SUMPRODUCT(_xlpm.amount * _xlpm.hitCount))),0)</f>
        <v>0</v>
      </c>
      <c r="U62" s="157">
        <f t="shared" si="202"/>
        <v>0</v>
      </c>
      <c r="V62" s="21">
        <f>LEN(配列情報!$D$11)-LEN(SUBSTITUTE(配列情報!$D$11,$D62,""))</f>
        <v>0</v>
      </c>
      <c r="W62" s="21">
        <f t="shared" si="6"/>
        <v>0</v>
      </c>
      <c r="X62" s="162" cm="1">
        <f t="array" ref="X62">W62-IFERROR(_xlfn.LET(_xlpm.k,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$W$3:$W$215),IF(_xlpm.top="対象無し", 0, SUMPRODUCT(_xlpm.amount * _xlpm.hitCount))),0)</f>
        <v>0</v>
      </c>
      <c r="Y62" s="157">
        <f t="shared" si="203"/>
        <v>0</v>
      </c>
      <c r="Z62" s="21">
        <f>LEN(配列情報!$D$12)-LEN(SUBSTITUTE(配列情報!$D$12,$D62,""))</f>
        <v>0</v>
      </c>
      <c r="AA62" s="21">
        <f t="shared" si="7"/>
        <v>0</v>
      </c>
      <c r="AB62" s="162" cm="1">
        <f t="array" ref="AB62">AA62-IFERROR(_xlfn.LET(_xlpm.k,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$AA$3:$AA$215),IF(_xlpm.top="対象無し", 0, SUMPRODUCT(_xlpm.amount * _xlpm.hitCount))),0)</f>
        <v>0</v>
      </c>
      <c r="AC62" s="157">
        <f t="shared" si="204"/>
        <v>0</v>
      </c>
      <c r="AD62" s="21">
        <f>LEN(配列情報!$D$13)-LEN(SUBSTITUTE(配列情報!$D$13,$D62,""))</f>
        <v>0</v>
      </c>
      <c r="AE62" s="21">
        <f t="shared" si="8"/>
        <v>0</v>
      </c>
      <c r="AF62" s="162" cm="1">
        <f t="array" ref="AF62">AE62-IFERROR(_xlfn.LET(_xlpm.k,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$AE$3:$AE$215),IF(_xlpm.top="対象無し", 0, SUMPRODUCT(_xlpm.amount * _xlpm.hitCount))),0)</f>
        <v>0</v>
      </c>
      <c r="AG62" s="157">
        <f t="shared" si="205"/>
        <v>0</v>
      </c>
      <c r="AH62" s="21">
        <f>LEN(配列情報!$D$14)-LEN(SUBSTITUTE(配列情報!$D$14,$D62,""))</f>
        <v>0</v>
      </c>
      <c r="AI62" s="21">
        <f t="shared" si="9"/>
        <v>0</v>
      </c>
      <c r="AJ62" s="162" cm="1">
        <f t="array" ref="AJ62">AI62-IFERROR(_xlfn.LET(_xlpm.k,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$AI$3:$AI$215),IF(_xlpm.top="対象無し", 0, SUMPRODUCT(_xlpm.amount * _xlpm.hitCount))),0)</f>
        <v>0</v>
      </c>
      <c r="AK62" s="157">
        <f t="shared" si="206"/>
        <v>0</v>
      </c>
      <c r="AL62" s="21">
        <f>LEN(配列情報!$D$15)-LEN(SUBSTITUTE(配列情報!$D$15,$D62,""))</f>
        <v>0</v>
      </c>
      <c r="AM62" s="21">
        <f t="shared" si="10"/>
        <v>0</v>
      </c>
      <c r="AN62" s="162" cm="1">
        <f t="array" ref="AN62">AM62-IFERROR(_xlfn.LET(_xlpm.k,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$AM$3:$AM$215),IF(_xlpm.top="対象無し", 0, SUMPRODUCT(_xlpm.amount * _xlpm.hitCount))),0)</f>
        <v>0</v>
      </c>
      <c r="AO62" s="157">
        <f t="shared" si="207"/>
        <v>0</v>
      </c>
      <c r="AP62" s="21">
        <f>LEN(配列情報!$D$16)-LEN(SUBSTITUTE(配列情報!$D$16,$D62,""))</f>
        <v>0</v>
      </c>
      <c r="AQ62" s="21">
        <f t="shared" si="11"/>
        <v>0</v>
      </c>
      <c r="AR62" s="162" cm="1">
        <f t="array" ref="AR62">AQ62-IFERROR(_xlfn.LET(_xlpm.k,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$AQ$3:$AQ$215),IF(_xlpm.top="対象無し", 0, SUMPRODUCT(_xlpm.amount * _xlpm.hitCount))),0)</f>
        <v>0</v>
      </c>
      <c r="AS62" s="157">
        <f t="shared" si="208"/>
        <v>0</v>
      </c>
      <c r="AT62" s="21">
        <f>LEN(配列情報!$D$17)-LEN(SUBSTITUTE(配列情報!$D$17,$D62,""))</f>
        <v>0</v>
      </c>
      <c r="AU62" s="21">
        <f t="shared" si="12"/>
        <v>0</v>
      </c>
      <c r="AV62" s="162" cm="1">
        <f t="array" ref="AV62">AU62-IFERROR(_xlfn.LET(_xlpm.k,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$AU$3:$AU$215),IF(_xlpm.top="対象無し", 0, SUMPRODUCT(_xlpm.amount * _xlpm.hitCount))),0)</f>
        <v>0</v>
      </c>
      <c r="AW62" s="157">
        <f t="shared" si="209"/>
        <v>0</v>
      </c>
      <c r="AX62" s="21">
        <f>LEN(配列情報!$D$18)-LEN(SUBSTITUTE(配列情報!$D$18,$D62,""))</f>
        <v>0</v>
      </c>
      <c r="AY62" s="21">
        <f t="shared" si="13"/>
        <v>0</v>
      </c>
      <c r="AZ62" s="162" cm="1">
        <f t="array" ref="AZ62">AY62-IFERROR(_xlfn.LET(_xlpm.k,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$AY$3:$AY$215),IF(_xlpm.top="対象無し", 0, SUMPRODUCT(_xlpm.amount * _xlpm.hitCount))),0)</f>
        <v>0</v>
      </c>
      <c r="BA62" s="157">
        <f t="shared" si="210"/>
        <v>0</v>
      </c>
      <c r="BB62" s="21">
        <f>LEN(配列情報!$D$19)-LEN(SUBSTITUTE(配列情報!$D$19,$D62,""))</f>
        <v>0</v>
      </c>
      <c r="BC62" s="21">
        <f t="shared" si="14"/>
        <v>0</v>
      </c>
      <c r="BD62" s="162" cm="1">
        <f t="array" ref="BD62">BC62-IFERROR(_xlfn.LET(_xlpm.k,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$BC$3:$BC$215),IF(_xlpm.top="対象無し", 0, SUMPRODUCT(_xlpm.amount * _xlpm.hitCount))),0)</f>
        <v>0</v>
      </c>
      <c r="BE62" s="157">
        <f t="shared" si="211"/>
        <v>0</v>
      </c>
      <c r="BF62" s="21">
        <f>LEN(配列情報!$D$20)-LEN(SUBSTITUTE(配列情報!$D$20,$D62,""))</f>
        <v>0</v>
      </c>
      <c r="BG62" s="21">
        <f t="shared" si="102"/>
        <v>0</v>
      </c>
      <c r="BH62" s="162" cm="1">
        <f t="array" ref="BH62">BG62-IFERROR(_xlfn.LET(_xlpm.k,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$BG$3:$BG$215),IF(_xlpm.top="対象無し", 0, SUMPRODUCT(_xlpm.amount * _xlpm.hitCount))),0)</f>
        <v>0</v>
      </c>
      <c r="BI62" s="157">
        <f t="shared" si="212"/>
        <v>0</v>
      </c>
      <c r="BJ62" s="21">
        <f>LEN(配列情報!$D$21)-LEN(SUBSTITUTE(配列情報!$D$21,$D62,""))</f>
        <v>0</v>
      </c>
      <c r="BK62" s="21">
        <f t="shared" si="15"/>
        <v>0</v>
      </c>
      <c r="BL62" s="162" cm="1">
        <f t="array" ref="BL62">BK62-IFERROR(_xlfn.LET(_xlpm.k,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$BK$3:$BK$215),IF(_xlpm.top="対象無し", 0, SUMPRODUCT(_xlpm.amount * _xlpm.hitCount))),0)</f>
        <v>0</v>
      </c>
      <c r="BM62" s="157">
        <f t="shared" si="213"/>
        <v>0</v>
      </c>
      <c r="BN62" s="21">
        <f>LEN(配列情報!$D$22)-LEN(SUBSTITUTE(配列情報!$D$22,$D62,""))</f>
        <v>0</v>
      </c>
      <c r="BO62" s="21">
        <f t="shared" si="16"/>
        <v>0</v>
      </c>
      <c r="BP62" s="162" cm="1">
        <f t="array" ref="BP62">BO62-IFERROR(_xlfn.LET(_xlpm.k,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$BO$3:$BO$215),IF(_xlpm.top="対象無し", 0, SUMPRODUCT(_xlpm.amount * _xlpm.hitCount))),0)</f>
        <v>0</v>
      </c>
      <c r="BQ62" s="157">
        <f t="shared" si="214"/>
        <v>0</v>
      </c>
      <c r="BR62" s="21">
        <f>LEN(配列情報!$D$23)-LEN(SUBSTITUTE(配列情報!$D$23,$D62,""))</f>
        <v>0</v>
      </c>
      <c r="BS62" s="21">
        <f t="shared" si="17"/>
        <v>0</v>
      </c>
      <c r="BT62" s="162" cm="1">
        <f t="array" ref="BT62">BS62-IFERROR(_xlfn.LET(_xlpm.k,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$BS$3:$BS$215),IF(_xlpm.top="対象無し", 0, SUMPRODUCT(_xlpm.amount * _xlpm.hitCount))),0)</f>
        <v>0</v>
      </c>
      <c r="BU62" s="157">
        <f t="shared" si="215"/>
        <v>0</v>
      </c>
      <c r="BV62" s="21">
        <f>LEN(配列情報!$D$24)-LEN(SUBSTITUTE(配列情報!$D$24,$D62,""))</f>
        <v>0</v>
      </c>
      <c r="BW62" s="21">
        <f t="shared" si="18"/>
        <v>0</v>
      </c>
      <c r="BX62" s="162" cm="1">
        <f t="array" ref="BX62">BW62-IFERROR(_xlfn.LET(_xlpm.k,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$BW$3:$BW$215),IF(_xlpm.top="対象無し", 0, SUMPRODUCT(_xlpm.amount * _xlpm.hitCount))),0)</f>
        <v>0</v>
      </c>
      <c r="BY62" s="157">
        <f t="shared" si="216"/>
        <v>0</v>
      </c>
      <c r="BZ62" s="21">
        <f>LEN(配列情報!$D$25)-LEN(SUBSTITUTE(配列情報!$D$25,$D62,""))</f>
        <v>0</v>
      </c>
      <c r="CA62" s="21">
        <f t="shared" si="19"/>
        <v>0</v>
      </c>
      <c r="CB62" s="162" cm="1">
        <f t="array" ref="CB62">CA62-IFERROR(_xlfn.LET(_xlpm.k,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$CA$3:$CA$215),IF(_xlpm.top="対象無し", 0, SUMPRODUCT(_xlpm.amount * _xlpm.hitCount))),0)</f>
        <v>0</v>
      </c>
      <c r="CC62" s="157">
        <f t="shared" si="217"/>
        <v>0</v>
      </c>
      <c r="CD62" s="21">
        <f>LEN(配列情報!$D$26)-LEN(SUBSTITUTE(配列情報!$D$26,$D62,""))</f>
        <v>0</v>
      </c>
      <c r="CE62" s="21">
        <f t="shared" si="20"/>
        <v>0</v>
      </c>
      <c r="CF62" s="162" cm="1">
        <f t="array" ref="CF62">CE62-IFERROR(_xlfn.LET(_xlpm.k,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$CE$3:$CE$215),IF(_xlpm.top="対象無し", 0, SUMPRODUCT(_xlpm.amount * _xlpm.hitCount))),0)</f>
        <v>0</v>
      </c>
      <c r="CG62" s="157">
        <f t="shared" si="218"/>
        <v>0</v>
      </c>
      <c r="CH62" s="21">
        <f>LEN(配列情報!$D$27)-LEN(SUBSTITUTE(配列情報!$D$27,$D62,""))</f>
        <v>0</v>
      </c>
      <c r="CI62" s="21">
        <f t="shared" si="21"/>
        <v>0</v>
      </c>
      <c r="CJ62" s="162" cm="1">
        <f t="array" ref="CJ62">CI62-IFERROR(_xlfn.LET(_xlpm.k,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$CI$3:$CI$215),IF(_xlpm.top="対象無し", 0, SUMPRODUCT(_xlpm.amount * _xlpm.hitCount))),0)</f>
        <v>0</v>
      </c>
      <c r="CK62" s="157">
        <f t="shared" si="219"/>
        <v>0</v>
      </c>
      <c r="CL62" s="21">
        <f>LEN(配列情報!$D$28)-LEN(SUBSTITUTE(配列情報!$D$28,$D62,""))</f>
        <v>0</v>
      </c>
      <c r="CM62" s="21">
        <f t="shared" si="22"/>
        <v>0</v>
      </c>
      <c r="CN62" s="162" cm="1">
        <f t="array" ref="CN62">CM62-IFERROR(_xlfn.LET(_xlpm.k,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$CM$3:$CM$215),IF(_xlpm.top="対象無し", 0, SUMPRODUCT(_xlpm.amount * _xlpm.hitCount))),0)</f>
        <v>0</v>
      </c>
      <c r="CO62" s="157">
        <f t="shared" si="220"/>
        <v>0</v>
      </c>
      <c r="CP62" s="21">
        <f>LEN(配列情報!$D$29)-LEN(SUBSTITUTE(配列情報!$D$29,$D62,""))</f>
        <v>0</v>
      </c>
      <c r="CQ62" s="21">
        <f t="shared" si="23"/>
        <v>0</v>
      </c>
      <c r="CR62" s="162" cm="1">
        <f t="array" ref="CR62">CQ62-IFERROR(_xlfn.LET(_xlpm.k,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$CQ$3:$CQ$215),IF(_xlpm.top="対象無し", 0, SUMPRODUCT(_xlpm.amount * _xlpm.hitCount))),0)</f>
        <v>0</v>
      </c>
      <c r="CS62" s="157">
        <f t="shared" si="221"/>
        <v>0</v>
      </c>
      <c r="CT62" s="21">
        <f>LEN(配列情報!$D$30)-LEN(SUBSTITUTE(配列情報!$D$30,$D62,""))</f>
        <v>0</v>
      </c>
      <c r="CU62" s="21">
        <f t="shared" si="24"/>
        <v>0</v>
      </c>
      <c r="CV62" s="162" cm="1">
        <f t="array" ref="CV62">CU62-IFERROR(_xlfn.LET(_xlpm.k,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$CU$3:$CU$215),IF(_xlpm.top="対象無し", 0, SUMPRODUCT(_xlpm.amount * _xlpm.hitCount))),0)</f>
        <v>0</v>
      </c>
      <c r="CW62" s="157">
        <f t="shared" si="222"/>
        <v>0</v>
      </c>
      <c r="CX62" s="21">
        <f>LEN(配列情報!$D$31)-LEN(SUBSTITUTE(配列情報!$D$31,$D62,""))</f>
        <v>0</v>
      </c>
      <c r="CY62" s="21">
        <f t="shared" si="25"/>
        <v>0</v>
      </c>
      <c r="CZ62" s="162" cm="1">
        <f t="array" ref="CZ62">CY62-IFERROR(_xlfn.LET(_xlpm.k,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$CY$3:$CY$215),IF(_xlpm.top="対象無し", 0, SUMPRODUCT(_xlpm.amount * _xlpm.hitCount))),0)</f>
        <v>0</v>
      </c>
      <c r="DA62" s="157">
        <f t="shared" si="223"/>
        <v>0</v>
      </c>
      <c r="DB62" s="21">
        <f>LEN(配列情報!$D$32)-LEN(SUBSTITUTE(配列情報!$D$32,$D62,""))</f>
        <v>0</v>
      </c>
      <c r="DC62" s="21">
        <f t="shared" si="26"/>
        <v>0</v>
      </c>
      <c r="DD62" s="162" cm="1">
        <f t="array" ref="DD62">DC62-IFERROR(_xlfn.LET(_xlpm.k,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$DC$3:$DC$215),IF(_xlpm.top="対象無し", 0, SUMPRODUCT(_xlpm.amount * _xlpm.hitCount))),0)</f>
        <v>0</v>
      </c>
      <c r="DE62" s="157">
        <f t="shared" si="224"/>
        <v>0</v>
      </c>
      <c r="DF62" s="21">
        <f>LEN(配列情報!$D$33)-LEN(SUBSTITUTE(配列情報!$D$33,$D62,""))</f>
        <v>0</v>
      </c>
      <c r="DG62" s="21">
        <f t="shared" si="27"/>
        <v>0</v>
      </c>
      <c r="DH62" s="162" cm="1">
        <f t="array" ref="DH62">DG62-IFERROR(_xlfn.LET(_xlpm.k,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$DG$3:$DG$215),IF(_xlpm.top="対象無し", 0, SUMPRODUCT(_xlpm.amount * _xlpm.hitCount))),0)</f>
        <v>0</v>
      </c>
      <c r="DI62" s="157">
        <f t="shared" si="225"/>
        <v>0</v>
      </c>
      <c r="DJ62" s="21">
        <f>LEN(配列情報!$D$34)-LEN(SUBSTITUTE(配列情報!$D$34,$D62,""))</f>
        <v>0</v>
      </c>
      <c r="DK62" s="21">
        <f t="shared" si="28"/>
        <v>0</v>
      </c>
      <c r="DL62" s="162" cm="1">
        <f t="array" ref="DL62">DK62-IFERROR(_xlfn.LET(_xlpm.k,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$DK$3:$DK$215),IF(_xlpm.top="対象無し", 0, SUMPRODUCT(_xlpm.amount * _xlpm.hitCount))),0)</f>
        <v>0</v>
      </c>
      <c r="DM62" s="157">
        <f t="shared" si="226"/>
        <v>0</v>
      </c>
      <c r="DN62" s="21">
        <f>LEN(配列情報!$D$35)-LEN(SUBSTITUTE(配列情報!$D$35,$D62,""))</f>
        <v>0</v>
      </c>
      <c r="DO62" s="21">
        <f t="shared" si="29"/>
        <v>0</v>
      </c>
      <c r="DP62" s="162" cm="1">
        <f t="array" ref="DP62">DO62-IFERROR(_xlfn.LET(_xlpm.k,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$DO$3:$DO$215),IF(_xlpm.top="対象無し", 0, SUMPRODUCT(_xlpm.amount * _xlpm.hitCount))),0)</f>
        <v>0</v>
      </c>
      <c r="DQ62" s="157">
        <f t="shared" si="227"/>
        <v>0</v>
      </c>
      <c r="DR62" s="21">
        <f>LEN(配列情報!$D$36)-LEN(SUBSTITUTE(配列情報!$D$36,$D62,""))</f>
        <v>0</v>
      </c>
      <c r="DS62" s="21">
        <f t="shared" si="30"/>
        <v>0</v>
      </c>
      <c r="DT62" s="162" cm="1">
        <f t="array" ref="DT62">DS62-IFERROR(_xlfn.LET(_xlpm.k,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$DS$3:$DS$215),IF(_xlpm.top="対象無し", 0, SUMPRODUCT(_xlpm.amount * _xlpm.hitCount))),0)</f>
        <v>0</v>
      </c>
      <c r="DU62" s="157">
        <f t="shared" si="228"/>
        <v>0</v>
      </c>
      <c r="DV62" s="21">
        <f>LEN(配列情報!$D$37)-LEN(SUBSTITUTE(配列情報!$D$37,$D62,""))</f>
        <v>0</v>
      </c>
      <c r="DW62" s="21">
        <f t="shared" si="31"/>
        <v>0</v>
      </c>
      <c r="DX62" s="162" cm="1">
        <f t="array" ref="DX62">DW62-IFERROR(_xlfn.LET(_xlpm.k,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$DW$3:$DW$215),IF(_xlpm.top="対象無し", 0, SUMPRODUCT(_xlpm.amount * _xlpm.hitCount))),0)</f>
        <v>0</v>
      </c>
      <c r="DY62" s="157">
        <f t="shared" si="229"/>
        <v>0</v>
      </c>
      <c r="DZ62" s="21">
        <f>LEN(配列情報!$D$38)-LEN(SUBSTITUTE(配列情報!$D$38,$D62,""))</f>
        <v>0</v>
      </c>
      <c r="EA62" s="21">
        <f t="shared" si="32"/>
        <v>0</v>
      </c>
      <c r="EB62" s="162" cm="1">
        <f t="array" ref="EB62">EA62-IFERROR(_xlfn.LET(_xlpm.k,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$EA$3:$EA$215),IF(_xlpm.top="対象無し", 0, SUMPRODUCT(_xlpm.amount * _xlpm.hitCount))),0)</f>
        <v>0</v>
      </c>
      <c r="EC62" s="157">
        <f t="shared" si="230"/>
        <v>0</v>
      </c>
      <c r="ED62" s="21">
        <f>LEN(配列情報!$D$39)-LEN(SUBSTITUTE(配列情報!$D$39,$D62,""))</f>
        <v>0</v>
      </c>
      <c r="EE62" s="21">
        <f t="shared" si="33"/>
        <v>0</v>
      </c>
      <c r="EF62" s="162" cm="1">
        <f t="array" ref="EF62">EE62-IFERROR(_xlfn.LET(_xlpm.k,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$EE$3:$EE$215),IF(_xlpm.top="対象無し", 0, SUMPRODUCT(_xlpm.amount * _xlpm.hitCount))),0)</f>
        <v>0</v>
      </c>
      <c r="EG62" s="157">
        <f t="shared" si="231"/>
        <v>0</v>
      </c>
      <c r="EH62" s="21">
        <f>LEN(配列情報!$D$40)-LEN(SUBSTITUTE(配列情報!$D$40,$D62,""))</f>
        <v>0</v>
      </c>
      <c r="EI62" s="21">
        <f t="shared" si="34"/>
        <v>0</v>
      </c>
      <c r="EJ62" s="162" cm="1">
        <f t="array" ref="EJ62">EI62-IFERROR(_xlfn.LET(_xlpm.k,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$EI$3:$EI$215),IF(_xlpm.top="対象無し", 0, SUMPRODUCT(_xlpm.amount * _xlpm.hitCount))),0)</f>
        <v>0</v>
      </c>
      <c r="EK62" s="157">
        <f t="shared" si="232"/>
        <v>0</v>
      </c>
      <c r="EL62" s="21">
        <f>LEN(配列情報!$D$41)-LEN(SUBSTITUTE(配列情報!$D$41,$D62,""))</f>
        <v>0</v>
      </c>
      <c r="EM62" s="21">
        <f t="shared" si="35"/>
        <v>0</v>
      </c>
      <c r="EN62" s="162" cm="1">
        <f t="array" ref="EN62">EM62-IFERROR(_xlfn.LET(_xlpm.k,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$EM$3:$EM$215),IF(_xlpm.top="対象無し", 0, SUMPRODUCT(_xlpm.amount * _xlpm.hitCount))),0)</f>
        <v>0</v>
      </c>
      <c r="EO62" s="157">
        <f t="shared" si="233"/>
        <v>0</v>
      </c>
      <c r="EP62" s="21">
        <f>LEN(配列情報!$D$42)-LEN(SUBSTITUTE(配列情報!$D$42,$D62,""))</f>
        <v>0</v>
      </c>
      <c r="EQ62" s="21">
        <f t="shared" si="36"/>
        <v>0</v>
      </c>
      <c r="ER62" s="162" cm="1">
        <f t="array" ref="ER62">EQ62-IFERROR(_xlfn.LET(_xlpm.k,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$EQ$3:$EQ$215),IF(_xlpm.top="対象無し", 0, SUMPRODUCT(_xlpm.amount * _xlpm.hitCount))),0)</f>
        <v>0</v>
      </c>
      <c r="ES62" s="157">
        <f t="shared" si="234"/>
        <v>0</v>
      </c>
      <c r="ET62" s="21">
        <f>LEN(配列情報!$D$43)-LEN(SUBSTITUTE(配列情報!$D$43,$D62,""))</f>
        <v>0</v>
      </c>
      <c r="EU62" s="21">
        <f t="shared" si="37"/>
        <v>0</v>
      </c>
      <c r="EV62" s="162" cm="1">
        <f t="array" ref="EV62">EU62-IFERROR(_xlfn.LET(_xlpm.k,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$EU$3:$EU$215),IF(_xlpm.top="対象無し", 0, SUMPRODUCT(_xlpm.amount * _xlpm.hitCount))),0)</f>
        <v>0</v>
      </c>
      <c r="EW62" s="157">
        <f t="shared" si="235"/>
        <v>0</v>
      </c>
      <c r="EX62" s="21">
        <f>LEN(配列情報!$D$44)-LEN(SUBSTITUTE(配列情報!$D$44,$D62,""))</f>
        <v>0</v>
      </c>
      <c r="EY62" s="21">
        <f t="shared" si="38"/>
        <v>0</v>
      </c>
      <c r="EZ62" s="162" cm="1">
        <f t="array" ref="EZ62">EY62-IFERROR(_xlfn.LET(_xlpm.k,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$EY$3:$EY$215),IF(_xlpm.top="対象無し", 0, SUMPRODUCT(_xlpm.amount * _xlpm.hitCount))),0)</f>
        <v>0</v>
      </c>
      <c r="FA62" s="157">
        <f t="shared" si="236"/>
        <v>0</v>
      </c>
      <c r="FB62" s="21">
        <f>LEN(配列情報!$D$45)-LEN(SUBSTITUTE(配列情報!$D$45,$D62,""))</f>
        <v>0</v>
      </c>
      <c r="FC62" s="21">
        <f t="shared" si="39"/>
        <v>0</v>
      </c>
      <c r="FD62" s="162" cm="1">
        <f t="array" ref="FD62">FC62-IFERROR(_xlfn.LET(_xlpm.k,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$FC$3:$FC$215),IF(_xlpm.top="対象無し", 0, SUMPRODUCT(_xlpm.amount * _xlpm.hitCount))),0)</f>
        <v>0</v>
      </c>
      <c r="FE62" s="157">
        <f t="shared" si="237"/>
        <v>0</v>
      </c>
      <c r="FF62" s="21">
        <f>LEN(配列情報!$D$46)-LEN(SUBSTITUTE(配列情報!$D$46,$D62,""))</f>
        <v>0</v>
      </c>
      <c r="FG62" s="21">
        <f t="shared" si="40"/>
        <v>0</v>
      </c>
      <c r="FH62" s="162" cm="1">
        <f t="array" ref="FH62">FG62-IFERROR(_xlfn.LET(_xlpm.k,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$FG$3:$FG$215),IF(_xlpm.top="対象無し", 0, SUMPRODUCT(_xlpm.amount * _xlpm.hitCount))),0)</f>
        <v>0</v>
      </c>
      <c r="FI62" s="157">
        <f t="shared" si="238"/>
        <v>0</v>
      </c>
      <c r="FJ62" s="21">
        <f>LEN(配列情報!$D$47)-LEN(SUBSTITUTE(配列情報!$D$47,$D62,""))</f>
        <v>0</v>
      </c>
      <c r="FK62" s="21">
        <f t="shared" si="41"/>
        <v>0</v>
      </c>
      <c r="FL62" s="162" cm="1">
        <f t="array" ref="FL62">FK62-IFERROR(_xlfn.LET(_xlpm.k,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$FK$3:$FK$215),IF(_xlpm.top="対象無し", 0, SUMPRODUCT(_xlpm.amount * _xlpm.hitCount))),0)</f>
        <v>0</v>
      </c>
      <c r="FM62" s="157">
        <f t="shared" si="239"/>
        <v>0</v>
      </c>
      <c r="FN62" s="21">
        <f>LEN(配列情報!$D$48)-LEN(SUBSTITUTE(配列情報!$D$48,$D62,""))</f>
        <v>0</v>
      </c>
      <c r="FO62" s="21">
        <f t="shared" si="42"/>
        <v>0</v>
      </c>
      <c r="FP62" s="162" cm="1">
        <f t="array" ref="FP62">FO62-IFERROR(_xlfn.LET(_xlpm.k,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$FO$3:$FO$215),IF(_xlpm.top="対象無し", 0, SUMPRODUCT(_xlpm.amount * _xlpm.hitCount))),0)</f>
        <v>0</v>
      </c>
      <c r="FQ62" s="157">
        <f t="shared" si="240"/>
        <v>0</v>
      </c>
      <c r="FR62" s="21">
        <f>LEN(配列情報!$D$49)-LEN(SUBSTITUTE(配列情報!$D$49,$D62,""))</f>
        <v>0</v>
      </c>
      <c r="FS62" s="21">
        <f t="shared" si="43"/>
        <v>0</v>
      </c>
      <c r="FT62" s="162" cm="1">
        <f t="array" ref="FT62">FS62-IFERROR(_xlfn.LET(_xlpm.k,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$FS$3:$FS$215),IF(_xlpm.top="対象無し", 0, SUMPRODUCT(_xlpm.amount * _xlpm.hitCount))),0)</f>
        <v>0</v>
      </c>
      <c r="FU62" s="157">
        <f t="shared" si="241"/>
        <v>0</v>
      </c>
      <c r="FV62" s="21">
        <f>LEN(配列情報!$D$50)-LEN(SUBSTITUTE(配列情報!$D$50,$D62,""))</f>
        <v>0</v>
      </c>
      <c r="FW62" s="21">
        <f t="shared" si="44"/>
        <v>0</v>
      </c>
      <c r="FX62" s="162" cm="1">
        <f t="array" ref="FX62">FW62-IFERROR(_xlfn.LET(_xlpm.k,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$FW$3:$FW$215),IF(_xlpm.top="対象無し", 0, SUMPRODUCT(_xlpm.amount * _xlpm.hitCount))),0)</f>
        <v>0</v>
      </c>
      <c r="FY62" s="157">
        <f t="shared" si="242"/>
        <v>0</v>
      </c>
      <c r="FZ62" s="21">
        <f>LEN(配列情報!$D$51)-LEN(SUBSTITUTE(配列情報!$D$51,$D62,""))</f>
        <v>0</v>
      </c>
      <c r="GA62" s="21">
        <f t="shared" si="45"/>
        <v>0</v>
      </c>
      <c r="GB62" s="162" cm="1">
        <f t="array" ref="GB62">GA62-IFERROR(_xlfn.LET(_xlpm.k,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$GA$3:$GA$215),IF(_xlpm.top="対象無し", 0, SUMPRODUCT(_xlpm.amount * _xlpm.hitCount))),0)</f>
        <v>0</v>
      </c>
      <c r="GC62" s="157">
        <f t="shared" si="243"/>
        <v>0</v>
      </c>
      <c r="GD62" s="21">
        <f>LEN(配列情報!$D$52)-LEN(SUBSTITUTE(配列情報!$D$52,$D62,""))</f>
        <v>0</v>
      </c>
      <c r="GE62" s="21">
        <f t="shared" si="46"/>
        <v>0</v>
      </c>
      <c r="GF62" s="162" cm="1">
        <f t="array" ref="GF62">GE62-IFERROR(_xlfn.LET(_xlpm.k,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$GE$3:$GE$215),IF(_xlpm.top="対象無し", 0, SUMPRODUCT(_xlpm.amount * _xlpm.hitCount))),0)</f>
        <v>0</v>
      </c>
      <c r="GG62" s="157">
        <f t="shared" si="244"/>
        <v>0</v>
      </c>
      <c r="GH62" s="21">
        <f>LEN(配列情報!$D$53)-LEN(SUBSTITUTE(配列情報!$D$53,$D62,""))</f>
        <v>0</v>
      </c>
      <c r="GI62" s="21">
        <f t="shared" si="47"/>
        <v>0</v>
      </c>
      <c r="GJ62" s="162" cm="1">
        <f t="array" ref="GJ62">GI62-IFERROR(_xlfn.LET(_xlpm.k,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$GI$3:$GI$215),IF(_xlpm.top="対象無し", 0, SUMPRODUCT(_xlpm.amount * _xlpm.hitCount))),0)</f>
        <v>0</v>
      </c>
      <c r="GK62" s="157">
        <f t="shared" si="245"/>
        <v>0</v>
      </c>
      <c r="GL62" s="21">
        <f>LEN(配列情報!$D$54)-LEN(SUBSTITUTE(配列情報!$D$54,$D62,""))</f>
        <v>0</v>
      </c>
      <c r="GM62" s="21">
        <f t="shared" si="48"/>
        <v>0</v>
      </c>
      <c r="GN62" s="162" cm="1">
        <f t="array" ref="GN62">GM62-IFERROR(_xlfn.LET(_xlpm.k,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$GM$3:$GM$215),IF(_xlpm.top="対象無し", 0, SUMPRODUCT(_xlpm.amount * _xlpm.hitCount))),0)</f>
        <v>0</v>
      </c>
      <c r="GO62" s="157">
        <f t="shared" si="246"/>
        <v>0</v>
      </c>
      <c r="GP62" s="21">
        <f>LEN(配列情報!$D$55)-LEN(SUBSTITUTE(配列情報!$D$55,$D62,""))</f>
        <v>0</v>
      </c>
      <c r="GQ62" s="21">
        <f t="shared" si="49"/>
        <v>0</v>
      </c>
      <c r="GR62" s="162" cm="1">
        <f t="array" ref="GR62">GQ62-IFERROR(_xlfn.LET(_xlpm.k,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$GQ$3:$GQ$215),IF(_xlpm.top="対象無し", 0, SUMPRODUCT(_xlpm.amount * _xlpm.hitCount))),0)</f>
        <v>0</v>
      </c>
      <c r="GS62" s="157">
        <f t="shared" si="247"/>
        <v>0</v>
      </c>
      <c r="GT62" s="21">
        <f>LEN(配列情報!$D$56)-LEN(SUBSTITUTE(配列情報!$D$56,$D62,""))</f>
        <v>0</v>
      </c>
      <c r="GU62" s="21">
        <f t="shared" si="50"/>
        <v>0</v>
      </c>
      <c r="GV62" s="162" cm="1">
        <f t="array" ref="GV62">GU62-IFERROR(_xlfn.LET(_xlpm.k,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$GU$3:$GU$215),IF(_xlpm.top="対象無し", 0, SUMPRODUCT(_xlpm.amount * _xlpm.hitCount))),0)</f>
        <v>0</v>
      </c>
      <c r="GW62" s="157">
        <f t="shared" si="248"/>
        <v>0</v>
      </c>
      <c r="GX62" s="21">
        <f>LEN(配列情報!$D$57)-LEN(SUBSTITUTE(配列情報!$D$57,$D62,""))</f>
        <v>0</v>
      </c>
      <c r="GY62" s="21">
        <f t="shared" si="51"/>
        <v>0</v>
      </c>
      <c r="GZ62" s="162" cm="1">
        <f t="array" ref="GZ62">GY62-IFERROR(_xlfn.LET(_xlpm.k,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$GY$3:$GY$215),IF(_xlpm.top="対象無し", 0, SUMPRODUCT(_xlpm.amount * _xlpm.hitCount))),0)</f>
        <v>0</v>
      </c>
      <c r="HA62" s="157">
        <f t="shared" si="249"/>
        <v>0</v>
      </c>
      <c r="HB62" s="21">
        <f>LEN(配列情報!$D$58)-LEN(SUBSTITUTE(配列情報!$D$58,$D62,""))</f>
        <v>0</v>
      </c>
      <c r="HC62" s="21">
        <f t="shared" si="52"/>
        <v>0</v>
      </c>
      <c r="HD62" s="162" cm="1">
        <f t="array" ref="HD62">HC62-IFERROR(_xlfn.LET(_xlpm.k,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$HC$3:$HC$215),IF(_xlpm.top="対象無し", 0, SUMPRODUCT(_xlpm.amount * _xlpm.hitCount))),0)</f>
        <v>0</v>
      </c>
      <c r="HE62" s="157">
        <f t="shared" si="250"/>
        <v>0</v>
      </c>
      <c r="HF62" s="21">
        <f>LEN(配列情報!$D$59)-LEN(SUBSTITUTE(配列情報!$D$59,$D62,""))</f>
        <v>0</v>
      </c>
      <c r="HG62" s="21">
        <f t="shared" si="53"/>
        <v>0</v>
      </c>
      <c r="HH62" s="162" cm="1">
        <f t="array" ref="HH62">HG62-IFERROR(_xlfn.LET(_xlpm.k,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$HG$3:$HG$215),IF(_xlpm.top="対象無し", 0, SUMPRODUCT(_xlpm.amount * _xlpm.hitCount))),0)</f>
        <v>0</v>
      </c>
      <c r="HI62" s="157">
        <f t="shared" si="251"/>
        <v>0</v>
      </c>
      <c r="HJ62" s="21">
        <f>LEN(配列情報!$D$60)-LEN(SUBSTITUTE(配列情報!$D$60,$D62,""))</f>
        <v>0</v>
      </c>
      <c r="HK62" s="21">
        <f t="shared" si="54"/>
        <v>0</v>
      </c>
      <c r="HL62" s="162" cm="1">
        <f t="array" ref="HL62">HK62-IFERROR(_xlfn.LET(_xlpm.k,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$HK$3:$HK$215),IF(_xlpm.top="対象無し", 0, SUMPRODUCT(_xlpm.amount * _xlpm.hitCount))),0)</f>
        <v>0</v>
      </c>
      <c r="HM62" s="157">
        <f t="shared" si="252"/>
        <v>0</v>
      </c>
      <c r="HN62" s="21">
        <f>LEN(配列情報!$D$61)-LEN(SUBSTITUTE(配列情報!$D$61,$D62,""))</f>
        <v>0</v>
      </c>
      <c r="HO62" s="21">
        <f t="shared" si="55"/>
        <v>0</v>
      </c>
      <c r="HP62" s="162" cm="1">
        <f t="array" ref="HP62">HO62-IFERROR(_xlfn.LET(_xlpm.k,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$HO$3:$HO$215),IF(_xlpm.top="対象無し", 0, SUMPRODUCT(_xlpm.amount * _xlpm.hitCount))),0)</f>
        <v>0</v>
      </c>
      <c r="HQ62" s="157">
        <f t="shared" si="253"/>
        <v>0</v>
      </c>
      <c r="HR62" s="21">
        <f>LEN(配列情報!$D$62)-LEN(SUBSTITUTE(配列情報!$D$62,$D62,""))</f>
        <v>0</v>
      </c>
      <c r="HS62" s="21">
        <f t="shared" si="56"/>
        <v>0</v>
      </c>
      <c r="HT62" s="162" cm="1">
        <f t="array" ref="HT62">HS62-IFERROR(_xlfn.LET(_xlpm.k,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$HS$3:$HS$215),IF(_xlpm.top="対象無し", 0, SUMPRODUCT(_xlpm.amount * _xlpm.hitCount))),0)</f>
        <v>0</v>
      </c>
      <c r="HU62" s="157">
        <f t="shared" si="254"/>
        <v>0</v>
      </c>
      <c r="HV62" s="21">
        <f>LEN(配列情報!$D$63)-LEN(SUBSTITUTE(配列情報!$D$63,$D62,""))</f>
        <v>0</v>
      </c>
      <c r="HW62" s="21">
        <f t="shared" si="57"/>
        <v>0</v>
      </c>
      <c r="HX62" s="162" cm="1">
        <f t="array" ref="HX62">HW62-IFERROR(_xlfn.LET(_xlpm.k,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$HW$3:$HW$215),IF(_xlpm.top="対象無し", 0, SUMPRODUCT(_xlpm.amount * _xlpm.hitCount))),0)</f>
        <v>0</v>
      </c>
      <c r="HY62" s="157">
        <f t="shared" si="255"/>
        <v>0</v>
      </c>
      <c r="HZ62" s="21">
        <f>LEN(配列情報!$D$64)-LEN(SUBSTITUTE(配列情報!$D$64,$D62,""))</f>
        <v>0</v>
      </c>
      <c r="IA62" s="21">
        <f t="shared" si="58"/>
        <v>0</v>
      </c>
      <c r="IB62" s="162" cm="1">
        <f t="array" ref="IB62">IA62-IFERROR(_xlfn.LET(_xlpm.k,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$IA$3:$IA$215),IF(_xlpm.top="対象無し", 0, SUMPRODUCT(_xlpm.amount * _xlpm.hitCount))),0)</f>
        <v>0</v>
      </c>
      <c r="IC62" s="157">
        <f t="shared" si="256"/>
        <v>0</v>
      </c>
      <c r="ID62" s="21">
        <f>LEN(配列情報!$D$65)-LEN(SUBSTITUTE(配列情報!$D$65,$D62,""))</f>
        <v>0</v>
      </c>
      <c r="IE62" s="21">
        <f t="shared" si="59"/>
        <v>0</v>
      </c>
      <c r="IF62" s="162" cm="1">
        <f t="array" ref="IF62">IE62-IFERROR(_xlfn.LET(_xlpm.k,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$IE$3:$IE$215),IF(_xlpm.top="対象無し", 0, SUMPRODUCT(_xlpm.amount * _xlpm.hitCount))),0)</f>
        <v>0</v>
      </c>
      <c r="IG62" s="157">
        <f t="shared" si="257"/>
        <v>0</v>
      </c>
      <c r="IH62" s="21">
        <f>LEN(配列情報!$D$66)-LEN(SUBSTITUTE(配列情報!$D$66,$D62,""))</f>
        <v>0</v>
      </c>
      <c r="II62" s="21">
        <f t="shared" si="60"/>
        <v>0</v>
      </c>
      <c r="IJ62" s="162" cm="1">
        <f t="array" ref="IJ62">II62-IFERROR(_xlfn.LET(_xlpm.k,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$II$3:$II$215),IF(_xlpm.top="対象無し", 0, SUMPRODUCT(_xlpm.amount * _xlpm.hitCount))),0)</f>
        <v>0</v>
      </c>
      <c r="IK62" s="157">
        <f t="shared" si="258"/>
        <v>0</v>
      </c>
      <c r="IL62" s="21">
        <f>LEN(配列情報!$D$67)-LEN(SUBSTITUTE(配列情報!$D$67,$D62,""))</f>
        <v>0</v>
      </c>
      <c r="IM62" s="21">
        <f t="shared" si="61"/>
        <v>0</v>
      </c>
      <c r="IN62" s="162" cm="1">
        <f t="array" ref="IN62">IM62-IFERROR(_xlfn.LET(_xlpm.k,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$IM$3:$IM$215),IF(_xlpm.top="対象無し", 0, SUMPRODUCT(_xlpm.amount * _xlpm.hitCount))),0)</f>
        <v>0</v>
      </c>
      <c r="IO62" s="157">
        <f t="shared" si="259"/>
        <v>0</v>
      </c>
      <c r="IP62" s="21">
        <f>LEN(配列情報!$D$68)-LEN(SUBSTITUTE(配列情報!$D$68,$D62,""))</f>
        <v>0</v>
      </c>
      <c r="IQ62" s="21">
        <f t="shared" si="62"/>
        <v>0</v>
      </c>
      <c r="IR62" s="162" cm="1">
        <f t="array" ref="IR62">IQ62-IFERROR(_xlfn.LET(_xlpm.k,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$IQ$3:$IQ$215),IF(_xlpm.top="対象無し", 0, SUMPRODUCT(_xlpm.amount * _xlpm.hitCount))),0)</f>
        <v>0</v>
      </c>
      <c r="IS62" s="157">
        <f t="shared" si="260"/>
        <v>0</v>
      </c>
      <c r="IT62" s="21">
        <f>LEN(配列情報!$D$69)-LEN(SUBSTITUTE(配列情報!$D$69,$D62,""))</f>
        <v>0</v>
      </c>
      <c r="IU62" s="21">
        <f t="shared" si="63"/>
        <v>0</v>
      </c>
      <c r="IV62" s="162" cm="1">
        <f t="array" ref="IV62">IU62-IFERROR(_xlfn.LET(_xlpm.k,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$IU$3:$IU$215),IF(_xlpm.top="対象無し", 0, SUMPRODUCT(_xlpm.amount * _xlpm.hitCount))),0)</f>
        <v>0</v>
      </c>
      <c r="IW62" s="157">
        <f t="shared" si="261"/>
        <v>0</v>
      </c>
      <c r="IX62" s="21">
        <f>LEN(配列情報!$D$70)-LEN(SUBSTITUTE(配列情報!$D$70,$D62,""))</f>
        <v>0</v>
      </c>
      <c r="IY62" s="21">
        <f t="shared" si="64"/>
        <v>0</v>
      </c>
      <c r="IZ62" s="162" cm="1">
        <f t="array" ref="IZ62">IY62-IFERROR(_xlfn.LET(_xlpm.k,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$IY$3:$IY$215),IF(_xlpm.top="対象無し", 0, SUMPRODUCT(_xlpm.amount * _xlpm.hitCount))),0)</f>
        <v>0</v>
      </c>
      <c r="JA62" s="157">
        <f t="shared" si="262"/>
        <v>0</v>
      </c>
      <c r="JB62" s="21">
        <f>LEN(配列情報!$D$71)-LEN(SUBSTITUTE(配列情報!$D$71,$D62,""))</f>
        <v>0</v>
      </c>
      <c r="JC62" s="21">
        <f t="shared" si="65"/>
        <v>0</v>
      </c>
      <c r="JD62" s="162" cm="1">
        <f t="array" ref="JD62">JC62-IFERROR(_xlfn.LET(_xlpm.k,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$JC$3:$JC$215),IF(_xlpm.top="対象無し", 0, SUMPRODUCT(_xlpm.amount * _xlpm.hitCount))),0)</f>
        <v>0</v>
      </c>
      <c r="JE62" s="157">
        <f t="shared" si="263"/>
        <v>0</v>
      </c>
      <c r="JF62" s="21">
        <f>LEN(配列情報!$D$72)-LEN(SUBSTITUTE(配列情報!$D$72,$D62,""))</f>
        <v>0</v>
      </c>
      <c r="JG62" s="21">
        <f t="shared" si="66"/>
        <v>0</v>
      </c>
      <c r="JH62" s="162" cm="1">
        <f t="array" ref="JH62">JG62-IFERROR(_xlfn.LET(_xlpm.k,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$JG$3:$JG$215),IF(_xlpm.top="対象無し", 0, SUMPRODUCT(_xlpm.amount * _xlpm.hitCount))),0)</f>
        <v>0</v>
      </c>
      <c r="JI62" s="157">
        <f t="shared" si="264"/>
        <v>0</v>
      </c>
      <c r="JJ62" s="21">
        <f>LEN(配列情報!$D$73)-LEN(SUBSTITUTE(配列情報!$D$73,$D62,""))</f>
        <v>0</v>
      </c>
      <c r="JK62" s="21">
        <f t="shared" si="67"/>
        <v>0</v>
      </c>
      <c r="JL62" s="162" cm="1">
        <f t="array" ref="JL62">JK62-IFERROR(_xlfn.LET(_xlpm.k,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$JK$3:$JK$215),IF(_xlpm.top="対象無し", 0, SUMPRODUCT(_xlpm.amount * _xlpm.hitCount))),0)</f>
        <v>0</v>
      </c>
      <c r="JM62" s="157">
        <f t="shared" si="265"/>
        <v>0</v>
      </c>
      <c r="JN62" s="21">
        <f>LEN(配列情報!$D$74)-LEN(SUBSTITUTE(配列情報!$D$74,$D62,""))</f>
        <v>0</v>
      </c>
      <c r="JO62" s="21">
        <f t="shared" si="68"/>
        <v>0</v>
      </c>
      <c r="JP62" s="162" cm="1">
        <f t="array" ref="JP62">JO62-IFERROR(_xlfn.LET(_xlpm.k,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$JO$3:$JO$215),IF(_xlpm.top="対象無し", 0, SUMPRODUCT(_xlpm.amount * _xlpm.hitCount))),0)</f>
        <v>0</v>
      </c>
      <c r="JQ62" s="157">
        <f t="shared" si="266"/>
        <v>0</v>
      </c>
      <c r="JR62" s="21">
        <f>LEN(配列情報!$D$75)-LEN(SUBSTITUTE(配列情報!$D$75,$D62,""))</f>
        <v>0</v>
      </c>
      <c r="JS62" s="21">
        <f t="shared" si="69"/>
        <v>0</v>
      </c>
      <c r="JT62" s="162" cm="1">
        <f t="array" ref="JT62">JS62-IFERROR(_xlfn.LET(_xlpm.k,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$JS$3:$JS$215),IF(_xlpm.top="対象無し", 0, SUMPRODUCT(_xlpm.amount * _xlpm.hitCount))),0)</f>
        <v>0</v>
      </c>
      <c r="JU62" s="157">
        <f t="shared" si="267"/>
        <v>0</v>
      </c>
      <c r="JV62" s="21">
        <f>LEN(配列情報!$D$76)-LEN(SUBSTITUTE(配列情報!$D$76,$D62,""))</f>
        <v>0</v>
      </c>
      <c r="JW62" s="21">
        <f t="shared" si="70"/>
        <v>0</v>
      </c>
      <c r="JX62" s="162" cm="1">
        <f t="array" ref="JX62">JW62-IFERROR(_xlfn.LET(_xlpm.k,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$JW$3:$JW$215),IF(_xlpm.top="対象無し", 0, SUMPRODUCT(_xlpm.amount * _xlpm.hitCount))),0)</f>
        <v>0</v>
      </c>
      <c r="JY62" s="157">
        <f t="shared" si="268"/>
        <v>0</v>
      </c>
      <c r="JZ62" s="21">
        <f>LEN(配列情報!$D$77)-LEN(SUBSTITUTE(配列情報!$D$77,$D62,""))</f>
        <v>0</v>
      </c>
      <c r="KA62" s="21">
        <f t="shared" si="71"/>
        <v>0</v>
      </c>
      <c r="KB62" s="162" cm="1">
        <f t="array" ref="KB62">KA62-IFERROR(_xlfn.LET(_xlpm.k,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$KA$3:$KA$215),IF(_xlpm.top="対象無し", 0, SUMPRODUCT(_xlpm.amount * _xlpm.hitCount))),0)</f>
        <v>0</v>
      </c>
      <c r="KC62" s="157">
        <f t="shared" si="269"/>
        <v>0</v>
      </c>
      <c r="KD62" s="21">
        <f>LEN(配列情報!$D$78)-LEN(SUBSTITUTE(配列情報!$D$78,$D62,""))</f>
        <v>0</v>
      </c>
      <c r="KE62" s="21">
        <f t="shared" si="72"/>
        <v>0</v>
      </c>
      <c r="KF62" s="162" cm="1">
        <f t="array" ref="KF62">KE62-IFERROR(_xlfn.LET(_xlpm.k,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$KE$3:$KE$215),IF(_xlpm.top="対象無し", 0, SUMPRODUCT(_xlpm.amount * _xlpm.hitCount))),0)</f>
        <v>0</v>
      </c>
      <c r="KG62" s="157">
        <f t="shared" si="270"/>
        <v>0</v>
      </c>
      <c r="KH62" s="21">
        <f>LEN(配列情報!$D$79)-LEN(SUBSTITUTE(配列情報!$D$79,$D62,""))</f>
        <v>0</v>
      </c>
      <c r="KI62" s="21">
        <f t="shared" si="73"/>
        <v>0</v>
      </c>
      <c r="KJ62" s="162" cm="1">
        <f t="array" ref="KJ62">KI62-IFERROR(_xlfn.LET(_xlpm.k,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$KI$3:$KI$215),IF(_xlpm.top="対象無し", 0, SUMPRODUCT(_xlpm.amount * _xlpm.hitCount))),0)</f>
        <v>0</v>
      </c>
      <c r="KK62" s="157">
        <f t="shared" si="271"/>
        <v>0</v>
      </c>
      <c r="KL62" s="21">
        <f>LEN(配列情報!$D$80)-LEN(SUBSTITUTE(配列情報!$D$80,$D62,""))</f>
        <v>0</v>
      </c>
      <c r="KM62" s="21">
        <f t="shared" si="74"/>
        <v>0</v>
      </c>
      <c r="KN62" s="162" cm="1">
        <f t="array" ref="KN62">KM62-IFERROR(_xlfn.LET(_xlpm.k,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$KM$3:$KM$215),IF(_xlpm.top="対象無し", 0, SUMPRODUCT(_xlpm.amount * _xlpm.hitCount))),0)</f>
        <v>0</v>
      </c>
      <c r="KO62" s="157">
        <f t="shared" si="272"/>
        <v>0</v>
      </c>
      <c r="KP62" s="21">
        <f>LEN(配列情報!$D$81)-LEN(SUBSTITUTE(配列情報!$D$81,$D62,""))</f>
        <v>0</v>
      </c>
      <c r="KQ62" s="21">
        <f t="shared" si="75"/>
        <v>0</v>
      </c>
      <c r="KR62" s="162" cm="1">
        <f t="array" ref="KR62">KQ62-IFERROR(_xlfn.LET(_xlpm.k,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$KQ$3:$KQ$215),IF(_xlpm.top="対象無し", 0, SUMPRODUCT(_xlpm.amount * _xlpm.hitCount))),0)</f>
        <v>0</v>
      </c>
      <c r="KS62" s="157">
        <f t="shared" si="273"/>
        <v>0</v>
      </c>
      <c r="KT62" s="21">
        <f>LEN(配列情報!$D$82)-LEN(SUBSTITUTE(配列情報!$D$82,$D62,""))</f>
        <v>0</v>
      </c>
      <c r="KU62" s="21">
        <f t="shared" si="76"/>
        <v>0</v>
      </c>
      <c r="KV62" s="162" cm="1">
        <f t="array" ref="KV62">KU62-IFERROR(_xlfn.LET(_xlpm.k,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$KU$3:$KU$215),IF(_xlpm.top="対象無し", 0, SUMPRODUCT(_xlpm.amount * _xlpm.hitCount))),0)</f>
        <v>0</v>
      </c>
      <c r="KW62" s="157">
        <f t="shared" si="274"/>
        <v>0</v>
      </c>
      <c r="KX62" s="21">
        <f>LEN(配列情報!$D$83)-LEN(SUBSTITUTE(配列情報!$D$83,$D62,""))</f>
        <v>0</v>
      </c>
      <c r="KY62" s="21">
        <f t="shared" si="77"/>
        <v>0</v>
      </c>
      <c r="KZ62" s="162" cm="1">
        <f t="array" ref="KZ62">KY62-IFERROR(_xlfn.LET(_xlpm.k,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$KY$3:$KY$215),IF(_xlpm.top="対象無し", 0, SUMPRODUCT(_xlpm.amount * _xlpm.hitCount))),0)</f>
        <v>0</v>
      </c>
      <c r="LA62" s="157">
        <f t="shared" si="275"/>
        <v>0</v>
      </c>
      <c r="LB62" s="21">
        <f>LEN(配列情報!$D$84)-LEN(SUBSTITUTE(配列情報!$D$84,$D62,""))</f>
        <v>0</v>
      </c>
      <c r="LC62" s="21">
        <f t="shared" si="78"/>
        <v>0</v>
      </c>
      <c r="LD62" s="162" cm="1">
        <f t="array" ref="LD62">LC62-IFERROR(_xlfn.LET(_xlpm.k,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$LC$3:$LC$215),IF(_xlpm.top="対象無し", 0, SUMPRODUCT(_xlpm.amount * _xlpm.hitCount))),0)</f>
        <v>0</v>
      </c>
      <c r="LE62" s="157">
        <f t="shared" si="276"/>
        <v>0</v>
      </c>
      <c r="LF62" s="21">
        <f>LEN(配列情報!$D$85)-LEN(SUBSTITUTE(配列情報!$D$85,$D62,""))</f>
        <v>0</v>
      </c>
      <c r="LG62" s="21">
        <f t="shared" si="79"/>
        <v>0</v>
      </c>
      <c r="LH62" s="162" cm="1">
        <f t="array" ref="LH62">LG62-IFERROR(_xlfn.LET(_xlpm.k,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$LG$3:$LG$215),IF(_xlpm.top="対象無し", 0, SUMPRODUCT(_xlpm.amount * _xlpm.hitCount))),0)</f>
        <v>0</v>
      </c>
      <c r="LI62" s="157">
        <f t="shared" si="277"/>
        <v>0</v>
      </c>
      <c r="LJ62" s="21">
        <f>LEN(配列情報!$D$86)-LEN(SUBSTITUTE(配列情報!$D$86,$D62,""))</f>
        <v>0</v>
      </c>
      <c r="LK62" s="21">
        <f t="shared" si="80"/>
        <v>0</v>
      </c>
      <c r="LL62" s="162" cm="1">
        <f t="array" ref="LL62">LK62-IFERROR(_xlfn.LET(_xlpm.k,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$LK$3:$LK$215),IF(_xlpm.top="対象無し", 0, SUMPRODUCT(_xlpm.amount * _xlpm.hitCount))),0)</f>
        <v>0</v>
      </c>
      <c r="LM62" s="157">
        <f t="shared" si="278"/>
        <v>0</v>
      </c>
      <c r="LN62" s="21">
        <f>LEN(配列情報!$D$87)-LEN(SUBSTITUTE(配列情報!$D$87,$D62,""))</f>
        <v>0</v>
      </c>
      <c r="LO62" s="21">
        <f t="shared" si="81"/>
        <v>0</v>
      </c>
      <c r="LP62" s="162" cm="1">
        <f t="array" ref="LP62">LO62-IFERROR(_xlfn.LET(_xlpm.k,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$LO$3:$LO$215),IF(_xlpm.top="対象無し", 0, SUMPRODUCT(_xlpm.amount * _xlpm.hitCount))),0)</f>
        <v>0</v>
      </c>
      <c r="LQ62" s="157">
        <f t="shared" si="279"/>
        <v>0</v>
      </c>
      <c r="LR62" s="21">
        <f>LEN(配列情報!$D$88)-LEN(SUBSTITUTE(配列情報!$D$88,$D62,""))</f>
        <v>0</v>
      </c>
      <c r="LS62" s="21">
        <f t="shared" si="82"/>
        <v>0</v>
      </c>
      <c r="LT62" s="162" cm="1">
        <f t="array" ref="LT62">LS62-IFERROR(_xlfn.LET(_xlpm.k,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$LS$3:$LS$215),IF(_xlpm.top="対象無し", 0, SUMPRODUCT(_xlpm.amount * _xlpm.hitCount))),0)</f>
        <v>0</v>
      </c>
      <c r="LU62" s="157">
        <f t="shared" si="280"/>
        <v>0</v>
      </c>
      <c r="LV62" s="21">
        <f>LEN(配列情報!$D$89)-LEN(SUBSTITUTE(配列情報!$D$89,$D62,""))</f>
        <v>0</v>
      </c>
      <c r="LW62" s="21">
        <f t="shared" si="83"/>
        <v>0</v>
      </c>
      <c r="LX62" s="162" cm="1">
        <f t="array" ref="LX62">LW62-IFERROR(_xlfn.LET(_xlpm.k,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$LW$3:$LW$215),IF(_xlpm.top="対象無し", 0, SUMPRODUCT(_xlpm.amount * _xlpm.hitCount))),0)</f>
        <v>0</v>
      </c>
      <c r="LY62" s="157">
        <f t="shared" si="281"/>
        <v>0</v>
      </c>
      <c r="LZ62" s="21">
        <f>LEN(配列情報!$D$90)-LEN(SUBSTITUTE(配列情報!$D$90,$D62,""))</f>
        <v>0</v>
      </c>
      <c r="MA62" s="21">
        <f t="shared" si="84"/>
        <v>0</v>
      </c>
      <c r="MB62" s="162" cm="1">
        <f t="array" ref="MB62">MA62-IFERROR(_xlfn.LET(_xlpm.k,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$MA$3:$MA$215),IF(_xlpm.top="対象無し", 0, SUMPRODUCT(_xlpm.amount * _xlpm.hitCount))),0)</f>
        <v>0</v>
      </c>
      <c r="MC62" s="157">
        <f t="shared" si="282"/>
        <v>0</v>
      </c>
      <c r="MD62" s="21">
        <f>LEN(配列情報!$D$91)-LEN(SUBSTITUTE(配列情報!$D$91,$D62,""))</f>
        <v>0</v>
      </c>
      <c r="ME62" s="21">
        <f t="shared" si="85"/>
        <v>0</v>
      </c>
      <c r="MF62" s="162" cm="1">
        <f t="array" ref="MF62">ME62-IFERROR(_xlfn.LET(_xlpm.k,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$ME$3:$ME$215),IF(_xlpm.top="対象無し", 0, SUMPRODUCT(_xlpm.amount * _xlpm.hitCount))),0)</f>
        <v>0</v>
      </c>
      <c r="MG62" s="157">
        <f t="shared" si="283"/>
        <v>0</v>
      </c>
      <c r="MH62" s="21">
        <f>LEN(配列情報!$D$92)-LEN(SUBSTITUTE(配列情報!$D$92,$D62,""))</f>
        <v>0</v>
      </c>
      <c r="MI62" s="21">
        <f t="shared" si="86"/>
        <v>0</v>
      </c>
      <c r="MJ62" s="162" cm="1">
        <f t="array" ref="MJ62">MI62-IFERROR(_xlfn.LET(_xlpm.k,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$MI$3:$MI$215),IF(_xlpm.top="対象無し", 0, SUMPRODUCT(_xlpm.amount * _xlpm.hitCount))),0)</f>
        <v>0</v>
      </c>
      <c r="MK62" s="157">
        <f t="shared" si="284"/>
        <v>0</v>
      </c>
      <c r="ML62" s="21">
        <f>LEN(配列情報!$D$93)-LEN(SUBSTITUTE(配列情報!$D$93,$D62,""))</f>
        <v>0</v>
      </c>
      <c r="MM62" s="21">
        <f t="shared" si="87"/>
        <v>0</v>
      </c>
      <c r="MN62" s="162" cm="1">
        <f t="array" ref="MN62">MM62-IFERROR(_xlfn.LET(_xlpm.k,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$MM$3:$MM$215),IF(_xlpm.top="対象無し", 0, SUMPRODUCT(_xlpm.amount * _xlpm.hitCount))),0)</f>
        <v>0</v>
      </c>
      <c r="MO62" s="157">
        <f t="shared" si="285"/>
        <v>0</v>
      </c>
      <c r="MP62" s="21">
        <f>LEN(配列情報!$D$94)-LEN(SUBSTITUTE(配列情報!$D$94,$D62,""))</f>
        <v>0</v>
      </c>
      <c r="MQ62" s="21">
        <f t="shared" si="88"/>
        <v>0</v>
      </c>
      <c r="MR62" s="162" cm="1">
        <f t="array" ref="MR62">MQ62-IFERROR(_xlfn.LET(_xlpm.k,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$MQ$3:$MQ$215),IF(_xlpm.top="対象無し", 0, SUMPRODUCT(_xlpm.amount * _xlpm.hitCount))),0)</f>
        <v>0</v>
      </c>
      <c r="MS62" s="157">
        <f t="shared" si="286"/>
        <v>0</v>
      </c>
      <c r="MT62" s="21">
        <f>LEN(配列情報!$D$95)-LEN(SUBSTITUTE(配列情報!$D$95,$D62,""))</f>
        <v>0</v>
      </c>
      <c r="MU62" s="21">
        <f t="shared" si="89"/>
        <v>0</v>
      </c>
      <c r="MV62" s="162" cm="1">
        <f t="array" ref="MV62">MU62-IFERROR(_xlfn.LET(_xlpm.k,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$MU$3:$MU$215),IF(_xlpm.top="対象無し", 0, SUMPRODUCT(_xlpm.amount * _xlpm.hitCount))),0)</f>
        <v>0</v>
      </c>
      <c r="MW62" s="157">
        <f t="shared" si="287"/>
        <v>0</v>
      </c>
      <c r="MX62" s="21">
        <f>LEN(配列情報!$D$96)-LEN(SUBSTITUTE(配列情報!$D$96,$D62,""))</f>
        <v>0</v>
      </c>
      <c r="MY62" s="21">
        <f t="shared" si="90"/>
        <v>0</v>
      </c>
      <c r="MZ62" s="162" cm="1">
        <f t="array" ref="MZ62">MY62-IFERROR(_xlfn.LET(_xlpm.k,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$MY$3:$MY$215),IF(_xlpm.top="対象無し", 0, SUMPRODUCT(_xlpm.amount * _xlpm.hitCount))),0)</f>
        <v>0</v>
      </c>
      <c r="NA62" s="157">
        <f t="shared" si="288"/>
        <v>0</v>
      </c>
      <c r="NB62" s="21">
        <f>LEN(配列情報!$D$97)-LEN(SUBSTITUTE(配列情報!$D$97,$D62,""))</f>
        <v>0</v>
      </c>
      <c r="NC62" s="21">
        <f t="shared" si="91"/>
        <v>0</v>
      </c>
      <c r="ND62" s="162" cm="1">
        <f t="array" ref="ND62">NC62-IFERROR(_xlfn.LET(_xlpm.k,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$NC$3:$NC$215),IF(_xlpm.top="対象無し", 0, SUMPRODUCT(_xlpm.amount * _xlpm.hitCount))),0)</f>
        <v>0</v>
      </c>
      <c r="NE62" s="157">
        <f t="shared" si="289"/>
        <v>0</v>
      </c>
      <c r="NF62" s="21">
        <f>LEN(配列情報!$D$98)-LEN(SUBSTITUTE(配列情報!$D$98,$D62,""))</f>
        <v>0</v>
      </c>
      <c r="NG62" s="21">
        <f t="shared" si="92"/>
        <v>0</v>
      </c>
      <c r="NH62" s="162" cm="1">
        <f t="array" ref="NH62">NG62-IFERROR(_xlfn.LET(_xlpm.k,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$NG$3:$NG$215),IF(_xlpm.top="対象無し", 0, SUMPRODUCT(_xlpm.amount * _xlpm.hitCount))),0)</f>
        <v>0</v>
      </c>
      <c r="NI62" s="157">
        <f t="shared" si="290"/>
        <v>0</v>
      </c>
      <c r="NJ62" s="21">
        <f>LEN(配列情報!$D$99)-LEN(SUBSTITUTE(配列情報!$D$99,$D62,""))</f>
        <v>0</v>
      </c>
      <c r="NK62" s="21">
        <f t="shared" si="93"/>
        <v>0</v>
      </c>
      <c r="NL62" s="162" cm="1">
        <f t="array" ref="NL62">NK62-IFERROR(_xlfn.LET(_xlpm.k,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$NK$3:$NK$215),IF(_xlpm.top="対象無し", 0, SUMPRODUCT(_xlpm.amount * _xlpm.hitCount))),0)</f>
        <v>0</v>
      </c>
      <c r="NM62" s="157">
        <f t="shared" si="291"/>
        <v>0</v>
      </c>
      <c r="NN62" s="21">
        <f>LEN(配列情報!$D$100)-LEN(SUBSTITUTE(配列情報!$D$100,$D62,""))</f>
        <v>0</v>
      </c>
      <c r="NO62" s="21">
        <f t="shared" si="94"/>
        <v>0</v>
      </c>
      <c r="NP62" s="162" cm="1">
        <f t="array" ref="NP62">NO62-IFERROR(_xlfn.LET(_xlpm.k,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$NO$3:$NO$215),IF(_xlpm.top="対象無し", 0, SUMPRODUCT(_xlpm.amount * _xlpm.hitCount))),0)</f>
        <v>0</v>
      </c>
      <c r="NQ62" s="157">
        <f t="shared" si="292"/>
        <v>0</v>
      </c>
      <c r="NR62" s="21">
        <f>LEN(配列情報!$D$101)-LEN(SUBSTITUTE(配列情報!$D$101,$D62,""))</f>
        <v>0</v>
      </c>
      <c r="NS62" s="21">
        <f t="shared" si="95"/>
        <v>0</v>
      </c>
      <c r="NT62" s="162" cm="1">
        <f t="array" ref="NT62">NS62-IFERROR(_xlfn.LET(_xlpm.k,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$NS$3:$NS$215),IF(_xlpm.top="対象無し", 0, SUMPRODUCT(_xlpm.amount * _xlpm.hitCount))),0)</f>
        <v>0</v>
      </c>
      <c r="NU62" s="157">
        <f t="shared" si="293"/>
        <v>0</v>
      </c>
      <c r="NV62" s="21">
        <f>LEN(配列情報!$D$102)-LEN(SUBSTITUTE(配列情報!$D$102,$D62,""))</f>
        <v>0</v>
      </c>
      <c r="NW62" s="21">
        <f t="shared" si="96"/>
        <v>0</v>
      </c>
      <c r="NX62" s="162" cm="1">
        <f t="array" ref="NX62">NW62-IFERROR(_xlfn.LET(_xlpm.k, _xlfn.XMATCH(TRUE, EXACT($OB$2:$RL$2, D62),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D62, ""))) / LEN(D62),_xlpm.amount, SUMIF($C$3:$C$215, _xlpm.arrCode, $NW$3:$NW$215),IF(_xlpm.top="対象無し", 0, SUMPRODUCT(_xlpm.amount * _xlpm.hitCount))),0)</f>
        <v>0</v>
      </c>
      <c r="NY62" s="157">
        <f t="shared" si="294"/>
        <v>0</v>
      </c>
    </row>
    <row r="63" spans="1:389">
      <c r="A63" s="178" t="s">
        <v>237</v>
      </c>
      <c r="B63" s="45" t="s">
        <v>239</v>
      </c>
      <c r="C63" s="45">
        <v>61</v>
      </c>
      <c r="D63" s="19" t="str">
        <f>塩基・修飾表記の定義!N51</f>
        <v>[AlkydT]</v>
      </c>
      <c r="E63" s="160">
        <f t="shared" si="3"/>
        <v>8</v>
      </c>
      <c r="F63" s="21">
        <f>LEN(配列情報!$D$7)-LEN(SUBSTITUTE(配列情報!$D$7,$D63,""))</f>
        <v>0</v>
      </c>
      <c r="G63" s="21">
        <f t="shared" si="100"/>
        <v>0</v>
      </c>
      <c r="H63" s="162" cm="1">
        <f t="array" ref="H63">G63-IFERROR(_xlfn.LET(_xlpm.k,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$G$3:$G$215),IF(_xlpm.top="対象無し", 0, SUMPRODUCT(_xlpm.amount * _xlpm.hitCount))),0)</f>
        <v>0</v>
      </c>
      <c r="I63" s="157">
        <f t="shared" si="199"/>
        <v>0</v>
      </c>
      <c r="J63" s="21">
        <f>LEN(配列情報!$D$8)-LEN(SUBSTITUTE(配列情報!$D$8,$D63,""))</f>
        <v>0</v>
      </c>
      <c r="K63" s="21">
        <f t="shared" si="101"/>
        <v>0</v>
      </c>
      <c r="L63" s="162" cm="1">
        <f t="array" ref="L63">K63-IFERROR(_xlfn.LET(_xlpm.k,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$K$3:$K$215),IF(_xlpm.top="対象無し", 0, SUMPRODUCT(_xlpm.amount * _xlpm.hitCount))),0)</f>
        <v>0</v>
      </c>
      <c r="M63" s="157">
        <f t="shared" si="200"/>
        <v>0</v>
      </c>
      <c r="N63" s="21">
        <f>LEN(配列情報!$D$9)-LEN(SUBSTITUTE(配列情報!$D$9,$D63,""))</f>
        <v>0</v>
      </c>
      <c r="O63" s="21">
        <f t="shared" si="4"/>
        <v>0</v>
      </c>
      <c r="P63" s="162" cm="1">
        <f t="array" ref="P63">O63-IFERROR(_xlfn.LET(_xlpm.k,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$O$3:$O$215),IF(_xlpm.top="対象無し", 0, SUMPRODUCT(_xlpm.amount * _xlpm.hitCount))),0)</f>
        <v>0</v>
      </c>
      <c r="Q63" s="157">
        <f t="shared" si="201"/>
        <v>0</v>
      </c>
      <c r="R63" s="21">
        <f>LEN(配列情報!$D$10)-LEN(SUBSTITUTE(配列情報!$D$10,$D63,""))</f>
        <v>0</v>
      </c>
      <c r="S63" s="21">
        <f t="shared" si="5"/>
        <v>0</v>
      </c>
      <c r="T63" s="162" cm="1">
        <f t="array" ref="T63">S63-IFERROR(_xlfn.LET(_xlpm.k,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$S$3:$S$215),IF(_xlpm.top="対象無し", 0, SUMPRODUCT(_xlpm.amount * _xlpm.hitCount))),0)</f>
        <v>0</v>
      </c>
      <c r="U63" s="157">
        <f t="shared" si="202"/>
        <v>0</v>
      </c>
      <c r="V63" s="21">
        <f>LEN(配列情報!$D$11)-LEN(SUBSTITUTE(配列情報!$D$11,$D63,""))</f>
        <v>0</v>
      </c>
      <c r="W63" s="21">
        <f t="shared" si="6"/>
        <v>0</v>
      </c>
      <c r="X63" s="162" cm="1">
        <f t="array" ref="X63">W63-IFERROR(_xlfn.LET(_xlpm.k,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$W$3:$W$215),IF(_xlpm.top="対象無し", 0, SUMPRODUCT(_xlpm.amount * _xlpm.hitCount))),0)</f>
        <v>0</v>
      </c>
      <c r="Y63" s="157">
        <f t="shared" si="203"/>
        <v>0</v>
      </c>
      <c r="Z63" s="21">
        <f>LEN(配列情報!$D$12)-LEN(SUBSTITUTE(配列情報!$D$12,$D63,""))</f>
        <v>0</v>
      </c>
      <c r="AA63" s="21">
        <f t="shared" si="7"/>
        <v>0</v>
      </c>
      <c r="AB63" s="162" cm="1">
        <f t="array" ref="AB63">AA63-IFERROR(_xlfn.LET(_xlpm.k,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$AA$3:$AA$215),IF(_xlpm.top="対象無し", 0, SUMPRODUCT(_xlpm.amount * _xlpm.hitCount))),0)</f>
        <v>0</v>
      </c>
      <c r="AC63" s="157">
        <f t="shared" si="204"/>
        <v>0</v>
      </c>
      <c r="AD63" s="21">
        <f>LEN(配列情報!$D$13)-LEN(SUBSTITUTE(配列情報!$D$13,$D63,""))</f>
        <v>0</v>
      </c>
      <c r="AE63" s="21">
        <f t="shared" si="8"/>
        <v>0</v>
      </c>
      <c r="AF63" s="162" cm="1">
        <f t="array" ref="AF63">AE63-IFERROR(_xlfn.LET(_xlpm.k,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$AE$3:$AE$215),IF(_xlpm.top="対象無し", 0, SUMPRODUCT(_xlpm.amount * _xlpm.hitCount))),0)</f>
        <v>0</v>
      </c>
      <c r="AG63" s="157">
        <f t="shared" si="205"/>
        <v>0</v>
      </c>
      <c r="AH63" s="21">
        <f>LEN(配列情報!$D$14)-LEN(SUBSTITUTE(配列情報!$D$14,$D63,""))</f>
        <v>0</v>
      </c>
      <c r="AI63" s="21">
        <f t="shared" si="9"/>
        <v>0</v>
      </c>
      <c r="AJ63" s="162" cm="1">
        <f t="array" ref="AJ63">AI63-IFERROR(_xlfn.LET(_xlpm.k,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$AI$3:$AI$215),IF(_xlpm.top="対象無し", 0, SUMPRODUCT(_xlpm.amount * _xlpm.hitCount))),0)</f>
        <v>0</v>
      </c>
      <c r="AK63" s="157">
        <f t="shared" si="206"/>
        <v>0</v>
      </c>
      <c r="AL63" s="21">
        <f>LEN(配列情報!$D$15)-LEN(SUBSTITUTE(配列情報!$D$15,$D63,""))</f>
        <v>0</v>
      </c>
      <c r="AM63" s="21">
        <f t="shared" si="10"/>
        <v>0</v>
      </c>
      <c r="AN63" s="162" cm="1">
        <f t="array" ref="AN63">AM63-IFERROR(_xlfn.LET(_xlpm.k,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$AM$3:$AM$215),IF(_xlpm.top="対象無し", 0, SUMPRODUCT(_xlpm.amount * _xlpm.hitCount))),0)</f>
        <v>0</v>
      </c>
      <c r="AO63" s="157">
        <f t="shared" si="207"/>
        <v>0</v>
      </c>
      <c r="AP63" s="21">
        <f>LEN(配列情報!$D$16)-LEN(SUBSTITUTE(配列情報!$D$16,$D63,""))</f>
        <v>0</v>
      </c>
      <c r="AQ63" s="21">
        <f t="shared" si="11"/>
        <v>0</v>
      </c>
      <c r="AR63" s="162" cm="1">
        <f t="array" ref="AR63">AQ63-IFERROR(_xlfn.LET(_xlpm.k,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$AQ$3:$AQ$215),IF(_xlpm.top="対象無し", 0, SUMPRODUCT(_xlpm.amount * _xlpm.hitCount))),0)</f>
        <v>0</v>
      </c>
      <c r="AS63" s="157">
        <f t="shared" si="208"/>
        <v>0</v>
      </c>
      <c r="AT63" s="21">
        <f>LEN(配列情報!$D$17)-LEN(SUBSTITUTE(配列情報!$D$17,$D63,""))</f>
        <v>0</v>
      </c>
      <c r="AU63" s="21">
        <f t="shared" si="12"/>
        <v>0</v>
      </c>
      <c r="AV63" s="162" cm="1">
        <f t="array" ref="AV63">AU63-IFERROR(_xlfn.LET(_xlpm.k,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$AU$3:$AU$215),IF(_xlpm.top="対象無し", 0, SUMPRODUCT(_xlpm.amount * _xlpm.hitCount))),0)</f>
        <v>0</v>
      </c>
      <c r="AW63" s="157">
        <f t="shared" si="209"/>
        <v>0</v>
      </c>
      <c r="AX63" s="21">
        <f>LEN(配列情報!$D$18)-LEN(SUBSTITUTE(配列情報!$D$18,$D63,""))</f>
        <v>0</v>
      </c>
      <c r="AY63" s="21">
        <f t="shared" si="13"/>
        <v>0</v>
      </c>
      <c r="AZ63" s="162" cm="1">
        <f t="array" ref="AZ63">AY63-IFERROR(_xlfn.LET(_xlpm.k,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$AY$3:$AY$215),IF(_xlpm.top="対象無し", 0, SUMPRODUCT(_xlpm.amount * _xlpm.hitCount))),0)</f>
        <v>0</v>
      </c>
      <c r="BA63" s="157">
        <f t="shared" si="210"/>
        <v>0</v>
      </c>
      <c r="BB63" s="21">
        <f>LEN(配列情報!$D$19)-LEN(SUBSTITUTE(配列情報!$D$19,$D63,""))</f>
        <v>0</v>
      </c>
      <c r="BC63" s="21">
        <f t="shared" si="14"/>
        <v>0</v>
      </c>
      <c r="BD63" s="162" cm="1">
        <f t="array" ref="BD63">BC63-IFERROR(_xlfn.LET(_xlpm.k,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$BC$3:$BC$215),IF(_xlpm.top="対象無し", 0, SUMPRODUCT(_xlpm.amount * _xlpm.hitCount))),0)</f>
        <v>0</v>
      </c>
      <c r="BE63" s="157">
        <f t="shared" si="211"/>
        <v>0</v>
      </c>
      <c r="BF63" s="21">
        <f>LEN(配列情報!$D$20)-LEN(SUBSTITUTE(配列情報!$D$20,$D63,""))</f>
        <v>0</v>
      </c>
      <c r="BG63" s="21">
        <f t="shared" si="102"/>
        <v>0</v>
      </c>
      <c r="BH63" s="162" cm="1">
        <f t="array" ref="BH63">BG63-IFERROR(_xlfn.LET(_xlpm.k,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$BG$3:$BG$215),IF(_xlpm.top="対象無し", 0, SUMPRODUCT(_xlpm.amount * _xlpm.hitCount))),0)</f>
        <v>0</v>
      </c>
      <c r="BI63" s="157">
        <f t="shared" si="212"/>
        <v>0</v>
      </c>
      <c r="BJ63" s="21">
        <f>LEN(配列情報!$D$21)-LEN(SUBSTITUTE(配列情報!$D$21,$D63,""))</f>
        <v>0</v>
      </c>
      <c r="BK63" s="21">
        <f t="shared" si="15"/>
        <v>0</v>
      </c>
      <c r="BL63" s="162" cm="1">
        <f t="array" ref="BL63">BK63-IFERROR(_xlfn.LET(_xlpm.k,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$BK$3:$BK$215),IF(_xlpm.top="対象無し", 0, SUMPRODUCT(_xlpm.amount * _xlpm.hitCount))),0)</f>
        <v>0</v>
      </c>
      <c r="BM63" s="157">
        <f t="shared" si="213"/>
        <v>0</v>
      </c>
      <c r="BN63" s="21">
        <f>LEN(配列情報!$D$22)-LEN(SUBSTITUTE(配列情報!$D$22,$D63,""))</f>
        <v>0</v>
      </c>
      <c r="BO63" s="21">
        <f t="shared" si="16"/>
        <v>0</v>
      </c>
      <c r="BP63" s="162" cm="1">
        <f t="array" ref="BP63">BO63-IFERROR(_xlfn.LET(_xlpm.k,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$BO$3:$BO$215),IF(_xlpm.top="対象無し", 0, SUMPRODUCT(_xlpm.amount * _xlpm.hitCount))),0)</f>
        <v>0</v>
      </c>
      <c r="BQ63" s="157">
        <f t="shared" si="214"/>
        <v>0</v>
      </c>
      <c r="BR63" s="21">
        <f>LEN(配列情報!$D$23)-LEN(SUBSTITUTE(配列情報!$D$23,$D63,""))</f>
        <v>0</v>
      </c>
      <c r="BS63" s="21">
        <f t="shared" si="17"/>
        <v>0</v>
      </c>
      <c r="BT63" s="162" cm="1">
        <f t="array" ref="BT63">BS63-IFERROR(_xlfn.LET(_xlpm.k,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$BS$3:$BS$215),IF(_xlpm.top="対象無し", 0, SUMPRODUCT(_xlpm.amount * _xlpm.hitCount))),0)</f>
        <v>0</v>
      </c>
      <c r="BU63" s="157">
        <f t="shared" si="215"/>
        <v>0</v>
      </c>
      <c r="BV63" s="21">
        <f>LEN(配列情報!$D$24)-LEN(SUBSTITUTE(配列情報!$D$24,$D63,""))</f>
        <v>0</v>
      </c>
      <c r="BW63" s="21">
        <f t="shared" si="18"/>
        <v>0</v>
      </c>
      <c r="BX63" s="162" cm="1">
        <f t="array" ref="BX63">BW63-IFERROR(_xlfn.LET(_xlpm.k,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$BW$3:$BW$215),IF(_xlpm.top="対象無し", 0, SUMPRODUCT(_xlpm.amount * _xlpm.hitCount))),0)</f>
        <v>0</v>
      </c>
      <c r="BY63" s="157">
        <f t="shared" si="216"/>
        <v>0</v>
      </c>
      <c r="BZ63" s="21">
        <f>LEN(配列情報!$D$25)-LEN(SUBSTITUTE(配列情報!$D$25,$D63,""))</f>
        <v>0</v>
      </c>
      <c r="CA63" s="21">
        <f t="shared" si="19"/>
        <v>0</v>
      </c>
      <c r="CB63" s="162" cm="1">
        <f t="array" ref="CB63">CA63-IFERROR(_xlfn.LET(_xlpm.k,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$CA$3:$CA$215),IF(_xlpm.top="対象無し", 0, SUMPRODUCT(_xlpm.amount * _xlpm.hitCount))),0)</f>
        <v>0</v>
      </c>
      <c r="CC63" s="157">
        <f t="shared" si="217"/>
        <v>0</v>
      </c>
      <c r="CD63" s="21">
        <f>LEN(配列情報!$D$26)-LEN(SUBSTITUTE(配列情報!$D$26,$D63,""))</f>
        <v>0</v>
      </c>
      <c r="CE63" s="21">
        <f t="shared" si="20"/>
        <v>0</v>
      </c>
      <c r="CF63" s="162" cm="1">
        <f t="array" ref="CF63">CE63-IFERROR(_xlfn.LET(_xlpm.k,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$CE$3:$CE$215),IF(_xlpm.top="対象無し", 0, SUMPRODUCT(_xlpm.amount * _xlpm.hitCount))),0)</f>
        <v>0</v>
      </c>
      <c r="CG63" s="157">
        <f t="shared" si="218"/>
        <v>0</v>
      </c>
      <c r="CH63" s="21">
        <f>LEN(配列情報!$D$27)-LEN(SUBSTITUTE(配列情報!$D$27,$D63,""))</f>
        <v>0</v>
      </c>
      <c r="CI63" s="21">
        <f t="shared" si="21"/>
        <v>0</v>
      </c>
      <c r="CJ63" s="162" cm="1">
        <f t="array" ref="CJ63">CI63-IFERROR(_xlfn.LET(_xlpm.k,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$CI$3:$CI$215),IF(_xlpm.top="対象無し", 0, SUMPRODUCT(_xlpm.amount * _xlpm.hitCount))),0)</f>
        <v>0</v>
      </c>
      <c r="CK63" s="157">
        <f t="shared" si="219"/>
        <v>0</v>
      </c>
      <c r="CL63" s="21">
        <f>LEN(配列情報!$D$28)-LEN(SUBSTITUTE(配列情報!$D$28,$D63,""))</f>
        <v>0</v>
      </c>
      <c r="CM63" s="21">
        <f t="shared" si="22"/>
        <v>0</v>
      </c>
      <c r="CN63" s="162" cm="1">
        <f t="array" ref="CN63">CM63-IFERROR(_xlfn.LET(_xlpm.k,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$CM$3:$CM$215),IF(_xlpm.top="対象無し", 0, SUMPRODUCT(_xlpm.amount * _xlpm.hitCount))),0)</f>
        <v>0</v>
      </c>
      <c r="CO63" s="157">
        <f t="shared" si="220"/>
        <v>0</v>
      </c>
      <c r="CP63" s="21">
        <f>LEN(配列情報!$D$29)-LEN(SUBSTITUTE(配列情報!$D$29,$D63,""))</f>
        <v>0</v>
      </c>
      <c r="CQ63" s="21">
        <f t="shared" si="23"/>
        <v>0</v>
      </c>
      <c r="CR63" s="162" cm="1">
        <f t="array" ref="CR63">CQ63-IFERROR(_xlfn.LET(_xlpm.k,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$CQ$3:$CQ$215),IF(_xlpm.top="対象無し", 0, SUMPRODUCT(_xlpm.amount * _xlpm.hitCount))),0)</f>
        <v>0</v>
      </c>
      <c r="CS63" s="157">
        <f t="shared" si="221"/>
        <v>0</v>
      </c>
      <c r="CT63" s="21">
        <f>LEN(配列情報!$D$30)-LEN(SUBSTITUTE(配列情報!$D$30,$D63,""))</f>
        <v>0</v>
      </c>
      <c r="CU63" s="21">
        <f t="shared" si="24"/>
        <v>0</v>
      </c>
      <c r="CV63" s="162" cm="1">
        <f t="array" ref="CV63">CU63-IFERROR(_xlfn.LET(_xlpm.k,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$CU$3:$CU$215),IF(_xlpm.top="対象無し", 0, SUMPRODUCT(_xlpm.amount * _xlpm.hitCount))),0)</f>
        <v>0</v>
      </c>
      <c r="CW63" s="157">
        <f t="shared" si="222"/>
        <v>0</v>
      </c>
      <c r="CX63" s="21">
        <f>LEN(配列情報!$D$31)-LEN(SUBSTITUTE(配列情報!$D$31,$D63,""))</f>
        <v>0</v>
      </c>
      <c r="CY63" s="21">
        <f t="shared" si="25"/>
        <v>0</v>
      </c>
      <c r="CZ63" s="162" cm="1">
        <f t="array" ref="CZ63">CY63-IFERROR(_xlfn.LET(_xlpm.k,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$CY$3:$CY$215),IF(_xlpm.top="対象無し", 0, SUMPRODUCT(_xlpm.amount * _xlpm.hitCount))),0)</f>
        <v>0</v>
      </c>
      <c r="DA63" s="157">
        <f t="shared" si="223"/>
        <v>0</v>
      </c>
      <c r="DB63" s="21">
        <f>LEN(配列情報!$D$32)-LEN(SUBSTITUTE(配列情報!$D$32,$D63,""))</f>
        <v>0</v>
      </c>
      <c r="DC63" s="21">
        <f t="shared" si="26"/>
        <v>0</v>
      </c>
      <c r="DD63" s="162" cm="1">
        <f t="array" ref="DD63">DC63-IFERROR(_xlfn.LET(_xlpm.k,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$DC$3:$DC$215),IF(_xlpm.top="対象無し", 0, SUMPRODUCT(_xlpm.amount * _xlpm.hitCount))),0)</f>
        <v>0</v>
      </c>
      <c r="DE63" s="157">
        <f t="shared" si="224"/>
        <v>0</v>
      </c>
      <c r="DF63" s="21">
        <f>LEN(配列情報!$D$33)-LEN(SUBSTITUTE(配列情報!$D$33,$D63,""))</f>
        <v>0</v>
      </c>
      <c r="DG63" s="21">
        <f t="shared" si="27"/>
        <v>0</v>
      </c>
      <c r="DH63" s="162" cm="1">
        <f t="array" ref="DH63">DG63-IFERROR(_xlfn.LET(_xlpm.k,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$DG$3:$DG$215),IF(_xlpm.top="対象無し", 0, SUMPRODUCT(_xlpm.amount * _xlpm.hitCount))),0)</f>
        <v>0</v>
      </c>
      <c r="DI63" s="157">
        <f t="shared" si="225"/>
        <v>0</v>
      </c>
      <c r="DJ63" s="21">
        <f>LEN(配列情報!$D$34)-LEN(SUBSTITUTE(配列情報!$D$34,$D63,""))</f>
        <v>0</v>
      </c>
      <c r="DK63" s="21">
        <f t="shared" si="28"/>
        <v>0</v>
      </c>
      <c r="DL63" s="162" cm="1">
        <f t="array" ref="DL63">DK63-IFERROR(_xlfn.LET(_xlpm.k,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$DK$3:$DK$215),IF(_xlpm.top="対象無し", 0, SUMPRODUCT(_xlpm.amount * _xlpm.hitCount))),0)</f>
        <v>0</v>
      </c>
      <c r="DM63" s="157">
        <f t="shared" si="226"/>
        <v>0</v>
      </c>
      <c r="DN63" s="21">
        <f>LEN(配列情報!$D$35)-LEN(SUBSTITUTE(配列情報!$D$35,$D63,""))</f>
        <v>0</v>
      </c>
      <c r="DO63" s="21">
        <f t="shared" si="29"/>
        <v>0</v>
      </c>
      <c r="DP63" s="162" cm="1">
        <f t="array" ref="DP63">DO63-IFERROR(_xlfn.LET(_xlpm.k,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$DO$3:$DO$215),IF(_xlpm.top="対象無し", 0, SUMPRODUCT(_xlpm.amount * _xlpm.hitCount))),0)</f>
        <v>0</v>
      </c>
      <c r="DQ63" s="157">
        <f t="shared" si="227"/>
        <v>0</v>
      </c>
      <c r="DR63" s="21">
        <f>LEN(配列情報!$D$36)-LEN(SUBSTITUTE(配列情報!$D$36,$D63,""))</f>
        <v>0</v>
      </c>
      <c r="DS63" s="21">
        <f t="shared" si="30"/>
        <v>0</v>
      </c>
      <c r="DT63" s="162" cm="1">
        <f t="array" ref="DT63">DS63-IFERROR(_xlfn.LET(_xlpm.k,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$DS$3:$DS$215),IF(_xlpm.top="対象無し", 0, SUMPRODUCT(_xlpm.amount * _xlpm.hitCount))),0)</f>
        <v>0</v>
      </c>
      <c r="DU63" s="157">
        <f t="shared" si="228"/>
        <v>0</v>
      </c>
      <c r="DV63" s="21">
        <f>LEN(配列情報!$D$37)-LEN(SUBSTITUTE(配列情報!$D$37,$D63,""))</f>
        <v>0</v>
      </c>
      <c r="DW63" s="21">
        <f t="shared" si="31"/>
        <v>0</v>
      </c>
      <c r="DX63" s="162" cm="1">
        <f t="array" ref="DX63">DW63-IFERROR(_xlfn.LET(_xlpm.k,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$DW$3:$DW$215),IF(_xlpm.top="対象無し", 0, SUMPRODUCT(_xlpm.amount * _xlpm.hitCount))),0)</f>
        <v>0</v>
      </c>
      <c r="DY63" s="157">
        <f t="shared" si="229"/>
        <v>0</v>
      </c>
      <c r="DZ63" s="21">
        <f>LEN(配列情報!$D$38)-LEN(SUBSTITUTE(配列情報!$D$38,$D63,""))</f>
        <v>0</v>
      </c>
      <c r="EA63" s="21">
        <f t="shared" si="32"/>
        <v>0</v>
      </c>
      <c r="EB63" s="162" cm="1">
        <f t="array" ref="EB63">EA63-IFERROR(_xlfn.LET(_xlpm.k,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$EA$3:$EA$215),IF(_xlpm.top="対象無し", 0, SUMPRODUCT(_xlpm.amount * _xlpm.hitCount))),0)</f>
        <v>0</v>
      </c>
      <c r="EC63" s="157">
        <f t="shared" si="230"/>
        <v>0</v>
      </c>
      <c r="ED63" s="21">
        <f>LEN(配列情報!$D$39)-LEN(SUBSTITUTE(配列情報!$D$39,$D63,""))</f>
        <v>0</v>
      </c>
      <c r="EE63" s="21">
        <f t="shared" si="33"/>
        <v>0</v>
      </c>
      <c r="EF63" s="162" cm="1">
        <f t="array" ref="EF63">EE63-IFERROR(_xlfn.LET(_xlpm.k,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$EE$3:$EE$215),IF(_xlpm.top="対象無し", 0, SUMPRODUCT(_xlpm.amount * _xlpm.hitCount))),0)</f>
        <v>0</v>
      </c>
      <c r="EG63" s="157">
        <f t="shared" si="231"/>
        <v>0</v>
      </c>
      <c r="EH63" s="21">
        <f>LEN(配列情報!$D$40)-LEN(SUBSTITUTE(配列情報!$D$40,$D63,""))</f>
        <v>0</v>
      </c>
      <c r="EI63" s="21">
        <f t="shared" si="34"/>
        <v>0</v>
      </c>
      <c r="EJ63" s="162" cm="1">
        <f t="array" ref="EJ63">EI63-IFERROR(_xlfn.LET(_xlpm.k,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$EI$3:$EI$215),IF(_xlpm.top="対象無し", 0, SUMPRODUCT(_xlpm.amount * _xlpm.hitCount))),0)</f>
        <v>0</v>
      </c>
      <c r="EK63" s="157">
        <f t="shared" si="232"/>
        <v>0</v>
      </c>
      <c r="EL63" s="21">
        <f>LEN(配列情報!$D$41)-LEN(SUBSTITUTE(配列情報!$D$41,$D63,""))</f>
        <v>0</v>
      </c>
      <c r="EM63" s="21">
        <f t="shared" si="35"/>
        <v>0</v>
      </c>
      <c r="EN63" s="162" cm="1">
        <f t="array" ref="EN63">EM63-IFERROR(_xlfn.LET(_xlpm.k,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$EM$3:$EM$215),IF(_xlpm.top="対象無し", 0, SUMPRODUCT(_xlpm.amount * _xlpm.hitCount))),0)</f>
        <v>0</v>
      </c>
      <c r="EO63" s="157">
        <f t="shared" si="233"/>
        <v>0</v>
      </c>
      <c r="EP63" s="21">
        <f>LEN(配列情報!$D$42)-LEN(SUBSTITUTE(配列情報!$D$42,$D63,""))</f>
        <v>0</v>
      </c>
      <c r="EQ63" s="21">
        <f t="shared" si="36"/>
        <v>0</v>
      </c>
      <c r="ER63" s="162" cm="1">
        <f t="array" ref="ER63">EQ63-IFERROR(_xlfn.LET(_xlpm.k,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$EQ$3:$EQ$215),IF(_xlpm.top="対象無し", 0, SUMPRODUCT(_xlpm.amount * _xlpm.hitCount))),0)</f>
        <v>0</v>
      </c>
      <c r="ES63" s="157">
        <f t="shared" si="234"/>
        <v>0</v>
      </c>
      <c r="ET63" s="21">
        <f>LEN(配列情報!$D$43)-LEN(SUBSTITUTE(配列情報!$D$43,$D63,""))</f>
        <v>0</v>
      </c>
      <c r="EU63" s="21">
        <f t="shared" si="37"/>
        <v>0</v>
      </c>
      <c r="EV63" s="162" cm="1">
        <f t="array" ref="EV63">EU63-IFERROR(_xlfn.LET(_xlpm.k,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$EU$3:$EU$215),IF(_xlpm.top="対象無し", 0, SUMPRODUCT(_xlpm.amount * _xlpm.hitCount))),0)</f>
        <v>0</v>
      </c>
      <c r="EW63" s="157">
        <f t="shared" si="235"/>
        <v>0</v>
      </c>
      <c r="EX63" s="21">
        <f>LEN(配列情報!$D$44)-LEN(SUBSTITUTE(配列情報!$D$44,$D63,""))</f>
        <v>0</v>
      </c>
      <c r="EY63" s="21">
        <f t="shared" si="38"/>
        <v>0</v>
      </c>
      <c r="EZ63" s="162" cm="1">
        <f t="array" ref="EZ63">EY63-IFERROR(_xlfn.LET(_xlpm.k,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$EY$3:$EY$215),IF(_xlpm.top="対象無し", 0, SUMPRODUCT(_xlpm.amount * _xlpm.hitCount))),0)</f>
        <v>0</v>
      </c>
      <c r="FA63" s="157">
        <f t="shared" si="236"/>
        <v>0</v>
      </c>
      <c r="FB63" s="21">
        <f>LEN(配列情報!$D$45)-LEN(SUBSTITUTE(配列情報!$D$45,$D63,""))</f>
        <v>0</v>
      </c>
      <c r="FC63" s="21">
        <f t="shared" si="39"/>
        <v>0</v>
      </c>
      <c r="FD63" s="162" cm="1">
        <f t="array" ref="FD63">FC63-IFERROR(_xlfn.LET(_xlpm.k,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$FC$3:$FC$215),IF(_xlpm.top="対象無し", 0, SUMPRODUCT(_xlpm.amount * _xlpm.hitCount))),0)</f>
        <v>0</v>
      </c>
      <c r="FE63" s="157">
        <f t="shared" si="237"/>
        <v>0</v>
      </c>
      <c r="FF63" s="21">
        <f>LEN(配列情報!$D$46)-LEN(SUBSTITUTE(配列情報!$D$46,$D63,""))</f>
        <v>0</v>
      </c>
      <c r="FG63" s="21">
        <f t="shared" si="40"/>
        <v>0</v>
      </c>
      <c r="FH63" s="162" cm="1">
        <f t="array" ref="FH63">FG63-IFERROR(_xlfn.LET(_xlpm.k,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$FG$3:$FG$215),IF(_xlpm.top="対象無し", 0, SUMPRODUCT(_xlpm.amount * _xlpm.hitCount))),0)</f>
        <v>0</v>
      </c>
      <c r="FI63" s="157">
        <f t="shared" si="238"/>
        <v>0</v>
      </c>
      <c r="FJ63" s="21">
        <f>LEN(配列情報!$D$47)-LEN(SUBSTITUTE(配列情報!$D$47,$D63,""))</f>
        <v>0</v>
      </c>
      <c r="FK63" s="21">
        <f t="shared" si="41"/>
        <v>0</v>
      </c>
      <c r="FL63" s="162" cm="1">
        <f t="array" ref="FL63">FK63-IFERROR(_xlfn.LET(_xlpm.k,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$FK$3:$FK$215),IF(_xlpm.top="対象無し", 0, SUMPRODUCT(_xlpm.amount * _xlpm.hitCount))),0)</f>
        <v>0</v>
      </c>
      <c r="FM63" s="157">
        <f t="shared" si="239"/>
        <v>0</v>
      </c>
      <c r="FN63" s="21">
        <f>LEN(配列情報!$D$48)-LEN(SUBSTITUTE(配列情報!$D$48,$D63,""))</f>
        <v>0</v>
      </c>
      <c r="FO63" s="21">
        <f t="shared" si="42"/>
        <v>0</v>
      </c>
      <c r="FP63" s="162" cm="1">
        <f t="array" ref="FP63">FO63-IFERROR(_xlfn.LET(_xlpm.k,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$FO$3:$FO$215),IF(_xlpm.top="対象無し", 0, SUMPRODUCT(_xlpm.amount * _xlpm.hitCount))),0)</f>
        <v>0</v>
      </c>
      <c r="FQ63" s="157">
        <f t="shared" si="240"/>
        <v>0</v>
      </c>
      <c r="FR63" s="21">
        <f>LEN(配列情報!$D$49)-LEN(SUBSTITUTE(配列情報!$D$49,$D63,""))</f>
        <v>0</v>
      </c>
      <c r="FS63" s="21">
        <f t="shared" si="43"/>
        <v>0</v>
      </c>
      <c r="FT63" s="162" cm="1">
        <f t="array" ref="FT63">FS63-IFERROR(_xlfn.LET(_xlpm.k,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$FS$3:$FS$215),IF(_xlpm.top="対象無し", 0, SUMPRODUCT(_xlpm.amount * _xlpm.hitCount))),0)</f>
        <v>0</v>
      </c>
      <c r="FU63" s="157">
        <f t="shared" si="241"/>
        <v>0</v>
      </c>
      <c r="FV63" s="21">
        <f>LEN(配列情報!$D$50)-LEN(SUBSTITUTE(配列情報!$D$50,$D63,""))</f>
        <v>0</v>
      </c>
      <c r="FW63" s="21">
        <f t="shared" si="44"/>
        <v>0</v>
      </c>
      <c r="FX63" s="162" cm="1">
        <f t="array" ref="FX63">FW63-IFERROR(_xlfn.LET(_xlpm.k,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$FW$3:$FW$215),IF(_xlpm.top="対象無し", 0, SUMPRODUCT(_xlpm.amount * _xlpm.hitCount))),0)</f>
        <v>0</v>
      </c>
      <c r="FY63" s="157">
        <f t="shared" si="242"/>
        <v>0</v>
      </c>
      <c r="FZ63" s="21">
        <f>LEN(配列情報!$D$51)-LEN(SUBSTITUTE(配列情報!$D$51,$D63,""))</f>
        <v>0</v>
      </c>
      <c r="GA63" s="21">
        <f t="shared" si="45"/>
        <v>0</v>
      </c>
      <c r="GB63" s="162" cm="1">
        <f t="array" ref="GB63">GA63-IFERROR(_xlfn.LET(_xlpm.k,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$GA$3:$GA$215),IF(_xlpm.top="対象無し", 0, SUMPRODUCT(_xlpm.amount * _xlpm.hitCount))),0)</f>
        <v>0</v>
      </c>
      <c r="GC63" s="157">
        <f t="shared" si="243"/>
        <v>0</v>
      </c>
      <c r="GD63" s="21">
        <f>LEN(配列情報!$D$52)-LEN(SUBSTITUTE(配列情報!$D$52,$D63,""))</f>
        <v>0</v>
      </c>
      <c r="GE63" s="21">
        <f t="shared" si="46"/>
        <v>0</v>
      </c>
      <c r="GF63" s="162" cm="1">
        <f t="array" ref="GF63">GE63-IFERROR(_xlfn.LET(_xlpm.k,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$GE$3:$GE$215),IF(_xlpm.top="対象無し", 0, SUMPRODUCT(_xlpm.amount * _xlpm.hitCount))),0)</f>
        <v>0</v>
      </c>
      <c r="GG63" s="157">
        <f t="shared" si="244"/>
        <v>0</v>
      </c>
      <c r="GH63" s="21">
        <f>LEN(配列情報!$D$53)-LEN(SUBSTITUTE(配列情報!$D$53,$D63,""))</f>
        <v>0</v>
      </c>
      <c r="GI63" s="21">
        <f t="shared" si="47"/>
        <v>0</v>
      </c>
      <c r="GJ63" s="162" cm="1">
        <f t="array" ref="GJ63">GI63-IFERROR(_xlfn.LET(_xlpm.k,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$GI$3:$GI$215),IF(_xlpm.top="対象無し", 0, SUMPRODUCT(_xlpm.amount * _xlpm.hitCount))),0)</f>
        <v>0</v>
      </c>
      <c r="GK63" s="157">
        <f t="shared" si="245"/>
        <v>0</v>
      </c>
      <c r="GL63" s="21">
        <f>LEN(配列情報!$D$54)-LEN(SUBSTITUTE(配列情報!$D$54,$D63,""))</f>
        <v>0</v>
      </c>
      <c r="GM63" s="21">
        <f t="shared" si="48"/>
        <v>0</v>
      </c>
      <c r="GN63" s="162" cm="1">
        <f t="array" ref="GN63">GM63-IFERROR(_xlfn.LET(_xlpm.k,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$GM$3:$GM$215),IF(_xlpm.top="対象無し", 0, SUMPRODUCT(_xlpm.amount * _xlpm.hitCount))),0)</f>
        <v>0</v>
      </c>
      <c r="GO63" s="157">
        <f t="shared" si="246"/>
        <v>0</v>
      </c>
      <c r="GP63" s="21">
        <f>LEN(配列情報!$D$55)-LEN(SUBSTITUTE(配列情報!$D$55,$D63,""))</f>
        <v>0</v>
      </c>
      <c r="GQ63" s="21">
        <f t="shared" si="49"/>
        <v>0</v>
      </c>
      <c r="GR63" s="162" cm="1">
        <f t="array" ref="GR63">GQ63-IFERROR(_xlfn.LET(_xlpm.k,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$GQ$3:$GQ$215),IF(_xlpm.top="対象無し", 0, SUMPRODUCT(_xlpm.amount * _xlpm.hitCount))),0)</f>
        <v>0</v>
      </c>
      <c r="GS63" s="157">
        <f t="shared" si="247"/>
        <v>0</v>
      </c>
      <c r="GT63" s="21">
        <f>LEN(配列情報!$D$56)-LEN(SUBSTITUTE(配列情報!$D$56,$D63,""))</f>
        <v>0</v>
      </c>
      <c r="GU63" s="21">
        <f t="shared" si="50"/>
        <v>0</v>
      </c>
      <c r="GV63" s="162" cm="1">
        <f t="array" ref="GV63">GU63-IFERROR(_xlfn.LET(_xlpm.k,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$GU$3:$GU$215),IF(_xlpm.top="対象無し", 0, SUMPRODUCT(_xlpm.amount * _xlpm.hitCount))),0)</f>
        <v>0</v>
      </c>
      <c r="GW63" s="157">
        <f t="shared" si="248"/>
        <v>0</v>
      </c>
      <c r="GX63" s="21">
        <f>LEN(配列情報!$D$57)-LEN(SUBSTITUTE(配列情報!$D$57,$D63,""))</f>
        <v>0</v>
      </c>
      <c r="GY63" s="21">
        <f t="shared" si="51"/>
        <v>0</v>
      </c>
      <c r="GZ63" s="162" cm="1">
        <f t="array" ref="GZ63">GY63-IFERROR(_xlfn.LET(_xlpm.k,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$GY$3:$GY$215),IF(_xlpm.top="対象無し", 0, SUMPRODUCT(_xlpm.amount * _xlpm.hitCount))),0)</f>
        <v>0</v>
      </c>
      <c r="HA63" s="157">
        <f t="shared" si="249"/>
        <v>0</v>
      </c>
      <c r="HB63" s="21">
        <f>LEN(配列情報!$D$58)-LEN(SUBSTITUTE(配列情報!$D$58,$D63,""))</f>
        <v>0</v>
      </c>
      <c r="HC63" s="21">
        <f t="shared" si="52"/>
        <v>0</v>
      </c>
      <c r="HD63" s="162" cm="1">
        <f t="array" ref="HD63">HC63-IFERROR(_xlfn.LET(_xlpm.k,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$HC$3:$HC$215),IF(_xlpm.top="対象無し", 0, SUMPRODUCT(_xlpm.amount * _xlpm.hitCount))),0)</f>
        <v>0</v>
      </c>
      <c r="HE63" s="157">
        <f t="shared" si="250"/>
        <v>0</v>
      </c>
      <c r="HF63" s="21">
        <f>LEN(配列情報!$D$59)-LEN(SUBSTITUTE(配列情報!$D$59,$D63,""))</f>
        <v>0</v>
      </c>
      <c r="HG63" s="21">
        <f t="shared" si="53"/>
        <v>0</v>
      </c>
      <c r="HH63" s="162" cm="1">
        <f t="array" ref="HH63">HG63-IFERROR(_xlfn.LET(_xlpm.k,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$HG$3:$HG$215),IF(_xlpm.top="対象無し", 0, SUMPRODUCT(_xlpm.amount * _xlpm.hitCount))),0)</f>
        <v>0</v>
      </c>
      <c r="HI63" s="157">
        <f t="shared" si="251"/>
        <v>0</v>
      </c>
      <c r="HJ63" s="21">
        <f>LEN(配列情報!$D$60)-LEN(SUBSTITUTE(配列情報!$D$60,$D63,""))</f>
        <v>0</v>
      </c>
      <c r="HK63" s="21">
        <f t="shared" si="54"/>
        <v>0</v>
      </c>
      <c r="HL63" s="162" cm="1">
        <f t="array" ref="HL63">HK63-IFERROR(_xlfn.LET(_xlpm.k,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$HK$3:$HK$215),IF(_xlpm.top="対象無し", 0, SUMPRODUCT(_xlpm.amount * _xlpm.hitCount))),0)</f>
        <v>0</v>
      </c>
      <c r="HM63" s="157">
        <f t="shared" si="252"/>
        <v>0</v>
      </c>
      <c r="HN63" s="21">
        <f>LEN(配列情報!$D$61)-LEN(SUBSTITUTE(配列情報!$D$61,$D63,""))</f>
        <v>0</v>
      </c>
      <c r="HO63" s="21">
        <f t="shared" si="55"/>
        <v>0</v>
      </c>
      <c r="HP63" s="162" cm="1">
        <f t="array" ref="HP63">HO63-IFERROR(_xlfn.LET(_xlpm.k,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$HO$3:$HO$215),IF(_xlpm.top="対象無し", 0, SUMPRODUCT(_xlpm.amount * _xlpm.hitCount))),0)</f>
        <v>0</v>
      </c>
      <c r="HQ63" s="157">
        <f t="shared" si="253"/>
        <v>0</v>
      </c>
      <c r="HR63" s="21">
        <f>LEN(配列情報!$D$62)-LEN(SUBSTITUTE(配列情報!$D$62,$D63,""))</f>
        <v>0</v>
      </c>
      <c r="HS63" s="21">
        <f t="shared" si="56"/>
        <v>0</v>
      </c>
      <c r="HT63" s="162" cm="1">
        <f t="array" ref="HT63">HS63-IFERROR(_xlfn.LET(_xlpm.k,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$HS$3:$HS$215),IF(_xlpm.top="対象無し", 0, SUMPRODUCT(_xlpm.amount * _xlpm.hitCount))),0)</f>
        <v>0</v>
      </c>
      <c r="HU63" s="157">
        <f t="shared" si="254"/>
        <v>0</v>
      </c>
      <c r="HV63" s="21">
        <f>LEN(配列情報!$D$63)-LEN(SUBSTITUTE(配列情報!$D$63,$D63,""))</f>
        <v>0</v>
      </c>
      <c r="HW63" s="21">
        <f t="shared" si="57"/>
        <v>0</v>
      </c>
      <c r="HX63" s="162" cm="1">
        <f t="array" ref="HX63">HW63-IFERROR(_xlfn.LET(_xlpm.k,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$HW$3:$HW$215),IF(_xlpm.top="対象無し", 0, SUMPRODUCT(_xlpm.amount * _xlpm.hitCount))),0)</f>
        <v>0</v>
      </c>
      <c r="HY63" s="157">
        <f t="shared" si="255"/>
        <v>0</v>
      </c>
      <c r="HZ63" s="21">
        <f>LEN(配列情報!$D$64)-LEN(SUBSTITUTE(配列情報!$D$64,$D63,""))</f>
        <v>0</v>
      </c>
      <c r="IA63" s="21">
        <f t="shared" si="58"/>
        <v>0</v>
      </c>
      <c r="IB63" s="162" cm="1">
        <f t="array" ref="IB63">IA63-IFERROR(_xlfn.LET(_xlpm.k,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$IA$3:$IA$215),IF(_xlpm.top="対象無し", 0, SUMPRODUCT(_xlpm.amount * _xlpm.hitCount))),0)</f>
        <v>0</v>
      </c>
      <c r="IC63" s="157">
        <f t="shared" si="256"/>
        <v>0</v>
      </c>
      <c r="ID63" s="21">
        <f>LEN(配列情報!$D$65)-LEN(SUBSTITUTE(配列情報!$D$65,$D63,""))</f>
        <v>0</v>
      </c>
      <c r="IE63" s="21">
        <f t="shared" si="59"/>
        <v>0</v>
      </c>
      <c r="IF63" s="162" cm="1">
        <f t="array" ref="IF63">IE63-IFERROR(_xlfn.LET(_xlpm.k,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$IE$3:$IE$215),IF(_xlpm.top="対象無し", 0, SUMPRODUCT(_xlpm.amount * _xlpm.hitCount))),0)</f>
        <v>0</v>
      </c>
      <c r="IG63" s="157">
        <f t="shared" si="257"/>
        <v>0</v>
      </c>
      <c r="IH63" s="21">
        <f>LEN(配列情報!$D$66)-LEN(SUBSTITUTE(配列情報!$D$66,$D63,""))</f>
        <v>0</v>
      </c>
      <c r="II63" s="21">
        <f t="shared" si="60"/>
        <v>0</v>
      </c>
      <c r="IJ63" s="162" cm="1">
        <f t="array" ref="IJ63">II63-IFERROR(_xlfn.LET(_xlpm.k,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$II$3:$II$215),IF(_xlpm.top="対象無し", 0, SUMPRODUCT(_xlpm.amount * _xlpm.hitCount))),0)</f>
        <v>0</v>
      </c>
      <c r="IK63" s="157">
        <f t="shared" si="258"/>
        <v>0</v>
      </c>
      <c r="IL63" s="21">
        <f>LEN(配列情報!$D$67)-LEN(SUBSTITUTE(配列情報!$D$67,$D63,""))</f>
        <v>0</v>
      </c>
      <c r="IM63" s="21">
        <f t="shared" si="61"/>
        <v>0</v>
      </c>
      <c r="IN63" s="162" cm="1">
        <f t="array" ref="IN63">IM63-IFERROR(_xlfn.LET(_xlpm.k,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$IM$3:$IM$215),IF(_xlpm.top="対象無し", 0, SUMPRODUCT(_xlpm.amount * _xlpm.hitCount))),0)</f>
        <v>0</v>
      </c>
      <c r="IO63" s="157">
        <f t="shared" si="259"/>
        <v>0</v>
      </c>
      <c r="IP63" s="21">
        <f>LEN(配列情報!$D$68)-LEN(SUBSTITUTE(配列情報!$D$68,$D63,""))</f>
        <v>0</v>
      </c>
      <c r="IQ63" s="21">
        <f t="shared" si="62"/>
        <v>0</v>
      </c>
      <c r="IR63" s="162" cm="1">
        <f t="array" ref="IR63">IQ63-IFERROR(_xlfn.LET(_xlpm.k,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$IQ$3:$IQ$215),IF(_xlpm.top="対象無し", 0, SUMPRODUCT(_xlpm.amount * _xlpm.hitCount))),0)</f>
        <v>0</v>
      </c>
      <c r="IS63" s="157">
        <f t="shared" si="260"/>
        <v>0</v>
      </c>
      <c r="IT63" s="21">
        <f>LEN(配列情報!$D$69)-LEN(SUBSTITUTE(配列情報!$D$69,$D63,""))</f>
        <v>0</v>
      </c>
      <c r="IU63" s="21">
        <f t="shared" si="63"/>
        <v>0</v>
      </c>
      <c r="IV63" s="162" cm="1">
        <f t="array" ref="IV63">IU63-IFERROR(_xlfn.LET(_xlpm.k,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$IU$3:$IU$215),IF(_xlpm.top="対象無し", 0, SUMPRODUCT(_xlpm.amount * _xlpm.hitCount))),0)</f>
        <v>0</v>
      </c>
      <c r="IW63" s="157">
        <f t="shared" si="261"/>
        <v>0</v>
      </c>
      <c r="IX63" s="21">
        <f>LEN(配列情報!$D$70)-LEN(SUBSTITUTE(配列情報!$D$70,$D63,""))</f>
        <v>0</v>
      </c>
      <c r="IY63" s="21">
        <f t="shared" si="64"/>
        <v>0</v>
      </c>
      <c r="IZ63" s="162" cm="1">
        <f t="array" ref="IZ63">IY63-IFERROR(_xlfn.LET(_xlpm.k,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$IY$3:$IY$215),IF(_xlpm.top="対象無し", 0, SUMPRODUCT(_xlpm.amount * _xlpm.hitCount))),0)</f>
        <v>0</v>
      </c>
      <c r="JA63" s="157">
        <f t="shared" si="262"/>
        <v>0</v>
      </c>
      <c r="JB63" s="21">
        <f>LEN(配列情報!$D$71)-LEN(SUBSTITUTE(配列情報!$D$71,$D63,""))</f>
        <v>0</v>
      </c>
      <c r="JC63" s="21">
        <f t="shared" si="65"/>
        <v>0</v>
      </c>
      <c r="JD63" s="162" cm="1">
        <f t="array" ref="JD63">JC63-IFERROR(_xlfn.LET(_xlpm.k,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$JC$3:$JC$215),IF(_xlpm.top="対象無し", 0, SUMPRODUCT(_xlpm.amount * _xlpm.hitCount))),0)</f>
        <v>0</v>
      </c>
      <c r="JE63" s="157">
        <f t="shared" si="263"/>
        <v>0</v>
      </c>
      <c r="JF63" s="21">
        <f>LEN(配列情報!$D$72)-LEN(SUBSTITUTE(配列情報!$D$72,$D63,""))</f>
        <v>0</v>
      </c>
      <c r="JG63" s="21">
        <f t="shared" si="66"/>
        <v>0</v>
      </c>
      <c r="JH63" s="162" cm="1">
        <f t="array" ref="JH63">JG63-IFERROR(_xlfn.LET(_xlpm.k,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$JG$3:$JG$215),IF(_xlpm.top="対象無し", 0, SUMPRODUCT(_xlpm.amount * _xlpm.hitCount))),0)</f>
        <v>0</v>
      </c>
      <c r="JI63" s="157">
        <f t="shared" si="264"/>
        <v>0</v>
      </c>
      <c r="JJ63" s="21">
        <f>LEN(配列情報!$D$73)-LEN(SUBSTITUTE(配列情報!$D$73,$D63,""))</f>
        <v>0</v>
      </c>
      <c r="JK63" s="21">
        <f t="shared" si="67"/>
        <v>0</v>
      </c>
      <c r="JL63" s="162" cm="1">
        <f t="array" ref="JL63">JK63-IFERROR(_xlfn.LET(_xlpm.k,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$JK$3:$JK$215),IF(_xlpm.top="対象無し", 0, SUMPRODUCT(_xlpm.amount * _xlpm.hitCount))),0)</f>
        <v>0</v>
      </c>
      <c r="JM63" s="157">
        <f t="shared" si="265"/>
        <v>0</v>
      </c>
      <c r="JN63" s="21">
        <f>LEN(配列情報!$D$74)-LEN(SUBSTITUTE(配列情報!$D$74,$D63,""))</f>
        <v>0</v>
      </c>
      <c r="JO63" s="21">
        <f t="shared" si="68"/>
        <v>0</v>
      </c>
      <c r="JP63" s="162" cm="1">
        <f t="array" ref="JP63">JO63-IFERROR(_xlfn.LET(_xlpm.k,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$JO$3:$JO$215),IF(_xlpm.top="対象無し", 0, SUMPRODUCT(_xlpm.amount * _xlpm.hitCount))),0)</f>
        <v>0</v>
      </c>
      <c r="JQ63" s="157">
        <f t="shared" si="266"/>
        <v>0</v>
      </c>
      <c r="JR63" s="21">
        <f>LEN(配列情報!$D$75)-LEN(SUBSTITUTE(配列情報!$D$75,$D63,""))</f>
        <v>0</v>
      </c>
      <c r="JS63" s="21">
        <f t="shared" si="69"/>
        <v>0</v>
      </c>
      <c r="JT63" s="162" cm="1">
        <f t="array" ref="JT63">JS63-IFERROR(_xlfn.LET(_xlpm.k,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$JS$3:$JS$215),IF(_xlpm.top="対象無し", 0, SUMPRODUCT(_xlpm.amount * _xlpm.hitCount))),0)</f>
        <v>0</v>
      </c>
      <c r="JU63" s="157">
        <f t="shared" si="267"/>
        <v>0</v>
      </c>
      <c r="JV63" s="21">
        <f>LEN(配列情報!$D$76)-LEN(SUBSTITUTE(配列情報!$D$76,$D63,""))</f>
        <v>0</v>
      </c>
      <c r="JW63" s="21">
        <f t="shared" si="70"/>
        <v>0</v>
      </c>
      <c r="JX63" s="162" cm="1">
        <f t="array" ref="JX63">JW63-IFERROR(_xlfn.LET(_xlpm.k,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$JW$3:$JW$215),IF(_xlpm.top="対象無し", 0, SUMPRODUCT(_xlpm.amount * _xlpm.hitCount))),0)</f>
        <v>0</v>
      </c>
      <c r="JY63" s="157">
        <f t="shared" si="268"/>
        <v>0</v>
      </c>
      <c r="JZ63" s="21">
        <f>LEN(配列情報!$D$77)-LEN(SUBSTITUTE(配列情報!$D$77,$D63,""))</f>
        <v>0</v>
      </c>
      <c r="KA63" s="21">
        <f t="shared" si="71"/>
        <v>0</v>
      </c>
      <c r="KB63" s="162" cm="1">
        <f t="array" ref="KB63">KA63-IFERROR(_xlfn.LET(_xlpm.k,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$KA$3:$KA$215),IF(_xlpm.top="対象無し", 0, SUMPRODUCT(_xlpm.amount * _xlpm.hitCount))),0)</f>
        <v>0</v>
      </c>
      <c r="KC63" s="157">
        <f t="shared" si="269"/>
        <v>0</v>
      </c>
      <c r="KD63" s="21">
        <f>LEN(配列情報!$D$78)-LEN(SUBSTITUTE(配列情報!$D$78,$D63,""))</f>
        <v>0</v>
      </c>
      <c r="KE63" s="21">
        <f t="shared" si="72"/>
        <v>0</v>
      </c>
      <c r="KF63" s="162" cm="1">
        <f t="array" ref="KF63">KE63-IFERROR(_xlfn.LET(_xlpm.k,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$KE$3:$KE$215),IF(_xlpm.top="対象無し", 0, SUMPRODUCT(_xlpm.amount * _xlpm.hitCount))),0)</f>
        <v>0</v>
      </c>
      <c r="KG63" s="157">
        <f t="shared" si="270"/>
        <v>0</v>
      </c>
      <c r="KH63" s="21">
        <f>LEN(配列情報!$D$79)-LEN(SUBSTITUTE(配列情報!$D$79,$D63,""))</f>
        <v>0</v>
      </c>
      <c r="KI63" s="21">
        <f t="shared" si="73"/>
        <v>0</v>
      </c>
      <c r="KJ63" s="162" cm="1">
        <f t="array" ref="KJ63">KI63-IFERROR(_xlfn.LET(_xlpm.k,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$KI$3:$KI$215),IF(_xlpm.top="対象無し", 0, SUMPRODUCT(_xlpm.amount * _xlpm.hitCount))),0)</f>
        <v>0</v>
      </c>
      <c r="KK63" s="157">
        <f t="shared" si="271"/>
        <v>0</v>
      </c>
      <c r="KL63" s="21">
        <f>LEN(配列情報!$D$80)-LEN(SUBSTITUTE(配列情報!$D$80,$D63,""))</f>
        <v>0</v>
      </c>
      <c r="KM63" s="21">
        <f t="shared" si="74"/>
        <v>0</v>
      </c>
      <c r="KN63" s="162" cm="1">
        <f t="array" ref="KN63">KM63-IFERROR(_xlfn.LET(_xlpm.k,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$KM$3:$KM$215),IF(_xlpm.top="対象無し", 0, SUMPRODUCT(_xlpm.amount * _xlpm.hitCount))),0)</f>
        <v>0</v>
      </c>
      <c r="KO63" s="157">
        <f t="shared" si="272"/>
        <v>0</v>
      </c>
      <c r="KP63" s="21">
        <f>LEN(配列情報!$D$81)-LEN(SUBSTITUTE(配列情報!$D$81,$D63,""))</f>
        <v>0</v>
      </c>
      <c r="KQ63" s="21">
        <f t="shared" si="75"/>
        <v>0</v>
      </c>
      <c r="KR63" s="162" cm="1">
        <f t="array" ref="KR63">KQ63-IFERROR(_xlfn.LET(_xlpm.k,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$KQ$3:$KQ$215),IF(_xlpm.top="対象無し", 0, SUMPRODUCT(_xlpm.amount * _xlpm.hitCount))),0)</f>
        <v>0</v>
      </c>
      <c r="KS63" s="157">
        <f t="shared" si="273"/>
        <v>0</v>
      </c>
      <c r="KT63" s="21">
        <f>LEN(配列情報!$D$82)-LEN(SUBSTITUTE(配列情報!$D$82,$D63,""))</f>
        <v>0</v>
      </c>
      <c r="KU63" s="21">
        <f t="shared" si="76"/>
        <v>0</v>
      </c>
      <c r="KV63" s="162" cm="1">
        <f t="array" ref="KV63">KU63-IFERROR(_xlfn.LET(_xlpm.k,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$KU$3:$KU$215),IF(_xlpm.top="対象無し", 0, SUMPRODUCT(_xlpm.amount * _xlpm.hitCount))),0)</f>
        <v>0</v>
      </c>
      <c r="KW63" s="157">
        <f t="shared" si="274"/>
        <v>0</v>
      </c>
      <c r="KX63" s="21">
        <f>LEN(配列情報!$D$83)-LEN(SUBSTITUTE(配列情報!$D$83,$D63,""))</f>
        <v>0</v>
      </c>
      <c r="KY63" s="21">
        <f t="shared" si="77"/>
        <v>0</v>
      </c>
      <c r="KZ63" s="162" cm="1">
        <f t="array" ref="KZ63">KY63-IFERROR(_xlfn.LET(_xlpm.k,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$KY$3:$KY$215),IF(_xlpm.top="対象無し", 0, SUMPRODUCT(_xlpm.amount * _xlpm.hitCount))),0)</f>
        <v>0</v>
      </c>
      <c r="LA63" s="157">
        <f t="shared" si="275"/>
        <v>0</v>
      </c>
      <c r="LB63" s="21">
        <f>LEN(配列情報!$D$84)-LEN(SUBSTITUTE(配列情報!$D$84,$D63,""))</f>
        <v>0</v>
      </c>
      <c r="LC63" s="21">
        <f t="shared" si="78"/>
        <v>0</v>
      </c>
      <c r="LD63" s="162" cm="1">
        <f t="array" ref="LD63">LC63-IFERROR(_xlfn.LET(_xlpm.k,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$LC$3:$LC$215),IF(_xlpm.top="対象無し", 0, SUMPRODUCT(_xlpm.amount * _xlpm.hitCount))),0)</f>
        <v>0</v>
      </c>
      <c r="LE63" s="157">
        <f t="shared" si="276"/>
        <v>0</v>
      </c>
      <c r="LF63" s="21">
        <f>LEN(配列情報!$D$85)-LEN(SUBSTITUTE(配列情報!$D$85,$D63,""))</f>
        <v>0</v>
      </c>
      <c r="LG63" s="21">
        <f t="shared" si="79"/>
        <v>0</v>
      </c>
      <c r="LH63" s="162" cm="1">
        <f t="array" ref="LH63">LG63-IFERROR(_xlfn.LET(_xlpm.k,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$LG$3:$LG$215),IF(_xlpm.top="対象無し", 0, SUMPRODUCT(_xlpm.amount * _xlpm.hitCount))),0)</f>
        <v>0</v>
      </c>
      <c r="LI63" s="157">
        <f t="shared" si="277"/>
        <v>0</v>
      </c>
      <c r="LJ63" s="21">
        <f>LEN(配列情報!$D$86)-LEN(SUBSTITUTE(配列情報!$D$86,$D63,""))</f>
        <v>0</v>
      </c>
      <c r="LK63" s="21">
        <f t="shared" si="80"/>
        <v>0</v>
      </c>
      <c r="LL63" s="162" cm="1">
        <f t="array" ref="LL63">LK63-IFERROR(_xlfn.LET(_xlpm.k,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$LK$3:$LK$215),IF(_xlpm.top="対象無し", 0, SUMPRODUCT(_xlpm.amount * _xlpm.hitCount))),0)</f>
        <v>0</v>
      </c>
      <c r="LM63" s="157">
        <f t="shared" si="278"/>
        <v>0</v>
      </c>
      <c r="LN63" s="21">
        <f>LEN(配列情報!$D$87)-LEN(SUBSTITUTE(配列情報!$D$87,$D63,""))</f>
        <v>0</v>
      </c>
      <c r="LO63" s="21">
        <f t="shared" si="81"/>
        <v>0</v>
      </c>
      <c r="LP63" s="162" cm="1">
        <f t="array" ref="LP63">LO63-IFERROR(_xlfn.LET(_xlpm.k,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$LO$3:$LO$215),IF(_xlpm.top="対象無し", 0, SUMPRODUCT(_xlpm.amount * _xlpm.hitCount))),0)</f>
        <v>0</v>
      </c>
      <c r="LQ63" s="157">
        <f t="shared" si="279"/>
        <v>0</v>
      </c>
      <c r="LR63" s="21">
        <f>LEN(配列情報!$D$88)-LEN(SUBSTITUTE(配列情報!$D$88,$D63,""))</f>
        <v>0</v>
      </c>
      <c r="LS63" s="21">
        <f t="shared" si="82"/>
        <v>0</v>
      </c>
      <c r="LT63" s="162" cm="1">
        <f t="array" ref="LT63">LS63-IFERROR(_xlfn.LET(_xlpm.k,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$LS$3:$LS$215),IF(_xlpm.top="対象無し", 0, SUMPRODUCT(_xlpm.amount * _xlpm.hitCount))),0)</f>
        <v>0</v>
      </c>
      <c r="LU63" s="157">
        <f t="shared" si="280"/>
        <v>0</v>
      </c>
      <c r="LV63" s="21">
        <f>LEN(配列情報!$D$89)-LEN(SUBSTITUTE(配列情報!$D$89,$D63,""))</f>
        <v>0</v>
      </c>
      <c r="LW63" s="21">
        <f t="shared" si="83"/>
        <v>0</v>
      </c>
      <c r="LX63" s="162" cm="1">
        <f t="array" ref="LX63">LW63-IFERROR(_xlfn.LET(_xlpm.k,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$LW$3:$LW$215),IF(_xlpm.top="対象無し", 0, SUMPRODUCT(_xlpm.amount * _xlpm.hitCount))),0)</f>
        <v>0</v>
      </c>
      <c r="LY63" s="157">
        <f t="shared" si="281"/>
        <v>0</v>
      </c>
      <c r="LZ63" s="21">
        <f>LEN(配列情報!$D$90)-LEN(SUBSTITUTE(配列情報!$D$90,$D63,""))</f>
        <v>0</v>
      </c>
      <c r="MA63" s="21">
        <f t="shared" si="84"/>
        <v>0</v>
      </c>
      <c r="MB63" s="162" cm="1">
        <f t="array" ref="MB63">MA63-IFERROR(_xlfn.LET(_xlpm.k,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$MA$3:$MA$215),IF(_xlpm.top="対象無し", 0, SUMPRODUCT(_xlpm.amount * _xlpm.hitCount))),0)</f>
        <v>0</v>
      </c>
      <c r="MC63" s="157">
        <f t="shared" si="282"/>
        <v>0</v>
      </c>
      <c r="MD63" s="21">
        <f>LEN(配列情報!$D$91)-LEN(SUBSTITUTE(配列情報!$D$91,$D63,""))</f>
        <v>0</v>
      </c>
      <c r="ME63" s="21">
        <f t="shared" si="85"/>
        <v>0</v>
      </c>
      <c r="MF63" s="162" cm="1">
        <f t="array" ref="MF63">ME63-IFERROR(_xlfn.LET(_xlpm.k,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$ME$3:$ME$215),IF(_xlpm.top="対象無し", 0, SUMPRODUCT(_xlpm.amount * _xlpm.hitCount))),0)</f>
        <v>0</v>
      </c>
      <c r="MG63" s="157">
        <f t="shared" si="283"/>
        <v>0</v>
      </c>
      <c r="MH63" s="21">
        <f>LEN(配列情報!$D$92)-LEN(SUBSTITUTE(配列情報!$D$92,$D63,""))</f>
        <v>0</v>
      </c>
      <c r="MI63" s="21">
        <f t="shared" si="86"/>
        <v>0</v>
      </c>
      <c r="MJ63" s="162" cm="1">
        <f t="array" ref="MJ63">MI63-IFERROR(_xlfn.LET(_xlpm.k,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$MI$3:$MI$215),IF(_xlpm.top="対象無し", 0, SUMPRODUCT(_xlpm.amount * _xlpm.hitCount))),0)</f>
        <v>0</v>
      </c>
      <c r="MK63" s="157">
        <f t="shared" si="284"/>
        <v>0</v>
      </c>
      <c r="ML63" s="21">
        <f>LEN(配列情報!$D$93)-LEN(SUBSTITUTE(配列情報!$D$93,$D63,""))</f>
        <v>0</v>
      </c>
      <c r="MM63" s="21">
        <f t="shared" si="87"/>
        <v>0</v>
      </c>
      <c r="MN63" s="162" cm="1">
        <f t="array" ref="MN63">MM63-IFERROR(_xlfn.LET(_xlpm.k,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$MM$3:$MM$215),IF(_xlpm.top="対象無し", 0, SUMPRODUCT(_xlpm.amount * _xlpm.hitCount))),0)</f>
        <v>0</v>
      </c>
      <c r="MO63" s="157">
        <f t="shared" si="285"/>
        <v>0</v>
      </c>
      <c r="MP63" s="21">
        <f>LEN(配列情報!$D$94)-LEN(SUBSTITUTE(配列情報!$D$94,$D63,""))</f>
        <v>0</v>
      </c>
      <c r="MQ63" s="21">
        <f t="shared" si="88"/>
        <v>0</v>
      </c>
      <c r="MR63" s="162" cm="1">
        <f t="array" ref="MR63">MQ63-IFERROR(_xlfn.LET(_xlpm.k,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$MQ$3:$MQ$215),IF(_xlpm.top="対象無し", 0, SUMPRODUCT(_xlpm.amount * _xlpm.hitCount))),0)</f>
        <v>0</v>
      </c>
      <c r="MS63" s="157">
        <f t="shared" si="286"/>
        <v>0</v>
      </c>
      <c r="MT63" s="21">
        <f>LEN(配列情報!$D$95)-LEN(SUBSTITUTE(配列情報!$D$95,$D63,""))</f>
        <v>0</v>
      </c>
      <c r="MU63" s="21">
        <f t="shared" si="89"/>
        <v>0</v>
      </c>
      <c r="MV63" s="162" cm="1">
        <f t="array" ref="MV63">MU63-IFERROR(_xlfn.LET(_xlpm.k,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$MU$3:$MU$215),IF(_xlpm.top="対象無し", 0, SUMPRODUCT(_xlpm.amount * _xlpm.hitCount))),0)</f>
        <v>0</v>
      </c>
      <c r="MW63" s="157">
        <f t="shared" si="287"/>
        <v>0</v>
      </c>
      <c r="MX63" s="21">
        <f>LEN(配列情報!$D$96)-LEN(SUBSTITUTE(配列情報!$D$96,$D63,""))</f>
        <v>0</v>
      </c>
      <c r="MY63" s="21">
        <f t="shared" si="90"/>
        <v>0</v>
      </c>
      <c r="MZ63" s="162" cm="1">
        <f t="array" ref="MZ63">MY63-IFERROR(_xlfn.LET(_xlpm.k,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$MY$3:$MY$215),IF(_xlpm.top="対象無し", 0, SUMPRODUCT(_xlpm.amount * _xlpm.hitCount))),0)</f>
        <v>0</v>
      </c>
      <c r="NA63" s="157">
        <f t="shared" si="288"/>
        <v>0</v>
      </c>
      <c r="NB63" s="21">
        <f>LEN(配列情報!$D$97)-LEN(SUBSTITUTE(配列情報!$D$97,$D63,""))</f>
        <v>0</v>
      </c>
      <c r="NC63" s="21">
        <f t="shared" si="91"/>
        <v>0</v>
      </c>
      <c r="ND63" s="162" cm="1">
        <f t="array" ref="ND63">NC63-IFERROR(_xlfn.LET(_xlpm.k,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$NC$3:$NC$215),IF(_xlpm.top="対象無し", 0, SUMPRODUCT(_xlpm.amount * _xlpm.hitCount))),0)</f>
        <v>0</v>
      </c>
      <c r="NE63" s="157">
        <f t="shared" si="289"/>
        <v>0</v>
      </c>
      <c r="NF63" s="21">
        <f>LEN(配列情報!$D$98)-LEN(SUBSTITUTE(配列情報!$D$98,$D63,""))</f>
        <v>0</v>
      </c>
      <c r="NG63" s="21">
        <f t="shared" si="92"/>
        <v>0</v>
      </c>
      <c r="NH63" s="162" cm="1">
        <f t="array" ref="NH63">NG63-IFERROR(_xlfn.LET(_xlpm.k,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$NG$3:$NG$215),IF(_xlpm.top="対象無し", 0, SUMPRODUCT(_xlpm.amount * _xlpm.hitCount))),0)</f>
        <v>0</v>
      </c>
      <c r="NI63" s="157">
        <f t="shared" si="290"/>
        <v>0</v>
      </c>
      <c r="NJ63" s="21">
        <f>LEN(配列情報!$D$99)-LEN(SUBSTITUTE(配列情報!$D$99,$D63,""))</f>
        <v>0</v>
      </c>
      <c r="NK63" s="21">
        <f t="shared" si="93"/>
        <v>0</v>
      </c>
      <c r="NL63" s="162" cm="1">
        <f t="array" ref="NL63">NK63-IFERROR(_xlfn.LET(_xlpm.k,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$NK$3:$NK$215),IF(_xlpm.top="対象無し", 0, SUMPRODUCT(_xlpm.amount * _xlpm.hitCount))),0)</f>
        <v>0</v>
      </c>
      <c r="NM63" s="157">
        <f t="shared" si="291"/>
        <v>0</v>
      </c>
      <c r="NN63" s="21">
        <f>LEN(配列情報!$D$100)-LEN(SUBSTITUTE(配列情報!$D$100,$D63,""))</f>
        <v>0</v>
      </c>
      <c r="NO63" s="21">
        <f t="shared" si="94"/>
        <v>0</v>
      </c>
      <c r="NP63" s="162" cm="1">
        <f t="array" ref="NP63">NO63-IFERROR(_xlfn.LET(_xlpm.k,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$NO$3:$NO$215),IF(_xlpm.top="対象無し", 0, SUMPRODUCT(_xlpm.amount * _xlpm.hitCount))),0)</f>
        <v>0</v>
      </c>
      <c r="NQ63" s="157">
        <f t="shared" si="292"/>
        <v>0</v>
      </c>
      <c r="NR63" s="21">
        <f>LEN(配列情報!$D$101)-LEN(SUBSTITUTE(配列情報!$D$101,$D63,""))</f>
        <v>0</v>
      </c>
      <c r="NS63" s="21">
        <f t="shared" si="95"/>
        <v>0</v>
      </c>
      <c r="NT63" s="162" cm="1">
        <f t="array" ref="NT63">NS63-IFERROR(_xlfn.LET(_xlpm.k,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$NS$3:$NS$215),IF(_xlpm.top="対象無し", 0, SUMPRODUCT(_xlpm.amount * _xlpm.hitCount))),0)</f>
        <v>0</v>
      </c>
      <c r="NU63" s="157">
        <f t="shared" si="293"/>
        <v>0</v>
      </c>
      <c r="NV63" s="21">
        <f>LEN(配列情報!$D$102)-LEN(SUBSTITUTE(配列情報!$D$102,$D63,""))</f>
        <v>0</v>
      </c>
      <c r="NW63" s="21">
        <f t="shared" si="96"/>
        <v>0</v>
      </c>
      <c r="NX63" s="162" cm="1">
        <f t="array" ref="NX63">NW63-IFERROR(_xlfn.LET(_xlpm.k, _xlfn.XMATCH(TRUE, EXACT($OB$2:$RL$2, D63),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D63, ""))) / LEN(D63),_xlpm.amount, SUMIF($C$3:$C$215, _xlpm.arrCode, $NW$3:$NW$215),IF(_xlpm.top="対象無し", 0, SUMPRODUCT(_xlpm.amount * _xlpm.hitCount))),0)</f>
        <v>0</v>
      </c>
      <c r="NY63" s="157">
        <f t="shared" si="294"/>
        <v>0</v>
      </c>
    </row>
    <row r="64" spans="1:389">
      <c r="A64" s="178" t="s">
        <v>617</v>
      </c>
      <c r="B64" s="45" t="s">
        <v>184</v>
      </c>
      <c r="C64" s="45">
        <v>62</v>
      </c>
      <c r="D64" s="19" t="str">
        <f>塩基・修飾表記の定義!N60</f>
        <v>[5hydC]</v>
      </c>
      <c r="E64" s="160">
        <f t="shared" si="3"/>
        <v>7</v>
      </c>
      <c r="F64" s="21">
        <f>LEN(配列情報!$D$7)-LEN(SUBSTITUTE(配列情報!$D$7,$D64,""))</f>
        <v>0</v>
      </c>
      <c r="G64" s="21">
        <f t="shared" si="100"/>
        <v>0</v>
      </c>
      <c r="H64" s="162" cm="1">
        <f t="array" ref="H64">G64-IFERROR(_xlfn.LET(_xlpm.k,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$G$3:$G$215),IF(_xlpm.top="対象無し", 0, SUMPRODUCT(_xlpm.amount * _xlpm.hitCount))),0)</f>
        <v>0</v>
      </c>
      <c r="I64" s="157">
        <f t="shared" si="199"/>
        <v>0</v>
      </c>
      <c r="J64" s="21">
        <f>LEN(配列情報!$D$8)-LEN(SUBSTITUTE(配列情報!$D$8,$D64,""))</f>
        <v>0</v>
      </c>
      <c r="K64" s="21">
        <f t="shared" si="101"/>
        <v>0</v>
      </c>
      <c r="L64" s="162" cm="1">
        <f t="array" ref="L64">K64-IFERROR(_xlfn.LET(_xlpm.k,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$K$3:$K$215),IF(_xlpm.top="対象無し", 0, SUMPRODUCT(_xlpm.amount * _xlpm.hitCount))),0)</f>
        <v>0</v>
      </c>
      <c r="M64" s="157">
        <f t="shared" si="200"/>
        <v>0</v>
      </c>
      <c r="N64" s="21">
        <f>LEN(配列情報!$D$9)-LEN(SUBSTITUTE(配列情報!$D$9,$D64,""))</f>
        <v>0</v>
      </c>
      <c r="O64" s="21">
        <f t="shared" si="4"/>
        <v>0</v>
      </c>
      <c r="P64" s="162" cm="1">
        <f t="array" ref="P64">O64-IFERROR(_xlfn.LET(_xlpm.k,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$O$3:$O$215),IF(_xlpm.top="対象無し", 0, SUMPRODUCT(_xlpm.amount * _xlpm.hitCount))),0)</f>
        <v>0</v>
      </c>
      <c r="Q64" s="157">
        <f t="shared" si="201"/>
        <v>0</v>
      </c>
      <c r="R64" s="21">
        <f>LEN(配列情報!$D$10)-LEN(SUBSTITUTE(配列情報!$D$10,$D64,""))</f>
        <v>0</v>
      </c>
      <c r="S64" s="21">
        <f t="shared" si="5"/>
        <v>0</v>
      </c>
      <c r="T64" s="162" cm="1">
        <f t="array" ref="T64">S64-IFERROR(_xlfn.LET(_xlpm.k,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$S$3:$S$215),IF(_xlpm.top="対象無し", 0, SUMPRODUCT(_xlpm.amount * _xlpm.hitCount))),0)</f>
        <v>0</v>
      </c>
      <c r="U64" s="157">
        <f t="shared" si="202"/>
        <v>0</v>
      </c>
      <c r="V64" s="21">
        <f>LEN(配列情報!$D$11)-LEN(SUBSTITUTE(配列情報!$D$11,$D64,""))</f>
        <v>0</v>
      </c>
      <c r="W64" s="21">
        <f t="shared" si="6"/>
        <v>0</v>
      </c>
      <c r="X64" s="162" cm="1">
        <f t="array" ref="X64">W64-IFERROR(_xlfn.LET(_xlpm.k,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$W$3:$W$215),IF(_xlpm.top="対象無し", 0, SUMPRODUCT(_xlpm.amount * _xlpm.hitCount))),0)</f>
        <v>0</v>
      </c>
      <c r="Y64" s="157">
        <f t="shared" si="203"/>
        <v>0</v>
      </c>
      <c r="Z64" s="21">
        <f>LEN(配列情報!$D$12)-LEN(SUBSTITUTE(配列情報!$D$12,$D64,""))</f>
        <v>0</v>
      </c>
      <c r="AA64" s="21">
        <f t="shared" si="7"/>
        <v>0</v>
      </c>
      <c r="AB64" s="162" cm="1">
        <f t="array" ref="AB64">AA64-IFERROR(_xlfn.LET(_xlpm.k,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$AA$3:$AA$215),IF(_xlpm.top="対象無し", 0, SUMPRODUCT(_xlpm.amount * _xlpm.hitCount))),0)</f>
        <v>0</v>
      </c>
      <c r="AC64" s="157">
        <f t="shared" si="204"/>
        <v>0</v>
      </c>
      <c r="AD64" s="21">
        <f>LEN(配列情報!$D$13)-LEN(SUBSTITUTE(配列情報!$D$13,$D64,""))</f>
        <v>0</v>
      </c>
      <c r="AE64" s="21">
        <f t="shared" si="8"/>
        <v>0</v>
      </c>
      <c r="AF64" s="162" cm="1">
        <f t="array" ref="AF64">AE64-IFERROR(_xlfn.LET(_xlpm.k,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$AE$3:$AE$215),IF(_xlpm.top="対象無し", 0, SUMPRODUCT(_xlpm.amount * _xlpm.hitCount))),0)</f>
        <v>0</v>
      </c>
      <c r="AG64" s="157">
        <f t="shared" si="205"/>
        <v>0</v>
      </c>
      <c r="AH64" s="21">
        <f>LEN(配列情報!$D$14)-LEN(SUBSTITUTE(配列情報!$D$14,$D64,""))</f>
        <v>0</v>
      </c>
      <c r="AI64" s="21">
        <f t="shared" si="9"/>
        <v>0</v>
      </c>
      <c r="AJ64" s="162" cm="1">
        <f t="array" ref="AJ64">AI64-IFERROR(_xlfn.LET(_xlpm.k,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$AI$3:$AI$215),IF(_xlpm.top="対象無し", 0, SUMPRODUCT(_xlpm.amount * _xlpm.hitCount))),0)</f>
        <v>0</v>
      </c>
      <c r="AK64" s="157">
        <f t="shared" si="206"/>
        <v>0</v>
      </c>
      <c r="AL64" s="21">
        <f>LEN(配列情報!$D$15)-LEN(SUBSTITUTE(配列情報!$D$15,$D64,""))</f>
        <v>0</v>
      </c>
      <c r="AM64" s="21">
        <f t="shared" si="10"/>
        <v>0</v>
      </c>
      <c r="AN64" s="162" cm="1">
        <f t="array" ref="AN64">AM64-IFERROR(_xlfn.LET(_xlpm.k,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$AM$3:$AM$215),IF(_xlpm.top="対象無し", 0, SUMPRODUCT(_xlpm.amount * _xlpm.hitCount))),0)</f>
        <v>0</v>
      </c>
      <c r="AO64" s="157">
        <f t="shared" si="207"/>
        <v>0</v>
      </c>
      <c r="AP64" s="21">
        <f>LEN(配列情報!$D$16)-LEN(SUBSTITUTE(配列情報!$D$16,$D64,""))</f>
        <v>0</v>
      </c>
      <c r="AQ64" s="21">
        <f t="shared" si="11"/>
        <v>0</v>
      </c>
      <c r="AR64" s="162" cm="1">
        <f t="array" ref="AR64">AQ64-IFERROR(_xlfn.LET(_xlpm.k,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$AQ$3:$AQ$215),IF(_xlpm.top="対象無し", 0, SUMPRODUCT(_xlpm.amount * _xlpm.hitCount))),0)</f>
        <v>0</v>
      </c>
      <c r="AS64" s="157">
        <f t="shared" si="208"/>
        <v>0</v>
      </c>
      <c r="AT64" s="21">
        <f>LEN(配列情報!$D$17)-LEN(SUBSTITUTE(配列情報!$D$17,$D64,""))</f>
        <v>0</v>
      </c>
      <c r="AU64" s="21">
        <f t="shared" si="12"/>
        <v>0</v>
      </c>
      <c r="AV64" s="162" cm="1">
        <f t="array" ref="AV64">AU64-IFERROR(_xlfn.LET(_xlpm.k,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$AU$3:$AU$215),IF(_xlpm.top="対象無し", 0, SUMPRODUCT(_xlpm.amount * _xlpm.hitCount))),0)</f>
        <v>0</v>
      </c>
      <c r="AW64" s="157">
        <f t="shared" si="209"/>
        <v>0</v>
      </c>
      <c r="AX64" s="21">
        <f>LEN(配列情報!$D$18)-LEN(SUBSTITUTE(配列情報!$D$18,$D64,""))</f>
        <v>0</v>
      </c>
      <c r="AY64" s="21">
        <f t="shared" si="13"/>
        <v>0</v>
      </c>
      <c r="AZ64" s="162" cm="1">
        <f t="array" ref="AZ64">AY64-IFERROR(_xlfn.LET(_xlpm.k,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$AY$3:$AY$215),IF(_xlpm.top="対象無し", 0, SUMPRODUCT(_xlpm.amount * _xlpm.hitCount))),0)</f>
        <v>0</v>
      </c>
      <c r="BA64" s="157">
        <f t="shared" si="210"/>
        <v>0</v>
      </c>
      <c r="BB64" s="21">
        <f>LEN(配列情報!$D$19)-LEN(SUBSTITUTE(配列情報!$D$19,$D64,""))</f>
        <v>0</v>
      </c>
      <c r="BC64" s="21">
        <f t="shared" si="14"/>
        <v>0</v>
      </c>
      <c r="BD64" s="162" cm="1">
        <f t="array" ref="BD64">BC64-IFERROR(_xlfn.LET(_xlpm.k,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$BC$3:$BC$215),IF(_xlpm.top="対象無し", 0, SUMPRODUCT(_xlpm.amount * _xlpm.hitCount))),0)</f>
        <v>0</v>
      </c>
      <c r="BE64" s="157">
        <f t="shared" si="211"/>
        <v>0</v>
      </c>
      <c r="BF64" s="21">
        <f>LEN(配列情報!$D$20)-LEN(SUBSTITUTE(配列情報!$D$20,$D64,""))</f>
        <v>0</v>
      </c>
      <c r="BG64" s="21">
        <f t="shared" si="102"/>
        <v>0</v>
      </c>
      <c r="BH64" s="162" cm="1">
        <f t="array" ref="BH64">BG64-IFERROR(_xlfn.LET(_xlpm.k,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$BG$3:$BG$215),IF(_xlpm.top="対象無し", 0, SUMPRODUCT(_xlpm.amount * _xlpm.hitCount))),0)</f>
        <v>0</v>
      </c>
      <c r="BI64" s="157">
        <f t="shared" si="212"/>
        <v>0</v>
      </c>
      <c r="BJ64" s="21">
        <f>LEN(配列情報!$D$21)-LEN(SUBSTITUTE(配列情報!$D$21,$D64,""))</f>
        <v>0</v>
      </c>
      <c r="BK64" s="21">
        <f t="shared" si="15"/>
        <v>0</v>
      </c>
      <c r="BL64" s="162" cm="1">
        <f t="array" ref="BL64">BK64-IFERROR(_xlfn.LET(_xlpm.k,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$BK$3:$BK$215),IF(_xlpm.top="対象無し", 0, SUMPRODUCT(_xlpm.amount * _xlpm.hitCount))),0)</f>
        <v>0</v>
      </c>
      <c r="BM64" s="157">
        <f t="shared" si="213"/>
        <v>0</v>
      </c>
      <c r="BN64" s="21">
        <f>LEN(配列情報!$D$22)-LEN(SUBSTITUTE(配列情報!$D$22,$D64,""))</f>
        <v>0</v>
      </c>
      <c r="BO64" s="21">
        <f t="shared" si="16"/>
        <v>0</v>
      </c>
      <c r="BP64" s="162" cm="1">
        <f t="array" ref="BP64">BO64-IFERROR(_xlfn.LET(_xlpm.k,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$BO$3:$BO$215),IF(_xlpm.top="対象無し", 0, SUMPRODUCT(_xlpm.amount * _xlpm.hitCount))),0)</f>
        <v>0</v>
      </c>
      <c r="BQ64" s="157">
        <f t="shared" si="214"/>
        <v>0</v>
      </c>
      <c r="BR64" s="21">
        <f>LEN(配列情報!$D$23)-LEN(SUBSTITUTE(配列情報!$D$23,$D64,""))</f>
        <v>0</v>
      </c>
      <c r="BS64" s="21">
        <f t="shared" si="17"/>
        <v>0</v>
      </c>
      <c r="BT64" s="162" cm="1">
        <f t="array" ref="BT64">BS64-IFERROR(_xlfn.LET(_xlpm.k,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$BS$3:$BS$215),IF(_xlpm.top="対象無し", 0, SUMPRODUCT(_xlpm.amount * _xlpm.hitCount))),0)</f>
        <v>0</v>
      </c>
      <c r="BU64" s="157">
        <f t="shared" si="215"/>
        <v>0</v>
      </c>
      <c r="BV64" s="21">
        <f>LEN(配列情報!$D$24)-LEN(SUBSTITUTE(配列情報!$D$24,$D64,""))</f>
        <v>0</v>
      </c>
      <c r="BW64" s="21">
        <f t="shared" si="18"/>
        <v>0</v>
      </c>
      <c r="BX64" s="162" cm="1">
        <f t="array" ref="BX64">BW64-IFERROR(_xlfn.LET(_xlpm.k,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$BW$3:$BW$215),IF(_xlpm.top="対象無し", 0, SUMPRODUCT(_xlpm.amount * _xlpm.hitCount))),0)</f>
        <v>0</v>
      </c>
      <c r="BY64" s="157">
        <f t="shared" si="216"/>
        <v>0</v>
      </c>
      <c r="BZ64" s="21">
        <f>LEN(配列情報!$D$25)-LEN(SUBSTITUTE(配列情報!$D$25,$D64,""))</f>
        <v>0</v>
      </c>
      <c r="CA64" s="21">
        <f t="shared" si="19"/>
        <v>0</v>
      </c>
      <c r="CB64" s="162" cm="1">
        <f t="array" ref="CB64">CA64-IFERROR(_xlfn.LET(_xlpm.k,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$CA$3:$CA$215),IF(_xlpm.top="対象無し", 0, SUMPRODUCT(_xlpm.amount * _xlpm.hitCount))),0)</f>
        <v>0</v>
      </c>
      <c r="CC64" s="157">
        <f t="shared" si="217"/>
        <v>0</v>
      </c>
      <c r="CD64" s="21">
        <f>LEN(配列情報!$D$26)-LEN(SUBSTITUTE(配列情報!$D$26,$D64,""))</f>
        <v>0</v>
      </c>
      <c r="CE64" s="21">
        <f t="shared" si="20"/>
        <v>0</v>
      </c>
      <c r="CF64" s="162" cm="1">
        <f t="array" ref="CF64">CE64-IFERROR(_xlfn.LET(_xlpm.k,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$CE$3:$CE$215),IF(_xlpm.top="対象無し", 0, SUMPRODUCT(_xlpm.amount * _xlpm.hitCount))),0)</f>
        <v>0</v>
      </c>
      <c r="CG64" s="157">
        <f t="shared" si="218"/>
        <v>0</v>
      </c>
      <c r="CH64" s="21">
        <f>LEN(配列情報!$D$27)-LEN(SUBSTITUTE(配列情報!$D$27,$D64,""))</f>
        <v>0</v>
      </c>
      <c r="CI64" s="21">
        <f t="shared" si="21"/>
        <v>0</v>
      </c>
      <c r="CJ64" s="162" cm="1">
        <f t="array" ref="CJ64">CI64-IFERROR(_xlfn.LET(_xlpm.k,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$CI$3:$CI$215),IF(_xlpm.top="対象無し", 0, SUMPRODUCT(_xlpm.amount * _xlpm.hitCount))),0)</f>
        <v>0</v>
      </c>
      <c r="CK64" s="157">
        <f t="shared" si="219"/>
        <v>0</v>
      </c>
      <c r="CL64" s="21">
        <f>LEN(配列情報!$D$28)-LEN(SUBSTITUTE(配列情報!$D$28,$D64,""))</f>
        <v>0</v>
      </c>
      <c r="CM64" s="21">
        <f t="shared" si="22"/>
        <v>0</v>
      </c>
      <c r="CN64" s="162" cm="1">
        <f t="array" ref="CN64">CM64-IFERROR(_xlfn.LET(_xlpm.k,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$CM$3:$CM$215),IF(_xlpm.top="対象無し", 0, SUMPRODUCT(_xlpm.amount * _xlpm.hitCount))),0)</f>
        <v>0</v>
      </c>
      <c r="CO64" s="157">
        <f t="shared" si="220"/>
        <v>0</v>
      </c>
      <c r="CP64" s="21">
        <f>LEN(配列情報!$D$29)-LEN(SUBSTITUTE(配列情報!$D$29,$D64,""))</f>
        <v>0</v>
      </c>
      <c r="CQ64" s="21">
        <f t="shared" si="23"/>
        <v>0</v>
      </c>
      <c r="CR64" s="162" cm="1">
        <f t="array" ref="CR64">CQ64-IFERROR(_xlfn.LET(_xlpm.k,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$CQ$3:$CQ$215),IF(_xlpm.top="対象無し", 0, SUMPRODUCT(_xlpm.amount * _xlpm.hitCount))),0)</f>
        <v>0</v>
      </c>
      <c r="CS64" s="157">
        <f t="shared" si="221"/>
        <v>0</v>
      </c>
      <c r="CT64" s="21">
        <f>LEN(配列情報!$D$30)-LEN(SUBSTITUTE(配列情報!$D$30,$D64,""))</f>
        <v>0</v>
      </c>
      <c r="CU64" s="21">
        <f t="shared" si="24"/>
        <v>0</v>
      </c>
      <c r="CV64" s="162" cm="1">
        <f t="array" ref="CV64">CU64-IFERROR(_xlfn.LET(_xlpm.k,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$CU$3:$CU$215),IF(_xlpm.top="対象無し", 0, SUMPRODUCT(_xlpm.amount * _xlpm.hitCount))),0)</f>
        <v>0</v>
      </c>
      <c r="CW64" s="157">
        <f t="shared" si="222"/>
        <v>0</v>
      </c>
      <c r="CX64" s="21">
        <f>LEN(配列情報!$D$31)-LEN(SUBSTITUTE(配列情報!$D$31,$D64,""))</f>
        <v>0</v>
      </c>
      <c r="CY64" s="21">
        <f t="shared" si="25"/>
        <v>0</v>
      </c>
      <c r="CZ64" s="162" cm="1">
        <f t="array" ref="CZ64">CY64-IFERROR(_xlfn.LET(_xlpm.k,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$CY$3:$CY$215),IF(_xlpm.top="対象無し", 0, SUMPRODUCT(_xlpm.amount * _xlpm.hitCount))),0)</f>
        <v>0</v>
      </c>
      <c r="DA64" s="157">
        <f t="shared" si="223"/>
        <v>0</v>
      </c>
      <c r="DB64" s="21">
        <f>LEN(配列情報!$D$32)-LEN(SUBSTITUTE(配列情報!$D$32,$D64,""))</f>
        <v>0</v>
      </c>
      <c r="DC64" s="21">
        <f t="shared" si="26"/>
        <v>0</v>
      </c>
      <c r="DD64" s="162" cm="1">
        <f t="array" ref="DD64">DC64-IFERROR(_xlfn.LET(_xlpm.k,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$DC$3:$DC$215),IF(_xlpm.top="対象無し", 0, SUMPRODUCT(_xlpm.amount * _xlpm.hitCount))),0)</f>
        <v>0</v>
      </c>
      <c r="DE64" s="157">
        <f t="shared" si="224"/>
        <v>0</v>
      </c>
      <c r="DF64" s="21">
        <f>LEN(配列情報!$D$33)-LEN(SUBSTITUTE(配列情報!$D$33,$D64,""))</f>
        <v>0</v>
      </c>
      <c r="DG64" s="21">
        <f t="shared" si="27"/>
        <v>0</v>
      </c>
      <c r="DH64" s="162" cm="1">
        <f t="array" ref="DH64">DG64-IFERROR(_xlfn.LET(_xlpm.k,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$DG$3:$DG$215),IF(_xlpm.top="対象無し", 0, SUMPRODUCT(_xlpm.amount * _xlpm.hitCount))),0)</f>
        <v>0</v>
      </c>
      <c r="DI64" s="157">
        <f t="shared" si="225"/>
        <v>0</v>
      </c>
      <c r="DJ64" s="21">
        <f>LEN(配列情報!$D$34)-LEN(SUBSTITUTE(配列情報!$D$34,$D64,""))</f>
        <v>0</v>
      </c>
      <c r="DK64" s="21">
        <f t="shared" si="28"/>
        <v>0</v>
      </c>
      <c r="DL64" s="162" cm="1">
        <f t="array" ref="DL64">DK64-IFERROR(_xlfn.LET(_xlpm.k,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$DK$3:$DK$215),IF(_xlpm.top="対象無し", 0, SUMPRODUCT(_xlpm.amount * _xlpm.hitCount))),0)</f>
        <v>0</v>
      </c>
      <c r="DM64" s="157">
        <f t="shared" si="226"/>
        <v>0</v>
      </c>
      <c r="DN64" s="21">
        <f>LEN(配列情報!$D$35)-LEN(SUBSTITUTE(配列情報!$D$35,$D64,""))</f>
        <v>0</v>
      </c>
      <c r="DO64" s="21">
        <f t="shared" si="29"/>
        <v>0</v>
      </c>
      <c r="DP64" s="162" cm="1">
        <f t="array" ref="DP64">DO64-IFERROR(_xlfn.LET(_xlpm.k,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$DO$3:$DO$215),IF(_xlpm.top="対象無し", 0, SUMPRODUCT(_xlpm.amount * _xlpm.hitCount))),0)</f>
        <v>0</v>
      </c>
      <c r="DQ64" s="157">
        <f t="shared" si="227"/>
        <v>0</v>
      </c>
      <c r="DR64" s="21">
        <f>LEN(配列情報!$D$36)-LEN(SUBSTITUTE(配列情報!$D$36,$D64,""))</f>
        <v>0</v>
      </c>
      <c r="DS64" s="21">
        <f t="shared" si="30"/>
        <v>0</v>
      </c>
      <c r="DT64" s="162" cm="1">
        <f t="array" ref="DT64">DS64-IFERROR(_xlfn.LET(_xlpm.k,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$DS$3:$DS$215),IF(_xlpm.top="対象無し", 0, SUMPRODUCT(_xlpm.amount * _xlpm.hitCount))),0)</f>
        <v>0</v>
      </c>
      <c r="DU64" s="157">
        <f t="shared" si="228"/>
        <v>0</v>
      </c>
      <c r="DV64" s="21">
        <f>LEN(配列情報!$D$37)-LEN(SUBSTITUTE(配列情報!$D$37,$D64,""))</f>
        <v>0</v>
      </c>
      <c r="DW64" s="21">
        <f t="shared" si="31"/>
        <v>0</v>
      </c>
      <c r="DX64" s="162" cm="1">
        <f t="array" ref="DX64">DW64-IFERROR(_xlfn.LET(_xlpm.k,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$DW$3:$DW$215),IF(_xlpm.top="対象無し", 0, SUMPRODUCT(_xlpm.amount * _xlpm.hitCount))),0)</f>
        <v>0</v>
      </c>
      <c r="DY64" s="157">
        <f t="shared" si="229"/>
        <v>0</v>
      </c>
      <c r="DZ64" s="21">
        <f>LEN(配列情報!$D$38)-LEN(SUBSTITUTE(配列情報!$D$38,$D64,""))</f>
        <v>0</v>
      </c>
      <c r="EA64" s="21">
        <f t="shared" si="32"/>
        <v>0</v>
      </c>
      <c r="EB64" s="162" cm="1">
        <f t="array" ref="EB64">EA64-IFERROR(_xlfn.LET(_xlpm.k,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$EA$3:$EA$215),IF(_xlpm.top="対象無し", 0, SUMPRODUCT(_xlpm.amount * _xlpm.hitCount))),0)</f>
        <v>0</v>
      </c>
      <c r="EC64" s="157">
        <f t="shared" si="230"/>
        <v>0</v>
      </c>
      <c r="ED64" s="21">
        <f>LEN(配列情報!$D$39)-LEN(SUBSTITUTE(配列情報!$D$39,$D64,""))</f>
        <v>0</v>
      </c>
      <c r="EE64" s="21">
        <f t="shared" si="33"/>
        <v>0</v>
      </c>
      <c r="EF64" s="162" cm="1">
        <f t="array" ref="EF64">EE64-IFERROR(_xlfn.LET(_xlpm.k,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$EE$3:$EE$215),IF(_xlpm.top="対象無し", 0, SUMPRODUCT(_xlpm.amount * _xlpm.hitCount))),0)</f>
        <v>0</v>
      </c>
      <c r="EG64" s="157">
        <f t="shared" si="231"/>
        <v>0</v>
      </c>
      <c r="EH64" s="21">
        <f>LEN(配列情報!$D$40)-LEN(SUBSTITUTE(配列情報!$D$40,$D64,""))</f>
        <v>0</v>
      </c>
      <c r="EI64" s="21">
        <f t="shared" si="34"/>
        <v>0</v>
      </c>
      <c r="EJ64" s="162" cm="1">
        <f t="array" ref="EJ64">EI64-IFERROR(_xlfn.LET(_xlpm.k,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$EI$3:$EI$215),IF(_xlpm.top="対象無し", 0, SUMPRODUCT(_xlpm.amount * _xlpm.hitCount))),0)</f>
        <v>0</v>
      </c>
      <c r="EK64" s="157">
        <f t="shared" si="232"/>
        <v>0</v>
      </c>
      <c r="EL64" s="21">
        <f>LEN(配列情報!$D$41)-LEN(SUBSTITUTE(配列情報!$D$41,$D64,""))</f>
        <v>0</v>
      </c>
      <c r="EM64" s="21">
        <f t="shared" si="35"/>
        <v>0</v>
      </c>
      <c r="EN64" s="162" cm="1">
        <f t="array" ref="EN64">EM64-IFERROR(_xlfn.LET(_xlpm.k,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$EM$3:$EM$215),IF(_xlpm.top="対象無し", 0, SUMPRODUCT(_xlpm.amount * _xlpm.hitCount))),0)</f>
        <v>0</v>
      </c>
      <c r="EO64" s="157">
        <f t="shared" si="233"/>
        <v>0</v>
      </c>
      <c r="EP64" s="21">
        <f>LEN(配列情報!$D$42)-LEN(SUBSTITUTE(配列情報!$D$42,$D64,""))</f>
        <v>0</v>
      </c>
      <c r="EQ64" s="21">
        <f t="shared" si="36"/>
        <v>0</v>
      </c>
      <c r="ER64" s="162" cm="1">
        <f t="array" ref="ER64">EQ64-IFERROR(_xlfn.LET(_xlpm.k,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$EQ$3:$EQ$215),IF(_xlpm.top="対象無し", 0, SUMPRODUCT(_xlpm.amount * _xlpm.hitCount))),0)</f>
        <v>0</v>
      </c>
      <c r="ES64" s="157">
        <f t="shared" si="234"/>
        <v>0</v>
      </c>
      <c r="ET64" s="21">
        <f>LEN(配列情報!$D$43)-LEN(SUBSTITUTE(配列情報!$D$43,$D64,""))</f>
        <v>0</v>
      </c>
      <c r="EU64" s="21">
        <f t="shared" si="37"/>
        <v>0</v>
      </c>
      <c r="EV64" s="162" cm="1">
        <f t="array" ref="EV64">EU64-IFERROR(_xlfn.LET(_xlpm.k,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$EU$3:$EU$215),IF(_xlpm.top="対象無し", 0, SUMPRODUCT(_xlpm.amount * _xlpm.hitCount))),0)</f>
        <v>0</v>
      </c>
      <c r="EW64" s="157">
        <f t="shared" si="235"/>
        <v>0</v>
      </c>
      <c r="EX64" s="21">
        <f>LEN(配列情報!$D$44)-LEN(SUBSTITUTE(配列情報!$D$44,$D64,""))</f>
        <v>0</v>
      </c>
      <c r="EY64" s="21">
        <f t="shared" si="38"/>
        <v>0</v>
      </c>
      <c r="EZ64" s="162" cm="1">
        <f t="array" ref="EZ64">EY64-IFERROR(_xlfn.LET(_xlpm.k,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$EY$3:$EY$215),IF(_xlpm.top="対象無し", 0, SUMPRODUCT(_xlpm.amount * _xlpm.hitCount))),0)</f>
        <v>0</v>
      </c>
      <c r="FA64" s="157">
        <f t="shared" si="236"/>
        <v>0</v>
      </c>
      <c r="FB64" s="21">
        <f>LEN(配列情報!$D$45)-LEN(SUBSTITUTE(配列情報!$D$45,$D64,""))</f>
        <v>0</v>
      </c>
      <c r="FC64" s="21">
        <f t="shared" si="39"/>
        <v>0</v>
      </c>
      <c r="FD64" s="162" cm="1">
        <f t="array" ref="FD64">FC64-IFERROR(_xlfn.LET(_xlpm.k,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$FC$3:$FC$215),IF(_xlpm.top="対象無し", 0, SUMPRODUCT(_xlpm.amount * _xlpm.hitCount))),0)</f>
        <v>0</v>
      </c>
      <c r="FE64" s="157">
        <f t="shared" si="237"/>
        <v>0</v>
      </c>
      <c r="FF64" s="21">
        <f>LEN(配列情報!$D$46)-LEN(SUBSTITUTE(配列情報!$D$46,$D64,""))</f>
        <v>0</v>
      </c>
      <c r="FG64" s="21">
        <f t="shared" si="40"/>
        <v>0</v>
      </c>
      <c r="FH64" s="162" cm="1">
        <f t="array" ref="FH64">FG64-IFERROR(_xlfn.LET(_xlpm.k,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$FG$3:$FG$215),IF(_xlpm.top="対象無し", 0, SUMPRODUCT(_xlpm.amount * _xlpm.hitCount))),0)</f>
        <v>0</v>
      </c>
      <c r="FI64" s="157">
        <f t="shared" si="238"/>
        <v>0</v>
      </c>
      <c r="FJ64" s="21">
        <f>LEN(配列情報!$D$47)-LEN(SUBSTITUTE(配列情報!$D$47,$D64,""))</f>
        <v>0</v>
      </c>
      <c r="FK64" s="21">
        <f t="shared" si="41"/>
        <v>0</v>
      </c>
      <c r="FL64" s="162" cm="1">
        <f t="array" ref="FL64">FK64-IFERROR(_xlfn.LET(_xlpm.k,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$FK$3:$FK$215),IF(_xlpm.top="対象無し", 0, SUMPRODUCT(_xlpm.amount * _xlpm.hitCount))),0)</f>
        <v>0</v>
      </c>
      <c r="FM64" s="157">
        <f t="shared" si="239"/>
        <v>0</v>
      </c>
      <c r="FN64" s="21">
        <f>LEN(配列情報!$D$48)-LEN(SUBSTITUTE(配列情報!$D$48,$D64,""))</f>
        <v>0</v>
      </c>
      <c r="FO64" s="21">
        <f t="shared" si="42"/>
        <v>0</v>
      </c>
      <c r="FP64" s="162" cm="1">
        <f t="array" ref="FP64">FO64-IFERROR(_xlfn.LET(_xlpm.k,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$FO$3:$FO$215),IF(_xlpm.top="対象無し", 0, SUMPRODUCT(_xlpm.amount * _xlpm.hitCount))),0)</f>
        <v>0</v>
      </c>
      <c r="FQ64" s="157">
        <f t="shared" si="240"/>
        <v>0</v>
      </c>
      <c r="FR64" s="21">
        <f>LEN(配列情報!$D$49)-LEN(SUBSTITUTE(配列情報!$D$49,$D64,""))</f>
        <v>0</v>
      </c>
      <c r="FS64" s="21">
        <f t="shared" si="43"/>
        <v>0</v>
      </c>
      <c r="FT64" s="162" cm="1">
        <f t="array" ref="FT64">FS64-IFERROR(_xlfn.LET(_xlpm.k,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$FS$3:$FS$215),IF(_xlpm.top="対象無し", 0, SUMPRODUCT(_xlpm.amount * _xlpm.hitCount))),0)</f>
        <v>0</v>
      </c>
      <c r="FU64" s="157">
        <f t="shared" si="241"/>
        <v>0</v>
      </c>
      <c r="FV64" s="21">
        <f>LEN(配列情報!$D$50)-LEN(SUBSTITUTE(配列情報!$D$50,$D64,""))</f>
        <v>0</v>
      </c>
      <c r="FW64" s="21">
        <f t="shared" si="44"/>
        <v>0</v>
      </c>
      <c r="FX64" s="162" cm="1">
        <f t="array" ref="FX64">FW64-IFERROR(_xlfn.LET(_xlpm.k,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$FW$3:$FW$215),IF(_xlpm.top="対象無し", 0, SUMPRODUCT(_xlpm.amount * _xlpm.hitCount))),0)</f>
        <v>0</v>
      </c>
      <c r="FY64" s="157">
        <f t="shared" si="242"/>
        <v>0</v>
      </c>
      <c r="FZ64" s="21">
        <f>LEN(配列情報!$D$51)-LEN(SUBSTITUTE(配列情報!$D$51,$D64,""))</f>
        <v>0</v>
      </c>
      <c r="GA64" s="21">
        <f t="shared" si="45"/>
        <v>0</v>
      </c>
      <c r="GB64" s="162" cm="1">
        <f t="array" ref="GB64">GA64-IFERROR(_xlfn.LET(_xlpm.k,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$GA$3:$GA$215),IF(_xlpm.top="対象無し", 0, SUMPRODUCT(_xlpm.amount * _xlpm.hitCount))),0)</f>
        <v>0</v>
      </c>
      <c r="GC64" s="157">
        <f t="shared" si="243"/>
        <v>0</v>
      </c>
      <c r="GD64" s="21">
        <f>LEN(配列情報!$D$52)-LEN(SUBSTITUTE(配列情報!$D$52,$D64,""))</f>
        <v>0</v>
      </c>
      <c r="GE64" s="21">
        <f t="shared" si="46"/>
        <v>0</v>
      </c>
      <c r="GF64" s="162" cm="1">
        <f t="array" ref="GF64">GE64-IFERROR(_xlfn.LET(_xlpm.k,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$GE$3:$GE$215),IF(_xlpm.top="対象無し", 0, SUMPRODUCT(_xlpm.amount * _xlpm.hitCount))),0)</f>
        <v>0</v>
      </c>
      <c r="GG64" s="157">
        <f t="shared" si="244"/>
        <v>0</v>
      </c>
      <c r="GH64" s="21">
        <f>LEN(配列情報!$D$53)-LEN(SUBSTITUTE(配列情報!$D$53,$D64,""))</f>
        <v>0</v>
      </c>
      <c r="GI64" s="21">
        <f t="shared" si="47"/>
        <v>0</v>
      </c>
      <c r="GJ64" s="162" cm="1">
        <f t="array" ref="GJ64">GI64-IFERROR(_xlfn.LET(_xlpm.k,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$GI$3:$GI$215),IF(_xlpm.top="対象無し", 0, SUMPRODUCT(_xlpm.amount * _xlpm.hitCount))),0)</f>
        <v>0</v>
      </c>
      <c r="GK64" s="157">
        <f t="shared" si="245"/>
        <v>0</v>
      </c>
      <c r="GL64" s="21">
        <f>LEN(配列情報!$D$54)-LEN(SUBSTITUTE(配列情報!$D$54,$D64,""))</f>
        <v>0</v>
      </c>
      <c r="GM64" s="21">
        <f t="shared" si="48"/>
        <v>0</v>
      </c>
      <c r="GN64" s="162" cm="1">
        <f t="array" ref="GN64">GM64-IFERROR(_xlfn.LET(_xlpm.k,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$GM$3:$GM$215),IF(_xlpm.top="対象無し", 0, SUMPRODUCT(_xlpm.amount * _xlpm.hitCount))),0)</f>
        <v>0</v>
      </c>
      <c r="GO64" s="157">
        <f t="shared" si="246"/>
        <v>0</v>
      </c>
      <c r="GP64" s="21">
        <f>LEN(配列情報!$D$55)-LEN(SUBSTITUTE(配列情報!$D$55,$D64,""))</f>
        <v>0</v>
      </c>
      <c r="GQ64" s="21">
        <f t="shared" si="49"/>
        <v>0</v>
      </c>
      <c r="GR64" s="162" cm="1">
        <f t="array" ref="GR64">GQ64-IFERROR(_xlfn.LET(_xlpm.k,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$GQ$3:$GQ$215),IF(_xlpm.top="対象無し", 0, SUMPRODUCT(_xlpm.amount * _xlpm.hitCount))),0)</f>
        <v>0</v>
      </c>
      <c r="GS64" s="157">
        <f t="shared" si="247"/>
        <v>0</v>
      </c>
      <c r="GT64" s="21">
        <f>LEN(配列情報!$D$56)-LEN(SUBSTITUTE(配列情報!$D$56,$D64,""))</f>
        <v>0</v>
      </c>
      <c r="GU64" s="21">
        <f t="shared" si="50"/>
        <v>0</v>
      </c>
      <c r="GV64" s="162" cm="1">
        <f t="array" ref="GV64">GU64-IFERROR(_xlfn.LET(_xlpm.k,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$GU$3:$GU$215),IF(_xlpm.top="対象無し", 0, SUMPRODUCT(_xlpm.amount * _xlpm.hitCount))),0)</f>
        <v>0</v>
      </c>
      <c r="GW64" s="157">
        <f t="shared" si="248"/>
        <v>0</v>
      </c>
      <c r="GX64" s="21">
        <f>LEN(配列情報!$D$57)-LEN(SUBSTITUTE(配列情報!$D$57,$D64,""))</f>
        <v>0</v>
      </c>
      <c r="GY64" s="21">
        <f t="shared" si="51"/>
        <v>0</v>
      </c>
      <c r="GZ64" s="162" cm="1">
        <f t="array" ref="GZ64">GY64-IFERROR(_xlfn.LET(_xlpm.k,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$GY$3:$GY$215),IF(_xlpm.top="対象無し", 0, SUMPRODUCT(_xlpm.amount * _xlpm.hitCount))),0)</f>
        <v>0</v>
      </c>
      <c r="HA64" s="157">
        <f t="shared" si="249"/>
        <v>0</v>
      </c>
      <c r="HB64" s="21">
        <f>LEN(配列情報!$D$58)-LEN(SUBSTITUTE(配列情報!$D$58,$D64,""))</f>
        <v>0</v>
      </c>
      <c r="HC64" s="21">
        <f t="shared" si="52"/>
        <v>0</v>
      </c>
      <c r="HD64" s="162" cm="1">
        <f t="array" ref="HD64">HC64-IFERROR(_xlfn.LET(_xlpm.k,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$HC$3:$HC$215),IF(_xlpm.top="対象無し", 0, SUMPRODUCT(_xlpm.amount * _xlpm.hitCount))),0)</f>
        <v>0</v>
      </c>
      <c r="HE64" s="157">
        <f t="shared" si="250"/>
        <v>0</v>
      </c>
      <c r="HF64" s="21">
        <f>LEN(配列情報!$D$59)-LEN(SUBSTITUTE(配列情報!$D$59,$D64,""))</f>
        <v>0</v>
      </c>
      <c r="HG64" s="21">
        <f t="shared" si="53"/>
        <v>0</v>
      </c>
      <c r="HH64" s="162" cm="1">
        <f t="array" ref="HH64">HG64-IFERROR(_xlfn.LET(_xlpm.k,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$HG$3:$HG$215),IF(_xlpm.top="対象無し", 0, SUMPRODUCT(_xlpm.amount * _xlpm.hitCount))),0)</f>
        <v>0</v>
      </c>
      <c r="HI64" s="157">
        <f t="shared" si="251"/>
        <v>0</v>
      </c>
      <c r="HJ64" s="21">
        <f>LEN(配列情報!$D$60)-LEN(SUBSTITUTE(配列情報!$D$60,$D64,""))</f>
        <v>0</v>
      </c>
      <c r="HK64" s="21">
        <f t="shared" si="54"/>
        <v>0</v>
      </c>
      <c r="HL64" s="162" cm="1">
        <f t="array" ref="HL64">HK64-IFERROR(_xlfn.LET(_xlpm.k,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$HK$3:$HK$215),IF(_xlpm.top="対象無し", 0, SUMPRODUCT(_xlpm.amount * _xlpm.hitCount))),0)</f>
        <v>0</v>
      </c>
      <c r="HM64" s="157">
        <f t="shared" si="252"/>
        <v>0</v>
      </c>
      <c r="HN64" s="21">
        <f>LEN(配列情報!$D$61)-LEN(SUBSTITUTE(配列情報!$D$61,$D64,""))</f>
        <v>0</v>
      </c>
      <c r="HO64" s="21">
        <f t="shared" si="55"/>
        <v>0</v>
      </c>
      <c r="HP64" s="162" cm="1">
        <f t="array" ref="HP64">HO64-IFERROR(_xlfn.LET(_xlpm.k,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$HO$3:$HO$215),IF(_xlpm.top="対象無し", 0, SUMPRODUCT(_xlpm.amount * _xlpm.hitCount))),0)</f>
        <v>0</v>
      </c>
      <c r="HQ64" s="157">
        <f t="shared" si="253"/>
        <v>0</v>
      </c>
      <c r="HR64" s="21">
        <f>LEN(配列情報!$D$62)-LEN(SUBSTITUTE(配列情報!$D$62,$D64,""))</f>
        <v>0</v>
      </c>
      <c r="HS64" s="21">
        <f t="shared" si="56"/>
        <v>0</v>
      </c>
      <c r="HT64" s="162" cm="1">
        <f t="array" ref="HT64">HS64-IFERROR(_xlfn.LET(_xlpm.k,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$HS$3:$HS$215),IF(_xlpm.top="対象無し", 0, SUMPRODUCT(_xlpm.amount * _xlpm.hitCount))),0)</f>
        <v>0</v>
      </c>
      <c r="HU64" s="157">
        <f t="shared" si="254"/>
        <v>0</v>
      </c>
      <c r="HV64" s="21">
        <f>LEN(配列情報!$D$63)-LEN(SUBSTITUTE(配列情報!$D$63,$D64,""))</f>
        <v>0</v>
      </c>
      <c r="HW64" s="21">
        <f t="shared" si="57"/>
        <v>0</v>
      </c>
      <c r="HX64" s="162" cm="1">
        <f t="array" ref="HX64">HW64-IFERROR(_xlfn.LET(_xlpm.k,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$HW$3:$HW$215),IF(_xlpm.top="対象無し", 0, SUMPRODUCT(_xlpm.amount * _xlpm.hitCount))),0)</f>
        <v>0</v>
      </c>
      <c r="HY64" s="157">
        <f t="shared" si="255"/>
        <v>0</v>
      </c>
      <c r="HZ64" s="21">
        <f>LEN(配列情報!$D$64)-LEN(SUBSTITUTE(配列情報!$D$64,$D64,""))</f>
        <v>0</v>
      </c>
      <c r="IA64" s="21">
        <f t="shared" si="58"/>
        <v>0</v>
      </c>
      <c r="IB64" s="162" cm="1">
        <f t="array" ref="IB64">IA64-IFERROR(_xlfn.LET(_xlpm.k,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$IA$3:$IA$215),IF(_xlpm.top="対象無し", 0, SUMPRODUCT(_xlpm.amount * _xlpm.hitCount))),0)</f>
        <v>0</v>
      </c>
      <c r="IC64" s="157">
        <f t="shared" si="256"/>
        <v>0</v>
      </c>
      <c r="ID64" s="21">
        <f>LEN(配列情報!$D$65)-LEN(SUBSTITUTE(配列情報!$D$65,$D64,""))</f>
        <v>0</v>
      </c>
      <c r="IE64" s="21">
        <f t="shared" si="59"/>
        <v>0</v>
      </c>
      <c r="IF64" s="162" cm="1">
        <f t="array" ref="IF64">IE64-IFERROR(_xlfn.LET(_xlpm.k,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$IE$3:$IE$215),IF(_xlpm.top="対象無し", 0, SUMPRODUCT(_xlpm.amount * _xlpm.hitCount))),0)</f>
        <v>0</v>
      </c>
      <c r="IG64" s="157">
        <f t="shared" si="257"/>
        <v>0</v>
      </c>
      <c r="IH64" s="21">
        <f>LEN(配列情報!$D$66)-LEN(SUBSTITUTE(配列情報!$D$66,$D64,""))</f>
        <v>0</v>
      </c>
      <c r="II64" s="21">
        <f t="shared" si="60"/>
        <v>0</v>
      </c>
      <c r="IJ64" s="162" cm="1">
        <f t="array" ref="IJ64">II64-IFERROR(_xlfn.LET(_xlpm.k,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$II$3:$II$215),IF(_xlpm.top="対象無し", 0, SUMPRODUCT(_xlpm.amount * _xlpm.hitCount))),0)</f>
        <v>0</v>
      </c>
      <c r="IK64" s="157">
        <f t="shared" si="258"/>
        <v>0</v>
      </c>
      <c r="IL64" s="21">
        <f>LEN(配列情報!$D$67)-LEN(SUBSTITUTE(配列情報!$D$67,$D64,""))</f>
        <v>0</v>
      </c>
      <c r="IM64" s="21">
        <f t="shared" si="61"/>
        <v>0</v>
      </c>
      <c r="IN64" s="162" cm="1">
        <f t="array" ref="IN64">IM64-IFERROR(_xlfn.LET(_xlpm.k,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$IM$3:$IM$215),IF(_xlpm.top="対象無し", 0, SUMPRODUCT(_xlpm.amount * _xlpm.hitCount))),0)</f>
        <v>0</v>
      </c>
      <c r="IO64" s="157">
        <f t="shared" si="259"/>
        <v>0</v>
      </c>
      <c r="IP64" s="21">
        <f>LEN(配列情報!$D$68)-LEN(SUBSTITUTE(配列情報!$D$68,$D64,""))</f>
        <v>0</v>
      </c>
      <c r="IQ64" s="21">
        <f t="shared" si="62"/>
        <v>0</v>
      </c>
      <c r="IR64" s="162" cm="1">
        <f t="array" ref="IR64">IQ64-IFERROR(_xlfn.LET(_xlpm.k,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$IQ$3:$IQ$215),IF(_xlpm.top="対象無し", 0, SUMPRODUCT(_xlpm.amount * _xlpm.hitCount))),0)</f>
        <v>0</v>
      </c>
      <c r="IS64" s="157">
        <f t="shared" si="260"/>
        <v>0</v>
      </c>
      <c r="IT64" s="21">
        <f>LEN(配列情報!$D$69)-LEN(SUBSTITUTE(配列情報!$D$69,$D64,""))</f>
        <v>0</v>
      </c>
      <c r="IU64" s="21">
        <f t="shared" si="63"/>
        <v>0</v>
      </c>
      <c r="IV64" s="162" cm="1">
        <f t="array" ref="IV64">IU64-IFERROR(_xlfn.LET(_xlpm.k,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$IU$3:$IU$215),IF(_xlpm.top="対象無し", 0, SUMPRODUCT(_xlpm.amount * _xlpm.hitCount))),0)</f>
        <v>0</v>
      </c>
      <c r="IW64" s="157">
        <f t="shared" si="261"/>
        <v>0</v>
      </c>
      <c r="IX64" s="21">
        <f>LEN(配列情報!$D$70)-LEN(SUBSTITUTE(配列情報!$D$70,$D64,""))</f>
        <v>0</v>
      </c>
      <c r="IY64" s="21">
        <f t="shared" si="64"/>
        <v>0</v>
      </c>
      <c r="IZ64" s="162" cm="1">
        <f t="array" ref="IZ64">IY64-IFERROR(_xlfn.LET(_xlpm.k,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$IY$3:$IY$215),IF(_xlpm.top="対象無し", 0, SUMPRODUCT(_xlpm.amount * _xlpm.hitCount))),0)</f>
        <v>0</v>
      </c>
      <c r="JA64" s="157">
        <f t="shared" si="262"/>
        <v>0</v>
      </c>
      <c r="JB64" s="21">
        <f>LEN(配列情報!$D$71)-LEN(SUBSTITUTE(配列情報!$D$71,$D64,""))</f>
        <v>0</v>
      </c>
      <c r="JC64" s="21">
        <f t="shared" si="65"/>
        <v>0</v>
      </c>
      <c r="JD64" s="162" cm="1">
        <f t="array" ref="JD64">JC64-IFERROR(_xlfn.LET(_xlpm.k,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$JC$3:$JC$215),IF(_xlpm.top="対象無し", 0, SUMPRODUCT(_xlpm.amount * _xlpm.hitCount))),0)</f>
        <v>0</v>
      </c>
      <c r="JE64" s="157">
        <f t="shared" si="263"/>
        <v>0</v>
      </c>
      <c r="JF64" s="21">
        <f>LEN(配列情報!$D$72)-LEN(SUBSTITUTE(配列情報!$D$72,$D64,""))</f>
        <v>0</v>
      </c>
      <c r="JG64" s="21">
        <f t="shared" si="66"/>
        <v>0</v>
      </c>
      <c r="JH64" s="162" cm="1">
        <f t="array" ref="JH64">JG64-IFERROR(_xlfn.LET(_xlpm.k,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$JG$3:$JG$215),IF(_xlpm.top="対象無し", 0, SUMPRODUCT(_xlpm.amount * _xlpm.hitCount))),0)</f>
        <v>0</v>
      </c>
      <c r="JI64" s="157">
        <f t="shared" si="264"/>
        <v>0</v>
      </c>
      <c r="JJ64" s="21">
        <f>LEN(配列情報!$D$73)-LEN(SUBSTITUTE(配列情報!$D$73,$D64,""))</f>
        <v>0</v>
      </c>
      <c r="JK64" s="21">
        <f t="shared" si="67"/>
        <v>0</v>
      </c>
      <c r="JL64" s="162" cm="1">
        <f t="array" ref="JL64">JK64-IFERROR(_xlfn.LET(_xlpm.k,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$JK$3:$JK$215),IF(_xlpm.top="対象無し", 0, SUMPRODUCT(_xlpm.amount * _xlpm.hitCount))),0)</f>
        <v>0</v>
      </c>
      <c r="JM64" s="157">
        <f t="shared" si="265"/>
        <v>0</v>
      </c>
      <c r="JN64" s="21">
        <f>LEN(配列情報!$D$74)-LEN(SUBSTITUTE(配列情報!$D$74,$D64,""))</f>
        <v>0</v>
      </c>
      <c r="JO64" s="21">
        <f t="shared" si="68"/>
        <v>0</v>
      </c>
      <c r="JP64" s="162" cm="1">
        <f t="array" ref="JP64">JO64-IFERROR(_xlfn.LET(_xlpm.k,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$JO$3:$JO$215),IF(_xlpm.top="対象無し", 0, SUMPRODUCT(_xlpm.amount * _xlpm.hitCount))),0)</f>
        <v>0</v>
      </c>
      <c r="JQ64" s="157">
        <f t="shared" si="266"/>
        <v>0</v>
      </c>
      <c r="JR64" s="21">
        <f>LEN(配列情報!$D$75)-LEN(SUBSTITUTE(配列情報!$D$75,$D64,""))</f>
        <v>0</v>
      </c>
      <c r="JS64" s="21">
        <f t="shared" si="69"/>
        <v>0</v>
      </c>
      <c r="JT64" s="162" cm="1">
        <f t="array" ref="JT64">JS64-IFERROR(_xlfn.LET(_xlpm.k,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$JS$3:$JS$215),IF(_xlpm.top="対象無し", 0, SUMPRODUCT(_xlpm.amount * _xlpm.hitCount))),0)</f>
        <v>0</v>
      </c>
      <c r="JU64" s="157">
        <f t="shared" si="267"/>
        <v>0</v>
      </c>
      <c r="JV64" s="21">
        <f>LEN(配列情報!$D$76)-LEN(SUBSTITUTE(配列情報!$D$76,$D64,""))</f>
        <v>0</v>
      </c>
      <c r="JW64" s="21">
        <f t="shared" si="70"/>
        <v>0</v>
      </c>
      <c r="JX64" s="162" cm="1">
        <f t="array" ref="JX64">JW64-IFERROR(_xlfn.LET(_xlpm.k,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$JW$3:$JW$215),IF(_xlpm.top="対象無し", 0, SUMPRODUCT(_xlpm.amount * _xlpm.hitCount))),0)</f>
        <v>0</v>
      </c>
      <c r="JY64" s="157">
        <f t="shared" si="268"/>
        <v>0</v>
      </c>
      <c r="JZ64" s="21">
        <f>LEN(配列情報!$D$77)-LEN(SUBSTITUTE(配列情報!$D$77,$D64,""))</f>
        <v>0</v>
      </c>
      <c r="KA64" s="21">
        <f t="shared" si="71"/>
        <v>0</v>
      </c>
      <c r="KB64" s="162" cm="1">
        <f t="array" ref="KB64">KA64-IFERROR(_xlfn.LET(_xlpm.k,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$KA$3:$KA$215),IF(_xlpm.top="対象無し", 0, SUMPRODUCT(_xlpm.amount * _xlpm.hitCount))),0)</f>
        <v>0</v>
      </c>
      <c r="KC64" s="157">
        <f t="shared" si="269"/>
        <v>0</v>
      </c>
      <c r="KD64" s="21">
        <f>LEN(配列情報!$D$78)-LEN(SUBSTITUTE(配列情報!$D$78,$D64,""))</f>
        <v>0</v>
      </c>
      <c r="KE64" s="21">
        <f t="shared" si="72"/>
        <v>0</v>
      </c>
      <c r="KF64" s="162" cm="1">
        <f t="array" ref="KF64">KE64-IFERROR(_xlfn.LET(_xlpm.k,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$KE$3:$KE$215),IF(_xlpm.top="対象無し", 0, SUMPRODUCT(_xlpm.amount * _xlpm.hitCount))),0)</f>
        <v>0</v>
      </c>
      <c r="KG64" s="157">
        <f t="shared" si="270"/>
        <v>0</v>
      </c>
      <c r="KH64" s="21">
        <f>LEN(配列情報!$D$79)-LEN(SUBSTITUTE(配列情報!$D$79,$D64,""))</f>
        <v>0</v>
      </c>
      <c r="KI64" s="21">
        <f t="shared" si="73"/>
        <v>0</v>
      </c>
      <c r="KJ64" s="162" cm="1">
        <f t="array" ref="KJ64">KI64-IFERROR(_xlfn.LET(_xlpm.k,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$KI$3:$KI$215),IF(_xlpm.top="対象無し", 0, SUMPRODUCT(_xlpm.amount * _xlpm.hitCount))),0)</f>
        <v>0</v>
      </c>
      <c r="KK64" s="157">
        <f t="shared" si="271"/>
        <v>0</v>
      </c>
      <c r="KL64" s="21">
        <f>LEN(配列情報!$D$80)-LEN(SUBSTITUTE(配列情報!$D$80,$D64,""))</f>
        <v>0</v>
      </c>
      <c r="KM64" s="21">
        <f t="shared" si="74"/>
        <v>0</v>
      </c>
      <c r="KN64" s="162" cm="1">
        <f t="array" ref="KN64">KM64-IFERROR(_xlfn.LET(_xlpm.k,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$KM$3:$KM$215),IF(_xlpm.top="対象無し", 0, SUMPRODUCT(_xlpm.amount * _xlpm.hitCount))),0)</f>
        <v>0</v>
      </c>
      <c r="KO64" s="157">
        <f t="shared" si="272"/>
        <v>0</v>
      </c>
      <c r="KP64" s="21">
        <f>LEN(配列情報!$D$81)-LEN(SUBSTITUTE(配列情報!$D$81,$D64,""))</f>
        <v>0</v>
      </c>
      <c r="KQ64" s="21">
        <f t="shared" si="75"/>
        <v>0</v>
      </c>
      <c r="KR64" s="162" cm="1">
        <f t="array" ref="KR64">KQ64-IFERROR(_xlfn.LET(_xlpm.k,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$KQ$3:$KQ$215),IF(_xlpm.top="対象無し", 0, SUMPRODUCT(_xlpm.amount * _xlpm.hitCount))),0)</f>
        <v>0</v>
      </c>
      <c r="KS64" s="157">
        <f t="shared" si="273"/>
        <v>0</v>
      </c>
      <c r="KT64" s="21">
        <f>LEN(配列情報!$D$82)-LEN(SUBSTITUTE(配列情報!$D$82,$D64,""))</f>
        <v>0</v>
      </c>
      <c r="KU64" s="21">
        <f t="shared" si="76"/>
        <v>0</v>
      </c>
      <c r="KV64" s="162" cm="1">
        <f t="array" ref="KV64">KU64-IFERROR(_xlfn.LET(_xlpm.k,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$KU$3:$KU$215),IF(_xlpm.top="対象無し", 0, SUMPRODUCT(_xlpm.amount * _xlpm.hitCount))),0)</f>
        <v>0</v>
      </c>
      <c r="KW64" s="157">
        <f t="shared" si="274"/>
        <v>0</v>
      </c>
      <c r="KX64" s="21">
        <f>LEN(配列情報!$D$83)-LEN(SUBSTITUTE(配列情報!$D$83,$D64,""))</f>
        <v>0</v>
      </c>
      <c r="KY64" s="21">
        <f t="shared" si="77"/>
        <v>0</v>
      </c>
      <c r="KZ64" s="162" cm="1">
        <f t="array" ref="KZ64">KY64-IFERROR(_xlfn.LET(_xlpm.k,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$KY$3:$KY$215),IF(_xlpm.top="対象無し", 0, SUMPRODUCT(_xlpm.amount * _xlpm.hitCount))),0)</f>
        <v>0</v>
      </c>
      <c r="LA64" s="157">
        <f t="shared" si="275"/>
        <v>0</v>
      </c>
      <c r="LB64" s="21">
        <f>LEN(配列情報!$D$84)-LEN(SUBSTITUTE(配列情報!$D$84,$D64,""))</f>
        <v>0</v>
      </c>
      <c r="LC64" s="21">
        <f t="shared" si="78"/>
        <v>0</v>
      </c>
      <c r="LD64" s="162" cm="1">
        <f t="array" ref="LD64">LC64-IFERROR(_xlfn.LET(_xlpm.k,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$LC$3:$LC$215),IF(_xlpm.top="対象無し", 0, SUMPRODUCT(_xlpm.amount * _xlpm.hitCount))),0)</f>
        <v>0</v>
      </c>
      <c r="LE64" s="157">
        <f t="shared" si="276"/>
        <v>0</v>
      </c>
      <c r="LF64" s="21">
        <f>LEN(配列情報!$D$85)-LEN(SUBSTITUTE(配列情報!$D$85,$D64,""))</f>
        <v>0</v>
      </c>
      <c r="LG64" s="21">
        <f t="shared" si="79"/>
        <v>0</v>
      </c>
      <c r="LH64" s="162" cm="1">
        <f t="array" ref="LH64">LG64-IFERROR(_xlfn.LET(_xlpm.k,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$LG$3:$LG$215),IF(_xlpm.top="対象無し", 0, SUMPRODUCT(_xlpm.amount * _xlpm.hitCount))),0)</f>
        <v>0</v>
      </c>
      <c r="LI64" s="157">
        <f t="shared" si="277"/>
        <v>0</v>
      </c>
      <c r="LJ64" s="21">
        <f>LEN(配列情報!$D$86)-LEN(SUBSTITUTE(配列情報!$D$86,$D64,""))</f>
        <v>0</v>
      </c>
      <c r="LK64" s="21">
        <f t="shared" si="80"/>
        <v>0</v>
      </c>
      <c r="LL64" s="162" cm="1">
        <f t="array" ref="LL64">LK64-IFERROR(_xlfn.LET(_xlpm.k,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$LK$3:$LK$215),IF(_xlpm.top="対象無し", 0, SUMPRODUCT(_xlpm.amount * _xlpm.hitCount))),0)</f>
        <v>0</v>
      </c>
      <c r="LM64" s="157">
        <f t="shared" si="278"/>
        <v>0</v>
      </c>
      <c r="LN64" s="21">
        <f>LEN(配列情報!$D$87)-LEN(SUBSTITUTE(配列情報!$D$87,$D64,""))</f>
        <v>0</v>
      </c>
      <c r="LO64" s="21">
        <f t="shared" si="81"/>
        <v>0</v>
      </c>
      <c r="LP64" s="162" cm="1">
        <f t="array" ref="LP64">LO64-IFERROR(_xlfn.LET(_xlpm.k,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$LO$3:$LO$215),IF(_xlpm.top="対象無し", 0, SUMPRODUCT(_xlpm.amount * _xlpm.hitCount))),0)</f>
        <v>0</v>
      </c>
      <c r="LQ64" s="157">
        <f t="shared" si="279"/>
        <v>0</v>
      </c>
      <c r="LR64" s="21">
        <f>LEN(配列情報!$D$88)-LEN(SUBSTITUTE(配列情報!$D$88,$D64,""))</f>
        <v>0</v>
      </c>
      <c r="LS64" s="21">
        <f t="shared" si="82"/>
        <v>0</v>
      </c>
      <c r="LT64" s="162" cm="1">
        <f t="array" ref="LT64">LS64-IFERROR(_xlfn.LET(_xlpm.k,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$LS$3:$LS$215),IF(_xlpm.top="対象無し", 0, SUMPRODUCT(_xlpm.amount * _xlpm.hitCount))),0)</f>
        <v>0</v>
      </c>
      <c r="LU64" s="157">
        <f t="shared" si="280"/>
        <v>0</v>
      </c>
      <c r="LV64" s="21">
        <f>LEN(配列情報!$D$89)-LEN(SUBSTITUTE(配列情報!$D$89,$D64,""))</f>
        <v>0</v>
      </c>
      <c r="LW64" s="21">
        <f t="shared" si="83"/>
        <v>0</v>
      </c>
      <c r="LX64" s="162" cm="1">
        <f t="array" ref="LX64">LW64-IFERROR(_xlfn.LET(_xlpm.k,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$LW$3:$LW$215),IF(_xlpm.top="対象無し", 0, SUMPRODUCT(_xlpm.amount * _xlpm.hitCount))),0)</f>
        <v>0</v>
      </c>
      <c r="LY64" s="157">
        <f t="shared" si="281"/>
        <v>0</v>
      </c>
      <c r="LZ64" s="21">
        <f>LEN(配列情報!$D$90)-LEN(SUBSTITUTE(配列情報!$D$90,$D64,""))</f>
        <v>0</v>
      </c>
      <c r="MA64" s="21">
        <f t="shared" si="84"/>
        <v>0</v>
      </c>
      <c r="MB64" s="162" cm="1">
        <f t="array" ref="MB64">MA64-IFERROR(_xlfn.LET(_xlpm.k,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$MA$3:$MA$215),IF(_xlpm.top="対象無し", 0, SUMPRODUCT(_xlpm.amount * _xlpm.hitCount))),0)</f>
        <v>0</v>
      </c>
      <c r="MC64" s="157">
        <f t="shared" si="282"/>
        <v>0</v>
      </c>
      <c r="MD64" s="21">
        <f>LEN(配列情報!$D$91)-LEN(SUBSTITUTE(配列情報!$D$91,$D64,""))</f>
        <v>0</v>
      </c>
      <c r="ME64" s="21">
        <f t="shared" si="85"/>
        <v>0</v>
      </c>
      <c r="MF64" s="162" cm="1">
        <f t="array" ref="MF64">ME64-IFERROR(_xlfn.LET(_xlpm.k,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$ME$3:$ME$215),IF(_xlpm.top="対象無し", 0, SUMPRODUCT(_xlpm.amount * _xlpm.hitCount))),0)</f>
        <v>0</v>
      </c>
      <c r="MG64" s="157">
        <f t="shared" si="283"/>
        <v>0</v>
      </c>
      <c r="MH64" s="21">
        <f>LEN(配列情報!$D$92)-LEN(SUBSTITUTE(配列情報!$D$92,$D64,""))</f>
        <v>0</v>
      </c>
      <c r="MI64" s="21">
        <f t="shared" si="86"/>
        <v>0</v>
      </c>
      <c r="MJ64" s="162" cm="1">
        <f t="array" ref="MJ64">MI64-IFERROR(_xlfn.LET(_xlpm.k,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$MI$3:$MI$215),IF(_xlpm.top="対象無し", 0, SUMPRODUCT(_xlpm.amount * _xlpm.hitCount))),0)</f>
        <v>0</v>
      </c>
      <c r="MK64" s="157">
        <f t="shared" si="284"/>
        <v>0</v>
      </c>
      <c r="ML64" s="21">
        <f>LEN(配列情報!$D$93)-LEN(SUBSTITUTE(配列情報!$D$93,$D64,""))</f>
        <v>0</v>
      </c>
      <c r="MM64" s="21">
        <f t="shared" si="87"/>
        <v>0</v>
      </c>
      <c r="MN64" s="162" cm="1">
        <f t="array" ref="MN64">MM64-IFERROR(_xlfn.LET(_xlpm.k,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$MM$3:$MM$215),IF(_xlpm.top="対象無し", 0, SUMPRODUCT(_xlpm.amount * _xlpm.hitCount))),0)</f>
        <v>0</v>
      </c>
      <c r="MO64" s="157">
        <f t="shared" si="285"/>
        <v>0</v>
      </c>
      <c r="MP64" s="21">
        <f>LEN(配列情報!$D$94)-LEN(SUBSTITUTE(配列情報!$D$94,$D64,""))</f>
        <v>0</v>
      </c>
      <c r="MQ64" s="21">
        <f t="shared" si="88"/>
        <v>0</v>
      </c>
      <c r="MR64" s="162" cm="1">
        <f t="array" ref="MR64">MQ64-IFERROR(_xlfn.LET(_xlpm.k,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$MQ$3:$MQ$215),IF(_xlpm.top="対象無し", 0, SUMPRODUCT(_xlpm.amount * _xlpm.hitCount))),0)</f>
        <v>0</v>
      </c>
      <c r="MS64" s="157">
        <f t="shared" si="286"/>
        <v>0</v>
      </c>
      <c r="MT64" s="21">
        <f>LEN(配列情報!$D$95)-LEN(SUBSTITUTE(配列情報!$D$95,$D64,""))</f>
        <v>0</v>
      </c>
      <c r="MU64" s="21">
        <f t="shared" si="89"/>
        <v>0</v>
      </c>
      <c r="MV64" s="162" cm="1">
        <f t="array" ref="MV64">MU64-IFERROR(_xlfn.LET(_xlpm.k,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$MU$3:$MU$215),IF(_xlpm.top="対象無し", 0, SUMPRODUCT(_xlpm.amount * _xlpm.hitCount))),0)</f>
        <v>0</v>
      </c>
      <c r="MW64" s="157">
        <f t="shared" si="287"/>
        <v>0</v>
      </c>
      <c r="MX64" s="21">
        <f>LEN(配列情報!$D$96)-LEN(SUBSTITUTE(配列情報!$D$96,$D64,""))</f>
        <v>0</v>
      </c>
      <c r="MY64" s="21">
        <f t="shared" si="90"/>
        <v>0</v>
      </c>
      <c r="MZ64" s="162" cm="1">
        <f t="array" ref="MZ64">MY64-IFERROR(_xlfn.LET(_xlpm.k,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$MY$3:$MY$215),IF(_xlpm.top="対象無し", 0, SUMPRODUCT(_xlpm.amount * _xlpm.hitCount))),0)</f>
        <v>0</v>
      </c>
      <c r="NA64" s="157">
        <f t="shared" si="288"/>
        <v>0</v>
      </c>
      <c r="NB64" s="21">
        <f>LEN(配列情報!$D$97)-LEN(SUBSTITUTE(配列情報!$D$97,$D64,""))</f>
        <v>0</v>
      </c>
      <c r="NC64" s="21">
        <f t="shared" si="91"/>
        <v>0</v>
      </c>
      <c r="ND64" s="162" cm="1">
        <f t="array" ref="ND64">NC64-IFERROR(_xlfn.LET(_xlpm.k,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$NC$3:$NC$215),IF(_xlpm.top="対象無し", 0, SUMPRODUCT(_xlpm.amount * _xlpm.hitCount))),0)</f>
        <v>0</v>
      </c>
      <c r="NE64" s="157">
        <f t="shared" si="289"/>
        <v>0</v>
      </c>
      <c r="NF64" s="21">
        <f>LEN(配列情報!$D$98)-LEN(SUBSTITUTE(配列情報!$D$98,$D64,""))</f>
        <v>0</v>
      </c>
      <c r="NG64" s="21">
        <f t="shared" si="92"/>
        <v>0</v>
      </c>
      <c r="NH64" s="162" cm="1">
        <f t="array" ref="NH64">NG64-IFERROR(_xlfn.LET(_xlpm.k,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$NG$3:$NG$215),IF(_xlpm.top="対象無し", 0, SUMPRODUCT(_xlpm.amount * _xlpm.hitCount))),0)</f>
        <v>0</v>
      </c>
      <c r="NI64" s="157">
        <f t="shared" si="290"/>
        <v>0</v>
      </c>
      <c r="NJ64" s="21">
        <f>LEN(配列情報!$D$99)-LEN(SUBSTITUTE(配列情報!$D$99,$D64,""))</f>
        <v>0</v>
      </c>
      <c r="NK64" s="21">
        <f t="shared" si="93"/>
        <v>0</v>
      </c>
      <c r="NL64" s="162" cm="1">
        <f t="array" ref="NL64">NK64-IFERROR(_xlfn.LET(_xlpm.k,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$NK$3:$NK$215),IF(_xlpm.top="対象無し", 0, SUMPRODUCT(_xlpm.amount * _xlpm.hitCount))),0)</f>
        <v>0</v>
      </c>
      <c r="NM64" s="157">
        <f t="shared" si="291"/>
        <v>0</v>
      </c>
      <c r="NN64" s="21">
        <f>LEN(配列情報!$D$100)-LEN(SUBSTITUTE(配列情報!$D$100,$D64,""))</f>
        <v>0</v>
      </c>
      <c r="NO64" s="21">
        <f t="shared" si="94"/>
        <v>0</v>
      </c>
      <c r="NP64" s="162" cm="1">
        <f t="array" ref="NP64">NO64-IFERROR(_xlfn.LET(_xlpm.k,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$NO$3:$NO$215),IF(_xlpm.top="対象無し", 0, SUMPRODUCT(_xlpm.amount * _xlpm.hitCount))),0)</f>
        <v>0</v>
      </c>
      <c r="NQ64" s="157">
        <f t="shared" si="292"/>
        <v>0</v>
      </c>
      <c r="NR64" s="21">
        <f>LEN(配列情報!$D$101)-LEN(SUBSTITUTE(配列情報!$D$101,$D64,""))</f>
        <v>0</v>
      </c>
      <c r="NS64" s="21">
        <f t="shared" si="95"/>
        <v>0</v>
      </c>
      <c r="NT64" s="162" cm="1">
        <f t="array" ref="NT64">NS64-IFERROR(_xlfn.LET(_xlpm.k,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$NS$3:$NS$215),IF(_xlpm.top="対象無し", 0, SUMPRODUCT(_xlpm.amount * _xlpm.hitCount))),0)</f>
        <v>0</v>
      </c>
      <c r="NU64" s="157">
        <f t="shared" si="293"/>
        <v>0</v>
      </c>
      <c r="NV64" s="21">
        <f>LEN(配列情報!$D$102)-LEN(SUBSTITUTE(配列情報!$D$102,$D64,""))</f>
        <v>0</v>
      </c>
      <c r="NW64" s="21">
        <f t="shared" si="96"/>
        <v>0</v>
      </c>
      <c r="NX64" s="162" cm="1">
        <f t="array" ref="NX64">NW64-IFERROR(_xlfn.LET(_xlpm.k, _xlfn.XMATCH(TRUE, EXACT($OB$2:$RL$2, D64),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D64, ""))) / LEN(D64),_xlpm.amount, SUMIF($C$3:$C$215, _xlpm.arrCode, $NW$3:$NW$215),IF(_xlpm.top="対象無し", 0, SUMPRODUCT(_xlpm.amount * _xlpm.hitCount))),0)</f>
        <v>0</v>
      </c>
      <c r="NY64" s="157">
        <f t="shared" si="294"/>
        <v>0</v>
      </c>
    </row>
    <row r="65" spans="1:394">
      <c r="A65" s="178" t="s">
        <v>618</v>
      </c>
      <c r="B65" s="45" t="s">
        <v>66</v>
      </c>
      <c r="C65" s="45">
        <v>63</v>
      </c>
      <c r="D65" s="19" t="str">
        <f>塩基・修飾表記の定義!N61</f>
        <v>[N6MdA]</v>
      </c>
      <c r="E65" s="160">
        <f t="shared" si="3"/>
        <v>7</v>
      </c>
      <c r="F65" s="21">
        <f>LEN(配列情報!$D$7)-LEN(SUBSTITUTE(配列情報!$D$7,$D65,""))</f>
        <v>0</v>
      </c>
      <c r="G65" s="21">
        <f t="shared" si="100"/>
        <v>0</v>
      </c>
      <c r="H65" s="162" cm="1">
        <f t="array" ref="H65">G65-IFERROR(_xlfn.LET(_xlpm.k,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$G$3:$G$215),IF(_xlpm.top="対象無し", 0, SUMPRODUCT(_xlpm.amount * _xlpm.hitCount))),0)</f>
        <v>0</v>
      </c>
      <c r="I65" s="157">
        <f t="shared" si="199"/>
        <v>0</v>
      </c>
      <c r="J65" s="21">
        <f>LEN(配列情報!$D$8)-LEN(SUBSTITUTE(配列情報!$D$8,$D65,""))</f>
        <v>0</v>
      </c>
      <c r="K65" s="21">
        <f t="shared" si="101"/>
        <v>0</v>
      </c>
      <c r="L65" s="162" cm="1">
        <f t="array" ref="L65">K65-IFERROR(_xlfn.LET(_xlpm.k,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$K$3:$K$215),IF(_xlpm.top="対象無し", 0, SUMPRODUCT(_xlpm.amount * _xlpm.hitCount))),0)</f>
        <v>0</v>
      </c>
      <c r="M65" s="157">
        <f t="shared" si="200"/>
        <v>0</v>
      </c>
      <c r="N65" s="21">
        <f>LEN(配列情報!$D$9)-LEN(SUBSTITUTE(配列情報!$D$9,$D65,""))</f>
        <v>0</v>
      </c>
      <c r="O65" s="21">
        <f t="shared" si="4"/>
        <v>0</v>
      </c>
      <c r="P65" s="162" cm="1">
        <f t="array" ref="P65">O65-IFERROR(_xlfn.LET(_xlpm.k,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$O$3:$O$215),IF(_xlpm.top="対象無し", 0, SUMPRODUCT(_xlpm.amount * _xlpm.hitCount))),0)</f>
        <v>0</v>
      </c>
      <c r="Q65" s="157">
        <f t="shared" si="201"/>
        <v>0</v>
      </c>
      <c r="R65" s="21">
        <f>LEN(配列情報!$D$10)-LEN(SUBSTITUTE(配列情報!$D$10,$D65,""))</f>
        <v>0</v>
      </c>
      <c r="S65" s="21">
        <f t="shared" si="5"/>
        <v>0</v>
      </c>
      <c r="T65" s="162" cm="1">
        <f t="array" ref="T65">S65-IFERROR(_xlfn.LET(_xlpm.k,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$S$3:$S$215),IF(_xlpm.top="対象無し", 0, SUMPRODUCT(_xlpm.amount * _xlpm.hitCount))),0)</f>
        <v>0</v>
      </c>
      <c r="U65" s="157">
        <f t="shared" si="202"/>
        <v>0</v>
      </c>
      <c r="V65" s="21">
        <f>LEN(配列情報!$D$11)-LEN(SUBSTITUTE(配列情報!$D$11,$D65,""))</f>
        <v>0</v>
      </c>
      <c r="W65" s="21">
        <f t="shared" si="6"/>
        <v>0</v>
      </c>
      <c r="X65" s="162" cm="1">
        <f t="array" ref="X65">W65-IFERROR(_xlfn.LET(_xlpm.k,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$W$3:$W$215),IF(_xlpm.top="対象無し", 0, SUMPRODUCT(_xlpm.amount * _xlpm.hitCount))),0)</f>
        <v>0</v>
      </c>
      <c r="Y65" s="157">
        <f t="shared" si="203"/>
        <v>0</v>
      </c>
      <c r="Z65" s="21">
        <f>LEN(配列情報!$D$12)-LEN(SUBSTITUTE(配列情報!$D$12,$D65,""))</f>
        <v>0</v>
      </c>
      <c r="AA65" s="21">
        <f t="shared" si="7"/>
        <v>0</v>
      </c>
      <c r="AB65" s="162" cm="1">
        <f t="array" ref="AB65">AA65-IFERROR(_xlfn.LET(_xlpm.k,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$AA$3:$AA$215),IF(_xlpm.top="対象無し", 0, SUMPRODUCT(_xlpm.amount * _xlpm.hitCount))),0)</f>
        <v>0</v>
      </c>
      <c r="AC65" s="157">
        <f t="shared" si="204"/>
        <v>0</v>
      </c>
      <c r="AD65" s="21">
        <f>LEN(配列情報!$D$13)-LEN(SUBSTITUTE(配列情報!$D$13,$D65,""))</f>
        <v>0</v>
      </c>
      <c r="AE65" s="21">
        <f t="shared" si="8"/>
        <v>0</v>
      </c>
      <c r="AF65" s="162" cm="1">
        <f t="array" ref="AF65">AE65-IFERROR(_xlfn.LET(_xlpm.k,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$AE$3:$AE$215),IF(_xlpm.top="対象無し", 0, SUMPRODUCT(_xlpm.amount * _xlpm.hitCount))),0)</f>
        <v>0</v>
      </c>
      <c r="AG65" s="157">
        <f t="shared" si="205"/>
        <v>0</v>
      </c>
      <c r="AH65" s="21">
        <f>LEN(配列情報!$D$14)-LEN(SUBSTITUTE(配列情報!$D$14,$D65,""))</f>
        <v>0</v>
      </c>
      <c r="AI65" s="21">
        <f t="shared" si="9"/>
        <v>0</v>
      </c>
      <c r="AJ65" s="162" cm="1">
        <f t="array" ref="AJ65">AI65-IFERROR(_xlfn.LET(_xlpm.k,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$AI$3:$AI$215),IF(_xlpm.top="対象無し", 0, SUMPRODUCT(_xlpm.amount * _xlpm.hitCount))),0)</f>
        <v>0</v>
      </c>
      <c r="AK65" s="157">
        <f t="shared" si="206"/>
        <v>0</v>
      </c>
      <c r="AL65" s="21">
        <f>LEN(配列情報!$D$15)-LEN(SUBSTITUTE(配列情報!$D$15,$D65,""))</f>
        <v>0</v>
      </c>
      <c r="AM65" s="21">
        <f t="shared" si="10"/>
        <v>0</v>
      </c>
      <c r="AN65" s="162" cm="1">
        <f t="array" ref="AN65">AM65-IFERROR(_xlfn.LET(_xlpm.k,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$AM$3:$AM$215),IF(_xlpm.top="対象無し", 0, SUMPRODUCT(_xlpm.amount * _xlpm.hitCount))),0)</f>
        <v>0</v>
      </c>
      <c r="AO65" s="157">
        <f t="shared" si="207"/>
        <v>0</v>
      </c>
      <c r="AP65" s="21">
        <f>LEN(配列情報!$D$16)-LEN(SUBSTITUTE(配列情報!$D$16,$D65,""))</f>
        <v>0</v>
      </c>
      <c r="AQ65" s="21">
        <f t="shared" si="11"/>
        <v>0</v>
      </c>
      <c r="AR65" s="162" cm="1">
        <f t="array" ref="AR65">AQ65-IFERROR(_xlfn.LET(_xlpm.k,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$AQ$3:$AQ$215),IF(_xlpm.top="対象無し", 0, SUMPRODUCT(_xlpm.amount * _xlpm.hitCount))),0)</f>
        <v>0</v>
      </c>
      <c r="AS65" s="157">
        <f t="shared" si="208"/>
        <v>0</v>
      </c>
      <c r="AT65" s="21">
        <f>LEN(配列情報!$D$17)-LEN(SUBSTITUTE(配列情報!$D$17,$D65,""))</f>
        <v>0</v>
      </c>
      <c r="AU65" s="21">
        <f t="shared" si="12"/>
        <v>0</v>
      </c>
      <c r="AV65" s="162" cm="1">
        <f t="array" ref="AV65">AU65-IFERROR(_xlfn.LET(_xlpm.k,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$AU$3:$AU$215),IF(_xlpm.top="対象無し", 0, SUMPRODUCT(_xlpm.amount * _xlpm.hitCount))),0)</f>
        <v>0</v>
      </c>
      <c r="AW65" s="157">
        <f t="shared" si="209"/>
        <v>0</v>
      </c>
      <c r="AX65" s="21">
        <f>LEN(配列情報!$D$18)-LEN(SUBSTITUTE(配列情報!$D$18,$D65,""))</f>
        <v>0</v>
      </c>
      <c r="AY65" s="21">
        <f t="shared" si="13"/>
        <v>0</v>
      </c>
      <c r="AZ65" s="162" cm="1">
        <f t="array" ref="AZ65">AY65-IFERROR(_xlfn.LET(_xlpm.k,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$AY$3:$AY$215),IF(_xlpm.top="対象無し", 0, SUMPRODUCT(_xlpm.amount * _xlpm.hitCount))),0)</f>
        <v>0</v>
      </c>
      <c r="BA65" s="157">
        <f t="shared" si="210"/>
        <v>0</v>
      </c>
      <c r="BB65" s="21">
        <f>LEN(配列情報!$D$19)-LEN(SUBSTITUTE(配列情報!$D$19,$D65,""))</f>
        <v>0</v>
      </c>
      <c r="BC65" s="21">
        <f t="shared" si="14"/>
        <v>0</v>
      </c>
      <c r="BD65" s="162" cm="1">
        <f t="array" ref="BD65">BC65-IFERROR(_xlfn.LET(_xlpm.k,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$BC$3:$BC$215),IF(_xlpm.top="対象無し", 0, SUMPRODUCT(_xlpm.amount * _xlpm.hitCount))),0)</f>
        <v>0</v>
      </c>
      <c r="BE65" s="157">
        <f t="shared" si="211"/>
        <v>0</v>
      </c>
      <c r="BF65" s="21">
        <f>LEN(配列情報!$D$20)-LEN(SUBSTITUTE(配列情報!$D$20,$D65,""))</f>
        <v>0</v>
      </c>
      <c r="BG65" s="21">
        <f t="shared" si="102"/>
        <v>0</v>
      </c>
      <c r="BH65" s="162" cm="1">
        <f t="array" ref="BH65">BG65-IFERROR(_xlfn.LET(_xlpm.k,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$BG$3:$BG$215),IF(_xlpm.top="対象無し", 0, SUMPRODUCT(_xlpm.amount * _xlpm.hitCount))),0)</f>
        <v>0</v>
      </c>
      <c r="BI65" s="157">
        <f t="shared" si="212"/>
        <v>0</v>
      </c>
      <c r="BJ65" s="21">
        <f>LEN(配列情報!$D$21)-LEN(SUBSTITUTE(配列情報!$D$21,$D65,""))</f>
        <v>0</v>
      </c>
      <c r="BK65" s="21">
        <f t="shared" si="15"/>
        <v>0</v>
      </c>
      <c r="BL65" s="162" cm="1">
        <f t="array" ref="BL65">BK65-IFERROR(_xlfn.LET(_xlpm.k,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$BK$3:$BK$215),IF(_xlpm.top="対象無し", 0, SUMPRODUCT(_xlpm.amount * _xlpm.hitCount))),0)</f>
        <v>0</v>
      </c>
      <c r="BM65" s="157">
        <f t="shared" si="213"/>
        <v>0</v>
      </c>
      <c r="BN65" s="21">
        <f>LEN(配列情報!$D$22)-LEN(SUBSTITUTE(配列情報!$D$22,$D65,""))</f>
        <v>0</v>
      </c>
      <c r="BO65" s="21">
        <f t="shared" si="16"/>
        <v>0</v>
      </c>
      <c r="BP65" s="162" cm="1">
        <f t="array" ref="BP65">BO65-IFERROR(_xlfn.LET(_xlpm.k,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$BO$3:$BO$215),IF(_xlpm.top="対象無し", 0, SUMPRODUCT(_xlpm.amount * _xlpm.hitCount))),0)</f>
        <v>0</v>
      </c>
      <c r="BQ65" s="157">
        <f t="shared" si="214"/>
        <v>0</v>
      </c>
      <c r="BR65" s="21">
        <f>LEN(配列情報!$D$23)-LEN(SUBSTITUTE(配列情報!$D$23,$D65,""))</f>
        <v>0</v>
      </c>
      <c r="BS65" s="21">
        <f t="shared" si="17"/>
        <v>0</v>
      </c>
      <c r="BT65" s="162" cm="1">
        <f t="array" ref="BT65">BS65-IFERROR(_xlfn.LET(_xlpm.k,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$BS$3:$BS$215),IF(_xlpm.top="対象無し", 0, SUMPRODUCT(_xlpm.amount * _xlpm.hitCount))),0)</f>
        <v>0</v>
      </c>
      <c r="BU65" s="157">
        <f t="shared" si="215"/>
        <v>0</v>
      </c>
      <c r="BV65" s="21">
        <f>LEN(配列情報!$D$24)-LEN(SUBSTITUTE(配列情報!$D$24,$D65,""))</f>
        <v>0</v>
      </c>
      <c r="BW65" s="21">
        <f t="shared" si="18"/>
        <v>0</v>
      </c>
      <c r="BX65" s="162" cm="1">
        <f t="array" ref="BX65">BW65-IFERROR(_xlfn.LET(_xlpm.k,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$BW$3:$BW$215),IF(_xlpm.top="対象無し", 0, SUMPRODUCT(_xlpm.amount * _xlpm.hitCount))),0)</f>
        <v>0</v>
      </c>
      <c r="BY65" s="157">
        <f t="shared" si="216"/>
        <v>0</v>
      </c>
      <c r="BZ65" s="21">
        <f>LEN(配列情報!$D$25)-LEN(SUBSTITUTE(配列情報!$D$25,$D65,""))</f>
        <v>0</v>
      </c>
      <c r="CA65" s="21">
        <f t="shared" si="19"/>
        <v>0</v>
      </c>
      <c r="CB65" s="162" cm="1">
        <f t="array" ref="CB65">CA65-IFERROR(_xlfn.LET(_xlpm.k,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$CA$3:$CA$215),IF(_xlpm.top="対象無し", 0, SUMPRODUCT(_xlpm.amount * _xlpm.hitCount))),0)</f>
        <v>0</v>
      </c>
      <c r="CC65" s="157">
        <f t="shared" si="217"/>
        <v>0</v>
      </c>
      <c r="CD65" s="21">
        <f>LEN(配列情報!$D$26)-LEN(SUBSTITUTE(配列情報!$D$26,$D65,""))</f>
        <v>0</v>
      </c>
      <c r="CE65" s="21">
        <f t="shared" si="20"/>
        <v>0</v>
      </c>
      <c r="CF65" s="162" cm="1">
        <f t="array" ref="CF65">CE65-IFERROR(_xlfn.LET(_xlpm.k,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$CE$3:$CE$215),IF(_xlpm.top="対象無し", 0, SUMPRODUCT(_xlpm.amount * _xlpm.hitCount))),0)</f>
        <v>0</v>
      </c>
      <c r="CG65" s="157">
        <f t="shared" si="218"/>
        <v>0</v>
      </c>
      <c r="CH65" s="21">
        <f>LEN(配列情報!$D$27)-LEN(SUBSTITUTE(配列情報!$D$27,$D65,""))</f>
        <v>0</v>
      </c>
      <c r="CI65" s="21">
        <f t="shared" si="21"/>
        <v>0</v>
      </c>
      <c r="CJ65" s="162" cm="1">
        <f t="array" ref="CJ65">CI65-IFERROR(_xlfn.LET(_xlpm.k,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$CI$3:$CI$215),IF(_xlpm.top="対象無し", 0, SUMPRODUCT(_xlpm.amount * _xlpm.hitCount))),0)</f>
        <v>0</v>
      </c>
      <c r="CK65" s="157">
        <f t="shared" si="219"/>
        <v>0</v>
      </c>
      <c r="CL65" s="21">
        <f>LEN(配列情報!$D$28)-LEN(SUBSTITUTE(配列情報!$D$28,$D65,""))</f>
        <v>0</v>
      </c>
      <c r="CM65" s="21">
        <f t="shared" si="22"/>
        <v>0</v>
      </c>
      <c r="CN65" s="162" cm="1">
        <f t="array" ref="CN65">CM65-IFERROR(_xlfn.LET(_xlpm.k,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$CM$3:$CM$215),IF(_xlpm.top="対象無し", 0, SUMPRODUCT(_xlpm.amount * _xlpm.hitCount))),0)</f>
        <v>0</v>
      </c>
      <c r="CO65" s="157">
        <f t="shared" si="220"/>
        <v>0</v>
      </c>
      <c r="CP65" s="21">
        <f>LEN(配列情報!$D$29)-LEN(SUBSTITUTE(配列情報!$D$29,$D65,""))</f>
        <v>0</v>
      </c>
      <c r="CQ65" s="21">
        <f t="shared" si="23"/>
        <v>0</v>
      </c>
      <c r="CR65" s="162" cm="1">
        <f t="array" ref="CR65">CQ65-IFERROR(_xlfn.LET(_xlpm.k,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$CQ$3:$CQ$215),IF(_xlpm.top="対象無し", 0, SUMPRODUCT(_xlpm.amount * _xlpm.hitCount))),0)</f>
        <v>0</v>
      </c>
      <c r="CS65" s="157">
        <f t="shared" si="221"/>
        <v>0</v>
      </c>
      <c r="CT65" s="21">
        <f>LEN(配列情報!$D$30)-LEN(SUBSTITUTE(配列情報!$D$30,$D65,""))</f>
        <v>0</v>
      </c>
      <c r="CU65" s="21">
        <f t="shared" si="24"/>
        <v>0</v>
      </c>
      <c r="CV65" s="162" cm="1">
        <f t="array" ref="CV65">CU65-IFERROR(_xlfn.LET(_xlpm.k,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$CU$3:$CU$215),IF(_xlpm.top="対象無し", 0, SUMPRODUCT(_xlpm.amount * _xlpm.hitCount))),0)</f>
        <v>0</v>
      </c>
      <c r="CW65" s="157">
        <f t="shared" si="222"/>
        <v>0</v>
      </c>
      <c r="CX65" s="21">
        <f>LEN(配列情報!$D$31)-LEN(SUBSTITUTE(配列情報!$D$31,$D65,""))</f>
        <v>0</v>
      </c>
      <c r="CY65" s="21">
        <f t="shared" si="25"/>
        <v>0</v>
      </c>
      <c r="CZ65" s="162" cm="1">
        <f t="array" ref="CZ65">CY65-IFERROR(_xlfn.LET(_xlpm.k,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$CY$3:$CY$215),IF(_xlpm.top="対象無し", 0, SUMPRODUCT(_xlpm.amount * _xlpm.hitCount))),0)</f>
        <v>0</v>
      </c>
      <c r="DA65" s="157">
        <f t="shared" si="223"/>
        <v>0</v>
      </c>
      <c r="DB65" s="21">
        <f>LEN(配列情報!$D$32)-LEN(SUBSTITUTE(配列情報!$D$32,$D65,""))</f>
        <v>0</v>
      </c>
      <c r="DC65" s="21">
        <f t="shared" si="26"/>
        <v>0</v>
      </c>
      <c r="DD65" s="162" cm="1">
        <f t="array" ref="DD65">DC65-IFERROR(_xlfn.LET(_xlpm.k,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$DC$3:$DC$215),IF(_xlpm.top="対象無し", 0, SUMPRODUCT(_xlpm.amount * _xlpm.hitCount))),0)</f>
        <v>0</v>
      </c>
      <c r="DE65" s="157">
        <f t="shared" si="224"/>
        <v>0</v>
      </c>
      <c r="DF65" s="21">
        <f>LEN(配列情報!$D$33)-LEN(SUBSTITUTE(配列情報!$D$33,$D65,""))</f>
        <v>0</v>
      </c>
      <c r="DG65" s="21">
        <f t="shared" si="27"/>
        <v>0</v>
      </c>
      <c r="DH65" s="162" cm="1">
        <f t="array" ref="DH65">DG65-IFERROR(_xlfn.LET(_xlpm.k,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$DG$3:$DG$215),IF(_xlpm.top="対象無し", 0, SUMPRODUCT(_xlpm.amount * _xlpm.hitCount))),0)</f>
        <v>0</v>
      </c>
      <c r="DI65" s="157">
        <f t="shared" si="225"/>
        <v>0</v>
      </c>
      <c r="DJ65" s="21">
        <f>LEN(配列情報!$D$34)-LEN(SUBSTITUTE(配列情報!$D$34,$D65,""))</f>
        <v>0</v>
      </c>
      <c r="DK65" s="21">
        <f t="shared" si="28"/>
        <v>0</v>
      </c>
      <c r="DL65" s="162" cm="1">
        <f t="array" ref="DL65">DK65-IFERROR(_xlfn.LET(_xlpm.k,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$DK$3:$DK$215),IF(_xlpm.top="対象無し", 0, SUMPRODUCT(_xlpm.amount * _xlpm.hitCount))),0)</f>
        <v>0</v>
      </c>
      <c r="DM65" s="157">
        <f t="shared" si="226"/>
        <v>0</v>
      </c>
      <c r="DN65" s="21">
        <f>LEN(配列情報!$D$35)-LEN(SUBSTITUTE(配列情報!$D$35,$D65,""))</f>
        <v>0</v>
      </c>
      <c r="DO65" s="21">
        <f t="shared" si="29"/>
        <v>0</v>
      </c>
      <c r="DP65" s="162" cm="1">
        <f t="array" ref="DP65">DO65-IFERROR(_xlfn.LET(_xlpm.k,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$DO$3:$DO$215),IF(_xlpm.top="対象無し", 0, SUMPRODUCT(_xlpm.amount * _xlpm.hitCount))),0)</f>
        <v>0</v>
      </c>
      <c r="DQ65" s="157">
        <f t="shared" si="227"/>
        <v>0</v>
      </c>
      <c r="DR65" s="21">
        <f>LEN(配列情報!$D$36)-LEN(SUBSTITUTE(配列情報!$D$36,$D65,""))</f>
        <v>0</v>
      </c>
      <c r="DS65" s="21">
        <f t="shared" si="30"/>
        <v>0</v>
      </c>
      <c r="DT65" s="162" cm="1">
        <f t="array" ref="DT65">DS65-IFERROR(_xlfn.LET(_xlpm.k,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$DS$3:$DS$215),IF(_xlpm.top="対象無し", 0, SUMPRODUCT(_xlpm.amount * _xlpm.hitCount))),0)</f>
        <v>0</v>
      </c>
      <c r="DU65" s="157">
        <f t="shared" si="228"/>
        <v>0</v>
      </c>
      <c r="DV65" s="21">
        <f>LEN(配列情報!$D$37)-LEN(SUBSTITUTE(配列情報!$D$37,$D65,""))</f>
        <v>0</v>
      </c>
      <c r="DW65" s="21">
        <f t="shared" si="31"/>
        <v>0</v>
      </c>
      <c r="DX65" s="162" cm="1">
        <f t="array" ref="DX65">DW65-IFERROR(_xlfn.LET(_xlpm.k,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$DW$3:$DW$215),IF(_xlpm.top="対象無し", 0, SUMPRODUCT(_xlpm.amount * _xlpm.hitCount))),0)</f>
        <v>0</v>
      </c>
      <c r="DY65" s="157">
        <f t="shared" si="229"/>
        <v>0</v>
      </c>
      <c r="DZ65" s="21">
        <f>LEN(配列情報!$D$38)-LEN(SUBSTITUTE(配列情報!$D$38,$D65,""))</f>
        <v>0</v>
      </c>
      <c r="EA65" s="21">
        <f t="shared" si="32"/>
        <v>0</v>
      </c>
      <c r="EB65" s="162" cm="1">
        <f t="array" ref="EB65">EA65-IFERROR(_xlfn.LET(_xlpm.k,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$EA$3:$EA$215),IF(_xlpm.top="対象無し", 0, SUMPRODUCT(_xlpm.amount * _xlpm.hitCount))),0)</f>
        <v>0</v>
      </c>
      <c r="EC65" s="157">
        <f t="shared" si="230"/>
        <v>0</v>
      </c>
      <c r="ED65" s="21">
        <f>LEN(配列情報!$D$39)-LEN(SUBSTITUTE(配列情報!$D$39,$D65,""))</f>
        <v>0</v>
      </c>
      <c r="EE65" s="21">
        <f t="shared" si="33"/>
        <v>0</v>
      </c>
      <c r="EF65" s="162" cm="1">
        <f t="array" ref="EF65">EE65-IFERROR(_xlfn.LET(_xlpm.k,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$EE$3:$EE$215),IF(_xlpm.top="対象無し", 0, SUMPRODUCT(_xlpm.amount * _xlpm.hitCount))),0)</f>
        <v>0</v>
      </c>
      <c r="EG65" s="157">
        <f t="shared" si="231"/>
        <v>0</v>
      </c>
      <c r="EH65" s="21">
        <f>LEN(配列情報!$D$40)-LEN(SUBSTITUTE(配列情報!$D$40,$D65,""))</f>
        <v>0</v>
      </c>
      <c r="EI65" s="21">
        <f t="shared" si="34"/>
        <v>0</v>
      </c>
      <c r="EJ65" s="162" cm="1">
        <f t="array" ref="EJ65">EI65-IFERROR(_xlfn.LET(_xlpm.k,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$EI$3:$EI$215),IF(_xlpm.top="対象無し", 0, SUMPRODUCT(_xlpm.amount * _xlpm.hitCount))),0)</f>
        <v>0</v>
      </c>
      <c r="EK65" s="157">
        <f t="shared" si="232"/>
        <v>0</v>
      </c>
      <c r="EL65" s="21">
        <f>LEN(配列情報!$D$41)-LEN(SUBSTITUTE(配列情報!$D$41,$D65,""))</f>
        <v>0</v>
      </c>
      <c r="EM65" s="21">
        <f t="shared" si="35"/>
        <v>0</v>
      </c>
      <c r="EN65" s="162" cm="1">
        <f t="array" ref="EN65">EM65-IFERROR(_xlfn.LET(_xlpm.k,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$EM$3:$EM$215),IF(_xlpm.top="対象無し", 0, SUMPRODUCT(_xlpm.amount * _xlpm.hitCount))),0)</f>
        <v>0</v>
      </c>
      <c r="EO65" s="157">
        <f t="shared" si="233"/>
        <v>0</v>
      </c>
      <c r="EP65" s="21">
        <f>LEN(配列情報!$D$42)-LEN(SUBSTITUTE(配列情報!$D$42,$D65,""))</f>
        <v>0</v>
      </c>
      <c r="EQ65" s="21">
        <f t="shared" si="36"/>
        <v>0</v>
      </c>
      <c r="ER65" s="162" cm="1">
        <f t="array" ref="ER65">EQ65-IFERROR(_xlfn.LET(_xlpm.k,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$EQ$3:$EQ$215),IF(_xlpm.top="対象無し", 0, SUMPRODUCT(_xlpm.amount * _xlpm.hitCount))),0)</f>
        <v>0</v>
      </c>
      <c r="ES65" s="157">
        <f t="shared" si="234"/>
        <v>0</v>
      </c>
      <c r="ET65" s="21">
        <f>LEN(配列情報!$D$43)-LEN(SUBSTITUTE(配列情報!$D$43,$D65,""))</f>
        <v>0</v>
      </c>
      <c r="EU65" s="21">
        <f t="shared" si="37"/>
        <v>0</v>
      </c>
      <c r="EV65" s="162" cm="1">
        <f t="array" ref="EV65">EU65-IFERROR(_xlfn.LET(_xlpm.k,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$EU$3:$EU$215),IF(_xlpm.top="対象無し", 0, SUMPRODUCT(_xlpm.amount * _xlpm.hitCount))),0)</f>
        <v>0</v>
      </c>
      <c r="EW65" s="157">
        <f t="shared" si="235"/>
        <v>0</v>
      </c>
      <c r="EX65" s="21">
        <f>LEN(配列情報!$D$44)-LEN(SUBSTITUTE(配列情報!$D$44,$D65,""))</f>
        <v>0</v>
      </c>
      <c r="EY65" s="21">
        <f t="shared" si="38"/>
        <v>0</v>
      </c>
      <c r="EZ65" s="162" cm="1">
        <f t="array" ref="EZ65">EY65-IFERROR(_xlfn.LET(_xlpm.k,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$EY$3:$EY$215),IF(_xlpm.top="対象無し", 0, SUMPRODUCT(_xlpm.amount * _xlpm.hitCount))),0)</f>
        <v>0</v>
      </c>
      <c r="FA65" s="157">
        <f t="shared" si="236"/>
        <v>0</v>
      </c>
      <c r="FB65" s="21">
        <f>LEN(配列情報!$D$45)-LEN(SUBSTITUTE(配列情報!$D$45,$D65,""))</f>
        <v>0</v>
      </c>
      <c r="FC65" s="21">
        <f t="shared" si="39"/>
        <v>0</v>
      </c>
      <c r="FD65" s="162" cm="1">
        <f t="array" ref="FD65">FC65-IFERROR(_xlfn.LET(_xlpm.k,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$FC$3:$FC$215),IF(_xlpm.top="対象無し", 0, SUMPRODUCT(_xlpm.amount * _xlpm.hitCount))),0)</f>
        <v>0</v>
      </c>
      <c r="FE65" s="157">
        <f t="shared" si="237"/>
        <v>0</v>
      </c>
      <c r="FF65" s="21">
        <f>LEN(配列情報!$D$46)-LEN(SUBSTITUTE(配列情報!$D$46,$D65,""))</f>
        <v>0</v>
      </c>
      <c r="FG65" s="21">
        <f t="shared" si="40"/>
        <v>0</v>
      </c>
      <c r="FH65" s="162" cm="1">
        <f t="array" ref="FH65">FG65-IFERROR(_xlfn.LET(_xlpm.k,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$FG$3:$FG$215),IF(_xlpm.top="対象無し", 0, SUMPRODUCT(_xlpm.amount * _xlpm.hitCount))),0)</f>
        <v>0</v>
      </c>
      <c r="FI65" s="157">
        <f t="shared" si="238"/>
        <v>0</v>
      </c>
      <c r="FJ65" s="21">
        <f>LEN(配列情報!$D$47)-LEN(SUBSTITUTE(配列情報!$D$47,$D65,""))</f>
        <v>0</v>
      </c>
      <c r="FK65" s="21">
        <f t="shared" si="41"/>
        <v>0</v>
      </c>
      <c r="FL65" s="162" cm="1">
        <f t="array" ref="FL65">FK65-IFERROR(_xlfn.LET(_xlpm.k,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$FK$3:$FK$215),IF(_xlpm.top="対象無し", 0, SUMPRODUCT(_xlpm.amount * _xlpm.hitCount))),0)</f>
        <v>0</v>
      </c>
      <c r="FM65" s="157">
        <f t="shared" si="239"/>
        <v>0</v>
      </c>
      <c r="FN65" s="21">
        <f>LEN(配列情報!$D$48)-LEN(SUBSTITUTE(配列情報!$D$48,$D65,""))</f>
        <v>0</v>
      </c>
      <c r="FO65" s="21">
        <f t="shared" si="42"/>
        <v>0</v>
      </c>
      <c r="FP65" s="162" cm="1">
        <f t="array" ref="FP65">FO65-IFERROR(_xlfn.LET(_xlpm.k,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$FO$3:$FO$215),IF(_xlpm.top="対象無し", 0, SUMPRODUCT(_xlpm.amount * _xlpm.hitCount))),0)</f>
        <v>0</v>
      </c>
      <c r="FQ65" s="157">
        <f t="shared" si="240"/>
        <v>0</v>
      </c>
      <c r="FR65" s="21">
        <f>LEN(配列情報!$D$49)-LEN(SUBSTITUTE(配列情報!$D$49,$D65,""))</f>
        <v>0</v>
      </c>
      <c r="FS65" s="21">
        <f t="shared" si="43"/>
        <v>0</v>
      </c>
      <c r="FT65" s="162" cm="1">
        <f t="array" ref="FT65">FS65-IFERROR(_xlfn.LET(_xlpm.k,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$FS$3:$FS$215),IF(_xlpm.top="対象無し", 0, SUMPRODUCT(_xlpm.amount * _xlpm.hitCount))),0)</f>
        <v>0</v>
      </c>
      <c r="FU65" s="157">
        <f t="shared" si="241"/>
        <v>0</v>
      </c>
      <c r="FV65" s="21">
        <f>LEN(配列情報!$D$50)-LEN(SUBSTITUTE(配列情報!$D$50,$D65,""))</f>
        <v>0</v>
      </c>
      <c r="FW65" s="21">
        <f t="shared" si="44"/>
        <v>0</v>
      </c>
      <c r="FX65" s="162" cm="1">
        <f t="array" ref="FX65">FW65-IFERROR(_xlfn.LET(_xlpm.k,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$FW$3:$FW$215),IF(_xlpm.top="対象無し", 0, SUMPRODUCT(_xlpm.amount * _xlpm.hitCount))),0)</f>
        <v>0</v>
      </c>
      <c r="FY65" s="157">
        <f t="shared" si="242"/>
        <v>0</v>
      </c>
      <c r="FZ65" s="21">
        <f>LEN(配列情報!$D$51)-LEN(SUBSTITUTE(配列情報!$D$51,$D65,""))</f>
        <v>0</v>
      </c>
      <c r="GA65" s="21">
        <f t="shared" si="45"/>
        <v>0</v>
      </c>
      <c r="GB65" s="162" cm="1">
        <f t="array" ref="GB65">GA65-IFERROR(_xlfn.LET(_xlpm.k,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$GA$3:$GA$215),IF(_xlpm.top="対象無し", 0, SUMPRODUCT(_xlpm.amount * _xlpm.hitCount))),0)</f>
        <v>0</v>
      </c>
      <c r="GC65" s="157">
        <f t="shared" si="243"/>
        <v>0</v>
      </c>
      <c r="GD65" s="21">
        <f>LEN(配列情報!$D$52)-LEN(SUBSTITUTE(配列情報!$D$52,$D65,""))</f>
        <v>0</v>
      </c>
      <c r="GE65" s="21">
        <f t="shared" si="46"/>
        <v>0</v>
      </c>
      <c r="GF65" s="162" cm="1">
        <f t="array" ref="GF65">GE65-IFERROR(_xlfn.LET(_xlpm.k,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$GE$3:$GE$215),IF(_xlpm.top="対象無し", 0, SUMPRODUCT(_xlpm.amount * _xlpm.hitCount))),0)</f>
        <v>0</v>
      </c>
      <c r="GG65" s="157">
        <f t="shared" si="244"/>
        <v>0</v>
      </c>
      <c r="GH65" s="21">
        <f>LEN(配列情報!$D$53)-LEN(SUBSTITUTE(配列情報!$D$53,$D65,""))</f>
        <v>0</v>
      </c>
      <c r="GI65" s="21">
        <f t="shared" si="47"/>
        <v>0</v>
      </c>
      <c r="GJ65" s="162" cm="1">
        <f t="array" ref="GJ65">GI65-IFERROR(_xlfn.LET(_xlpm.k,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$GI$3:$GI$215),IF(_xlpm.top="対象無し", 0, SUMPRODUCT(_xlpm.amount * _xlpm.hitCount))),0)</f>
        <v>0</v>
      </c>
      <c r="GK65" s="157">
        <f t="shared" si="245"/>
        <v>0</v>
      </c>
      <c r="GL65" s="21">
        <f>LEN(配列情報!$D$54)-LEN(SUBSTITUTE(配列情報!$D$54,$D65,""))</f>
        <v>0</v>
      </c>
      <c r="GM65" s="21">
        <f t="shared" si="48"/>
        <v>0</v>
      </c>
      <c r="GN65" s="162" cm="1">
        <f t="array" ref="GN65">GM65-IFERROR(_xlfn.LET(_xlpm.k,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$GM$3:$GM$215),IF(_xlpm.top="対象無し", 0, SUMPRODUCT(_xlpm.amount * _xlpm.hitCount))),0)</f>
        <v>0</v>
      </c>
      <c r="GO65" s="157">
        <f t="shared" si="246"/>
        <v>0</v>
      </c>
      <c r="GP65" s="21">
        <f>LEN(配列情報!$D$55)-LEN(SUBSTITUTE(配列情報!$D$55,$D65,""))</f>
        <v>0</v>
      </c>
      <c r="GQ65" s="21">
        <f t="shared" si="49"/>
        <v>0</v>
      </c>
      <c r="GR65" s="162" cm="1">
        <f t="array" ref="GR65">GQ65-IFERROR(_xlfn.LET(_xlpm.k,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$GQ$3:$GQ$215),IF(_xlpm.top="対象無し", 0, SUMPRODUCT(_xlpm.amount * _xlpm.hitCount))),0)</f>
        <v>0</v>
      </c>
      <c r="GS65" s="157">
        <f t="shared" si="247"/>
        <v>0</v>
      </c>
      <c r="GT65" s="21">
        <f>LEN(配列情報!$D$56)-LEN(SUBSTITUTE(配列情報!$D$56,$D65,""))</f>
        <v>0</v>
      </c>
      <c r="GU65" s="21">
        <f t="shared" si="50"/>
        <v>0</v>
      </c>
      <c r="GV65" s="162" cm="1">
        <f t="array" ref="GV65">GU65-IFERROR(_xlfn.LET(_xlpm.k,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$GU$3:$GU$215),IF(_xlpm.top="対象無し", 0, SUMPRODUCT(_xlpm.amount * _xlpm.hitCount))),0)</f>
        <v>0</v>
      </c>
      <c r="GW65" s="157">
        <f t="shared" si="248"/>
        <v>0</v>
      </c>
      <c r="GX65" s="21">
        <f>LEN(配列情報!$D$57)-LEN(SUBSTITUTE(配列情報!$D$57,$D65,""))</f>
        <v>0</v>
      </c>
      <c r="GY65" s="21">
        <f t="shared" si="51"/>
        <v>0</v>
      </c>
      <c r="GZ65" s="162" cm="1">
        <f t="array" ref="GZ65">GY65-IFERROR(_xlfn.LET(_xlpm.k,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$GY$3:$GY$215),IF(_xlpm.top="対象無し", 0, SUMPRODUCT(_xlpm.amount * _xlpm.hitCount))),0)</f>
        <v>0</v>
      </c>
      <c r="HA65" s="157">
        <f t="shared" si="249"/>
        <v>0</v>
      </c>
      <c r="HB65" s="21">
        <f>LEN(配列情報!$D$58)-LEN(SUBSTITUTE(配列情報!$D$58,$D65,""))</f>
        <v>0</v>
      </c>
      <c r="HC65" s="21">
        <f t="shared" si="52"/>
        <v>0</v>
      </c>
      <c r="HD65" s="162" cm="1">
        <f t="array" ref="HD65">HC65-IFERROR(_xlfn.LET(_xlpm.k,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$HC$3:$HC$215),IF(_xlpm.top="対象無し", 0, SUMPRODUCT(_xlpm.amount * _xlpm.hitCount))),0)</f>
        <v>0</v>
      </c>
      <c r="HE65" s="157">
        <f t="shared" si="250"/>
        <v>0</v>
      </c>
      <c r="HF65" s="21">
        <f>LEN(配列情報!$D$59)-LEN(SUBSTITUTE(配列情報!$D$59,$D65,""))</f>
        <v>0</v>
      </c>
      <c r="HG65" s="21">
        <f t="shared" si="53"/>
        <v>0</v>
      </c>
      <c r="HH65" s="162" cm="1">
        <f t="array" ref="HH65">HG65-IFERROR(_xlfn.LET(_xlpm.k,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$HG$3:$HG$215),IF(_xlpm.top="対象無し", 0, SUMPRODUCT(_xlpm.amount * _xlpm.hitCount))),0)</f>
        <v>0</v>
      </c>
      <c r="HI65" s="157">
        <f t="shared" si="251"/>
        <v>0</v>
      </c>
      <c r="HJ65" s="21">
        <f>LEN(配列情報!$D$60)-LEN(SUBSTITUTE(配列情報!$D$60,$D65,""))</f>
        <v>0</v>
      </c>
      <c r="HK65" s="21">
        <f t="shared" si="54"/>
        <v>0</v>
      </c>
      <c r="HL65" s="162" cm="1">
        <f t="array" ref="HL65">HK65-IFERROR(_xlfn.LET(_xlpm.k,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$HK$3:$HK$215),IF(_xlpm.top="対象無し", 0, SUMPRODUCT(_xlpm.amount * _xlpm.hitCount))),0)</f>
        <v>0</v>
      </c>
      <c r="HM65" s="157">
        <f t="shared" si="252"/>
        <v>0</v>
      </c>
      <c r="HN65" s="21">
        <f>LEN(配列情報!$D$61)-LEN(SUBSTITUTE(配列情報!$D$61,$D65,""))</f>
        <v>0</v>
      </c>
      <c r="HO65" s="21">
        <f t="shared" si="55"/>
        <v>0</v>
      </c>
      <c r="HP65" s="162" cm="1">
        <f t="array" ref="HP65">HO65-IFERROR(_xlfn.LET(_xlpm.k,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$HO$3:$HO$215),IF(_xlpm.top="対象無し", 0, SUMPRODUCT(_xlpm.amount * _xlpm.hitCount))),0)</f>
        <v>0</v>
      </c>
      <c r="HQ65" s="157">
        <f t="shared" si="253"/>
        <v>0</v>
      </c>
      <c r="HR65" s="21">
        <f>LEN(配列情報!$D$62)-LEN(SUBSTITUTE(配列情報!$D$62,$D65,""))</f>
        <v>0</v>
      </c>
      <c r="HS65" s="21">
        <f t="shared" si="56"/>
        <v>0</v>
      </c>
      <c r="HT65" s="162" cm="1">
        <f t="array" ref="HT65">HS65-IFERROR(_xlfn.LET(_xlpm.k,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$HS$3:$HS$215),IF(_xlpm.top="対象無し", 0, SUMPRODUCT(_xlpm.amount * _xlpm.hitCount))),0)</f>
        <v>0</v>
      </c>
      <c r="HU65" s="157">
        <f t="shared" si="254"/>
        <v>0</v>
      </c>
      <c r="HV65" s="21">
        <f>LEN(配列情報!$D$63)-LEN(SUBSTITUTE(配列情報!$D$63,$D65,""))</f>
        <v>0</v>
      </c>
      <c r="HW65" s="21">
        <f t="shared" si="57"/>
        <v>0</v>
      </c>
      <c r="HX65" s="162" cm="1">
        <f t="array" ref="HX65">HW65-IFERROR(_xlfn.LET(_xlpm.k,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$HW$3:$HW$215),IF(_xlpm.top="対象無し", 0, SUMPRODUCT(_xlpm.amount * _xlpm.hitCount))),0)</f>
        <v>0</v>
      </c>
      <c r="HY65" s="157">
        <f t="shared" si="255"/>
        <v>0</v>
      </c>
      <c r="HZ65" s="21">
        <f>LEN(配列情報!$D$64)-LEN(SUBSTITUTE(配列情報!$D$64,$D65,""))</f>
        <v>0</v>
      </c>
      <c r="IA65" s="21">
        <f t="shared" si="58"/>
        <v>0</v>
      </c>
      <c r="IB65" s="162" cm="1">
        <f t="array" ref="IB65">IA65-IFERROR(_xlfn.LET(_xlpm.k,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$IA$3:$IA$215),IF(_xlpm.top="対象無し", 0, SUMPRODUCT(_xlpm.amount * _xlpm.hitCount))),0)</f>
        <v>0</v>
      </c>
      <c r="IC65" s="157">
        <f t="shared" si="256"/>
        <v>0</v>
      </c>
      <c r="ID65" s="21">
        <f>LEN(配列情報!$D$65)-LEN(SUBSTITUTE(配列情報!$D$65,$D65,""))</f>
        <v>0</v>
      </c>
      <c r="IE65" s="21">
        <f t="shared" si="59"/>
        <v>0</v>
      </c>
      <c r="IF65" s="162" cm="1">
        <f t="array" ref="IF65">IE65-IFERROR(_xlfn.LET(_xlpm.k,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$IE$3:$IE$215),IF(_xlpm.top="対象無し", 0, SUMPRODUCT(_xlpm.amount * _xlpm.hitCount))),0)</f>
        <v>0</v>
      </c>
      <c r="IG65" s="157">
        <f t="shared" si="257"/>
        <v>0</v>
      </c>
      <c r="IH65" s="21">
        <f>LEN(配列情報!$D$66)-LEN(SUBSTITUTE(配列情報!$D$66,$D65,""))</f>
        <v>0</v>
      </c>
      <c r="II65" s="21">
        <f t="shared" si="60"/>
        <v>0</v>
      </c>
      <c r="IJ65" s="162" cm="1">
        <f t="array" ref="IJ65">II65-IFERROR(_xlfn.LET(_xlpm.k,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$II$3:$II$215),IF(_xlpm.top="対象無し", 0, SUMPRODUCT(_xlpm.amount * _xlpm.hitCount))),0)</f>
        <v>0</v>
      </c>
      <c r="IK65" s="157">
        <f t="shared" si="258"/>
        <v>0</v>
      </c>
      <c r="IL65" s="21">
        <f>LEN(配列情報!$D$67)-LEN(SUBSTITUTE(配列情報!$D$67,$D65,""))</f>
        <v>0</v>
      </c>
      <c r="IM65" s="21">
        <f t="shared" si="61"/>
        <v>0</v>
      </c>
      <c r="IN65" s="162" cm="1">
        <f t="array" ref="IN65">IM65-IFERROR(_xlfn.LET(_xlpm.k,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$IM$3:$IM$215),IF(_xlpm.top="対象無し", 0, SUMPRODUCT(_xlpm.amount * _xlpm.hitCount))),0)</f>
        <v>0</v>
      </c>
      <c r="IO65" s="157">
        <f t="shared" si="259"/>
        <v>0</v>
      </c>
      <c r="IP65" s="21">
        <f>LEN(配列情報!$D$68)-LEN(SUBSTITUTE(配列情報!$D$68,$D65,""))</f>
        <v>0</v>
      </c>
      <c r="IQ65" s="21">
        <f t="shared" si="62"/>
        <v>0</v>
      </c>
      <c r="IR65" s="162" cm="1">
        <f t="array" ref="IR65">IQ65-IFERROR(_xlfn.LET(_xlpm.k,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$IQ$3:$IQ$215),IF(_xlpm.top="対象無し", 0, SUMPRODUCT(_xlpm.amount * _xlpm.hitCount))),0)</f>
        <v>0</v>
      </c>
      <c r="IS65" s="157">
        <f t="shared" si="260"/>
        <v>0</v>
      </c>
      <c r="IT65" s="21">
        <f>LEN(配列情報!$D$69)-LEN(SUBSTITUTE(配列情報!$D$69,$D65,""))</f>
        <v>0</v>
      </c>
      <c r="IU65" s="21">
        <f t="shared" si="63"/>
        <v>0</v>
      </c>
      <c r="IV65" s="162" cm="1">
        <f t="array" ref="IV65">IU65-IFERROR(_xlfn.LET(_xlpm.k,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$IU$3:$IU$215),IF(_xlpm.top="対象無し", 0, SUMPRODUCT(_xlpm.amount * _xlpm.hitCount))),0)</f>
        <v>0</v>
      </c>
      <c r="IW65" s="157">
        <f t="shared" si="261"/>
        <v>0</v>
      </c>
      <c r="IX65" s="21">
        <f>LEN(配列情報!$D$70)-LEN(SUBSTITUTE(配列情報!$D$70,$D65,""))</f>
        <v>0</v>
      </c>
      <c r="IY65" s="21">
        <f t="shared" si="64"/>
        <v>0</v>
      </c>
      <c r="IZ65" s="162" cm="1">
        <f t="array" ref="IZ65">IY65-IFERROR(_xlfn.LET(_xlpm.k,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$IY$3:$IY$215),IF(_xlpm.top="対象無し", 0, SUMPRODUCT(_xlpm.amount * _xlpm.hitCount))),0)</f>
        <v>0</v>
      </c>
      <c r="JA65" s="157">
        <f t="shared" si="262"/>
        <v>0</v>
      </c>
      <c r="JB65" s="21">
        <f>LEN(配列情報!$D$71)-LEN(SUBSTITUTE(配列情報!$D$71,$D65,""))</f>
        <v>0</v>
      </c>
      <c r="JC65" s="21">
        <f t="shared" si="65"/>
        <v>0</v>
      </c>
      <c r="JD65" s="162" cm="1">
        <f t="array" ref="JD65">JC65-IFERROR(_xlfn.LET(_xlpm.k,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$JC$3:$JC$215),IF(_xlpm.top="対象無し", 0, SUMPRODUCT(_xlpm.amount * _xlpm.hitCount))),0)</f>
        <v>0</v>
      </c>
      <c r="JE65" s="157">
        <f t="shared" si="263"/>
        <v>0</v>
      </c>
      <c r="JF65" s="21">
        <f>LEN(配列情報!$D$72)-LEN(SUBSTITUTE(配列情報!$D$72,$D65,""))</f>
        <v>0</v>
      </c>
      <c r="JG65" s="21">
        <f t="shared" si="66"/>
        <v>0</v>
      </c>
      <c r="JH65" s="162" cm="1">
        <f t="array" ref="JH65">JG65-IFERROR(_xlfn.LET(_xlpm.k,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$JG$3:$JG$215),IF(_xlpm.top="対象無し", 0, SUMPRODUCT(_xlpm.amount * _xlpm.hitCount))),0)</f>
        <v>0</v>
      </c>
      <c r="JI65" s="157">
        <f t="shared" si="264"/>
        <v>0</v>
      </c>
      <c r="JJ65" s="21">
        <f>LEN(配列情報!$D$73)-LEN(SUBSTITUTE(配列情報!$D$73,$D65,""))</f>
        <v>0</v>
      </c>
      <c r="JK65" s="21">
        <f t="shared" si="67"/>
        <v>0</v>
      </c>
      <c r="JL65" s="162" cm="1">
        <f t="array" ref="JL65">JK65-IFERROR(_xlfn.LET(_xlpm.k,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$JK$3:$JK$215),IF(_xlpm.top="対象無し", 0, SUMPRODUCT(_xlpm.amount * _xlpm.hitCount))),0)</f>
        <v>0</v>
      </c>
      <c r="JM65" s="157">
        <f t="shared" si="265"/>
        <v>0</v>
      </c>
      <c r="JN65" s="21">
        <f>LEN(配列情報!$D$74)-LEN(SUBSTITUTE(配列情報!$D$74,$D65,""))</f>
        <v>0</v>
      </c>
      <c r="JO65" s="21">
        <f t="shared" si="68"/>
        <v>0</v>
      </c>
      <c r="JP65" s="162" cm="1">
        <f t="array" ref="JP65">JO65-IFERROR(_xlfn.LET(_xlpm.k,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$JO$3:$JO$215),IF(_xlpm.top="対象無し", 0, SUMPRODUCT(_xlpm.amount * _xlpm.hitCount))),0)</f>
        <v>0</v>
      </c>
      <c r="JQ65" s="157">
        <f t="shared" si="266"/>
        <v>0</v>
      </c>
      <c r="JR65" s="21">
        <f>LEN(配列情報!$D$75)-LEN(SUBSTITUTE(配列情報!$D$75,$D65,""))</f>
        <v>0</v>
      </c>
      <c r="JS65" s="21">
        <f t="shared" si="69"/>
        <v>0</v>
      </c>
      <c r="JT65" s="162" cm="1">
        <f t="array" ref="JT65">JS65-IFERROR(_xlfn.LET(_xlpm.k,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$JS$3:$JS$215),IF(_xlpm.top="対象無し", 0, SUMPRODUCT(_xlpm.amount * _xlpm.hitCount))),0)</f>
        <v>0</v>
      </c>
      <c r="JU65" s="157">
        <f t="shared" si="267"/>
        <v>0</v>
      </c>
      <c r="JV65" s="21">
        <f>LEN(配列情報!$D$76)-LEN(SUBSTITUTE(配列情報!$D$76,$D65,""))</f>
        <v>0</v>
      </c>
      <c r="JW65" s="21">
        <f t="shared" si="70"/>
        <v>0</v>
      </c>
      <c r="JX65" s="162" cm="1">
        <f t="array" ref="JX65">JW65-IFERROR(_xlfn.LET(_xlpm.k,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$JW$3:$JW$215),IF(_xlpm.top="対象無し", 0, SUMPRODUCT(_xlpm.amount * _xlpm.hitCount))),0)</f>
        <v>0</v>
      </c>
      <c r="JY65" s="157">
        <f t="shared" si="268"/>
        <v>0</v>
      </c>
      <c r="JZ65" s="21">
        <f>LEN(配列情報!$D$77)-LEN(SUBSTITUTE(配列情報!$D$77,$D65,""))</f>
        <v>0</v>
      </c>
      <c r="KA65" s="21">
        <f t="shared" si="71"/>
        <v>0</v>
      </c>
      <c r="KB65" s="162" cm="1">
        <f t="array" ref="KB65">KA65-IFERROR(_xlfn.LET(_xlpm.k,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$KA$3:$KA$215),IF(_xlpm.top="対象無し", 0, SUMPRODUCT(_xlpm.amount * _xlpm.hitCount))),0)</f>
        <v>0</v>
      </c>
      <c r="KC65" s="157">
        <f t="shared" si="269"/>
        <v>0</v>
      </c>
      <c r="KD65" s="21">
        <f>LEN(配列情報!$D$78)-LEN(SUBSTITUTE(配列情報!$D$78,$D65,""))</f>
        <v>0</v>
      </c>
      <c r="KE65" s="21">
        <f t="shared" si="72"/>
        <v>0</v>
      </c>
      <c r="KF65" s="162" cm="1">
        <f t="array" ref="KF65">KE65-IFERROR(_xlfn.LET(_xlpm.k,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$KE$3:$KE$215),IF(_xlpm.top="対象無し", 0, SUMPRODUCT(_xlpm.amount * _xlpm.hitCount))),0)</f>
        <v>0</v>
      </c>
      <c r="KG65" s="157">
        <f t="shared" si="270"/>
        <v>0</v>
      </c>
      <c r="KH65" s="21">
        <f>LEN(配列情報!$D$79)-LEN(SUBSTITUTE(配列情報!$D$79,$D65,""))</f>
        <v>0</v>
      </c>
      <c r="KI65" s="21">
        <f t="shared" si="73"/>
        <v>0</v>
      </c>
      <c r="KJ65" s="162" cm="1">
        <f t="array" ref="KJ65">KI65-IFERROR(_xlfn.LET(_xlpm.k,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$KI$3:$KI$215),IF(_xlpm.top="対象無し", 0, SUMPRODUCT(_xlpm.amount * _xlpm.hitCount))),0)</f>
        <v>0</v>
      </c>
      <c r="KK65" s="157">
        <f t="shared" si="271"/>
        <v>0</v>
      </c>
      <c r="KL65" s="21">
        <f>LEN(配列情報!$D$80)-LEN(SUBSTITUTE(配列情報!$D$80,$D65,""))</f>
        <v>0</v>
      </c>
      <c r="KM65" s="21">
        <f t="shared" si="74"/>
        <v>0</v>
      </c>
      <c r="KN65" s="162" cm="1">
        <f t="array" ref="KN65">KM65-IFERROR(_xlfn.LET(_xlpm.k,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$KM$3:$KM$215),IF(_xlpm.top="対象無し", 0, SUMPRODUCT(_xlpm.amount * _xlpm.hitCount))),0)</f>
        <v>0</v>
      </c>
      <c r="KO65" s="157">
        <f t="shared" si="272"/>
        <v>0</v>
      </c>
      <c r="KP65" s="21">
        <f>LEN(配列情報!$D$81)-LEN(SUBSTITUTE(配列情報!$D$81,$D65,""))</f>
        <v>0</v>
      </c>
      <c r="KQ65" s="21">
        <f t="shared" si="75"/>
        <v>0</v>
      </c>
      <c r="KR65" s="162" cm="1">
        <f t="array" ref="KR65">KQ65-IFERROR(_xlfn.LET(_xlpm.k,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$KQ$3:$KQ$215),IF(_xlpm.top="対象無し", 0, SUMPRODUCT(_xlpm.amount * _xlpm.hitCount))),0)</f>
        <v>0</v>
      </c>
      <c r="KS65" s="157">
        <f t="shared" si="273"/>
        <v>0</v>
      </c>
      <c r="KT65" s="21">
        <f>LEN(配列情報!$D$82)-LEN(SUBSTITUTE(配列情報!$D$82,$D65,""))</f>
        <v>0</v>
      </c>
      <c r="KU65" s="21">
        <f t="shared" si="76"/>
        <v>0</v>
      </c>
      <c r="KV65" s="162" cm="1">
        <f t="array" ref="KV65">KU65-IFERROR(_xlfn.LET(_xlpm.k,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$KU$3:$KU$215),IF(_xlpm.top="対象無し", 0, SUMPRODUCT(_xlpm.amount * _xlpm.hitCount))),0)</f>
        <v>0</v>
      </c>
      <c r="KW65" s="157">
        <f t="shared" si="274"/>
        <v>0</v>
      </c>
      <c r="KX65" s="21">
        <f>LEN(配列情報!$D$83)-LEN(SUBSTITUTE(配列情報!$D$83,$D65,""))</f>
        <v>0</v>
      </c>
      <c r="KY65" s="21">
        <f t="shared" si="77"/>
        <v>0</v>
      </c>
      <c r="KZ65" s="162" cm="1">
        <f t="array" ref="KZ65">KY65-IFERROR(_xlfn.LET(_xlpm.k,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$KY$3:$KY$215),IF(_xlpm.top="対象無し", 0, SUMPRODUCT(_xlpm.amount * _xlpm.hitCount))),0)</f>
        <v>0</v>
      </c>
      <c r="LA65" s="157">
        <f t="shared" si="275"/>
        <v>0</v>
      </c>
      <c r="LB65" s="21">
        <f>LEN(配列情報!$D$84)-LEN(SUBSTITUTE(配列情報!$D$84,$D65,""))</f>
        <v>0</v>
      </c>
      <c r="LC65" s="21">
        <f t="shared" si="78"/>
        <v>0</v>
      </c>
      <c r="LD65" s="162" cm="1">
        <f t="array" ref="LD65">LC65-IFERROR(_xlfn.LET(_xlpm.k,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$LC$3:$LC$215),IF(_xlpm.top="対象無し", 0, SUMPRODUCT(_xlpm.amount * _xlpm.hitCount))),0)</f>
        <v>0</v>
      </c>
      <c r="LE65" s="157">
        <f t="shared" si="276"/>
        <v>0</v>
      </c>
      <c r="LF65" s="21">
        <f>LEN(配列情報!$D$85)-LEN(SUBSTITUTE(配列情報!$D$85,$D65,""))</f>
        <v>0</v>
      </c>
      <c r="LG65" s="21">
        <f t="shared" si="79"/>
        <v>0</v>
      </c>
      <c r="LH65" s="162" cm="1">
        <f t="array" ref="LH65">LG65-IFERROR(_xlfn.LET(_xlpm.k,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$LG$3:$LG$215),IF(_xlpm.top="対象無し", 0, SUMPRODUCT(_xlpm.amount * _xlpm.hitCount))),0)</f>
        <v>0</v>
      </c>
      <c r="LI65" s="157">
        <f t="shared" si="277"/>
        <v>0</v>
      </c>
      <c r="LJ65" s="21">
        <f>LEN(配列情報!$D$86)-LEN(SUBSTITUTE(配列情報!$D$86,$D65,""))</f>
        <v>0</v>
      </c>
      <c r="LK65" s="21">
        <f t="shared" si="80"/>
        <v>0</v>
      </c>
      <c r="LL65" s="162" cm="1">
        <f t="array" ref="LL65">LK65-IFERROR(_xlfn.LET(_xlpm.k,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$LK$3:$LK$215),IF(_xlpm.top="対象無し", 0, SUMPRODUCT(_xlpm.amount * _xlpm.hitCount))),0)</f>
        <v>0</v>
      </c>
      <c r="LM65" s="157">
        <f t="shared" si="278"/>
        <v>0</v>
      </c>
      <c r="LN65" s="21">
        <f>LEN(配列情報!$D$87)-LEN(SUBSTITUTE(配列情報!$D$87,$D65,""))</f>
        <v>0</v>
      </c>
      <c r="LO65" s="21">
        <f t="shared" si="81"/>
        <v>0</v>
      </c>
      <c r="LP65" s="162" cm="1">
        <f t="array" ref="LP65">LO65-IFERROR(_xlfn.LET(_xlpm.k,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$LO$3:$LO$215),IF(_xlpm.top="対象無し", 0, SUMPRODUCT(_xlpm.amount * _xlpm.hitCount))),0)</f>
        <v>0</v>
      </c>
      <c r="LQ65" s="157">
        <f t="shared" si="279"/>
        <v>0</v>
      </c>
      <c r="LR65" s="21">
        <f>LEN(配列情報!$D$88)-LEN(SUBSTITUTE(配列情報!$D$88,$D65,""))</f>
        <v>0</v>
      </c>
      <c r="LS65" s="21">
        <f t="shared" si="82"/>
        <v>0</v>
      </c>
      <c r="LT65" s="162" cm="1">
        <f t="array" ref="LT65">LS65-IFERROR(_xlfn.LET(_xlpm.k,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$LS$3:$LS$215),IF(_xlpm.top="対象無し", 0, SUMPRODUCT(_xlpm.amount * _xlpm.hitCount))),0)</f>
        <v>0</v>
      </c>
      <c r="LU65" s="157">
        <f t="shared" si="280"/>
        <v>0</v>
      </c>
      <c r="LV65" s="21">
        <f>LEN(配列情報!$D$89)-LEN(SUBSTITUTE(配列情報!$D$89,$D65,""))</f>
        <v>0</v>
      </c>
      <c r="LW65" s="21">
        <f t="shared" si="83"/>
        <v>0</v>
      </c>
      <c r="LX65" s="162" cm="1">
        <f t="array" ref="LX65">LW65-IFERROR(_xlfn.LET(_xlpm.k,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$LW$3:$LW$215),IF(_xlpm.top="対象無し", 0, SUMPRODUCT(_xlpm.amount * _xlpm.hitCount))),0)</f>
        <v>0</v>
      </c>
      <c r="LY65" s="157">
        <f t="shared" si="281"/>
        <v>0</v>
      </c>
      <c r="LZ65" s="21">
        <f>LEN(配列情報!$D$90)-LEN(SUBSTITUTE(配列情報!$D$90,$D65,""))</f>
        <v>0</v>
      </c>
      <c r="MA65" s="21">
        <f t="shared" si="84"/>
        <v>0</v>
      </c>
      <c r="MB65" s="162" cm="1">
        <f t="array" ref="MB65">MA65-IFERROR(_xlfn.LET(_xlpm.k,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$MA$3:$MA$215),IF(_xlpm.top="対象無し", 0, SUMPRODUCT(_xlpm.amount * _xlpm.hitCount))),0)</f>
        <v>0</v>
      </c>
      <c r="MC65" s="157">
        <f t="shared" si="282"/>
        <v>0</v>
      </c>
      <c r="MD65" s="21">
        <f>LEN(配列情報!$D$91)-LEN(SUBSTITUTE(配列情報!$D$91,$D65,""))</f>
        <v>0</v>
      </c>
      <c r="ME65" s="21">
        <f t="shared" si="85"/>
        <v>0</v>
      </c>
      <c r="MF65" s="162" cm="1">
        <f t="array" ref="MF65">ME65-IFERROR(_xlfn.LET(_xlpm.k,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$ME$3:$ME$215),IF(_xlpm.top="対象無し", 0, SUMPRODUCT(_xlpm.amount * _xlpm.hitCount))),0)</f>
        <v>0</v>
      </c>
      <c r="MG65" s="157">
        <f t="shared" si="283"/>
        <v>0</v>
      </c>
      <c r="MH65" s="21">
        <f>LEN(配列情報!$D$92)-LEN(SUBSTITUTE(配列情報!$D$92,$D65,""))</f>
        <v>0</v>
      </c>
      <c r="MI65" s="21">
        <f t="shared" si="86"/>
        <v>0</v>
      </c>
      <c r="MJ65" s="162" cm="1">
        <f t="array" ref="MJ65">MI65-IFERROR(_xlfn.LET(_xlpm.k,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$MI$3:$MI$215),IF(_xlpm.top="対象無し", 0, SUMPRODUCT(_xlpm.amount * _xlpm.hitCount))),0)</f>
        <v>0</v>
      </c>
      <c r="MK65" s="157">
        <f t="shared" si="284"/>
        <v>0</v>
      </c>
      <c r="ML65" s="21">
        <f>LEN(配列情報!$D$93)-LEN(SUBSTITUTE(配列情報!$D$93,$D65,""))</f>
        <v>0</v>
      </c>
      <c r="MM65" s="21">
        <f t="shared" si="87"/>
        <v>0</v>
      </c>
      <c r="MN65" s="162" cm="1">
        <f t="array" ref="MN65">MM65-IFERROR(_xlfn.LET(_xlpm.k,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$MM$3:$MM$215),IF(_xlpm.top="対象無し", 0, SUMPRODUCT(_xlpm.amount * _xlpm.hitCount))),0)</f>
        <v>0</v>
      </c>
      <c r="MO65" s="157">
        <f t="shared" si="285"/>
        <v>0</v>
      </c>
      <c r="MP65" s="21">
        <f>LEN(配列情報!$D$94)-LEN(SUBSTITUTE(配列情報!$D$94,$D65,""))</f>
        <v>0</v>
      </c>
      <c r="MQ65" s="21">
        <f t="shared" si="88"/>
        <v>0</v>
      </c>
      <c r="MR65" s="162" cm="1">
        <f t="array" ref="MR65">MQ65-IFERROR(_xlfn.LET(_xlpm.k,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$MQ$3:$MQ$215),IF(_xlpm.top="対象無し", 0, SUMPRODUCT(_xlpm.amount * _xlpm.hitCount))),0)</f>
        <v>0</v>
      </c>
      <c r="MS65" s="157">
        <f t="shared" si="286"/>
        <v>0</v>
      </c>
      <c r="MT65" s="21">
        <f>LEN(配列情報!$D$95)-LEN(SUBSTITUTE(配列情報!$D$95,$D65,""))</f>
        <v>0</v>
      </c>
      <c r="MU65" s="21">
        <f t="shared" si="89"/>
        <v>0</v>
      </c>
      <c r="MV65" s="162" cm="1">
        <f t="array" ref="MV65">MU65-IFERROR(_xlfn.LET(_xlpm.k,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$MU$3:$MU$215),IF(_xlpm.top="対象無し", 0, SUMPRODUCT(_xlpm.amount * _xlpm.hitCount))),0)</f>
        <v>0</v>
      </c>
      <c r="MW65" s="157">
        <f t="shared" si="287"/>
        <v>0</v>
      </c>
      <c r="MX65" s="21">
        <f>LEN(配列情報!$D$96)-LEN(SUBSTITUTE(配列情報!$D$96,$D65,""))</f>
        <v>0</v>
      </c>
      <c r="MY65" s="21">
        <f t="shared" si="90"/>
        <v>0</v>
      </c>
      <c r="MZ65" s="162" cm="1">
        <f t="array" ref="MZ65">MY65-IFERROR(_xlfn.LET(_xlpm.k,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$MY$3:$MY$215),IF(_xlpm.top="対象無し", 0, SUMPRODUCT(_xlpm.amount * _xlpm.hitCount))),0)</f>
        <v>0</v>
      </c>
      <c r="NA65" s="157">
        <f t="shared" si="288"/>
        <v>0</v>
      </c>
      <c r="NB65" s="21">
        <f>LEN(配列情報!$D$97)-LEN(SUBSTITUTE(配列情報!$D$97,$D65,""))</f>
        <v>0</v>
      </c>
      <c r="NC65" s="21">
        <f t="shared" si="91"/>
        <v>0</v>
      </c>
      <c r="ND65" s="162" cm="1">
        <f t="array" ref="ND65">NC65-IFERROR(_xlfn.LET(_xlpm.k,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$NC$3:$NC$215),IF(_xlpm.top="対象無し", 0, SUMPRODUCT(_xlpm.amount * _xlpm.hitCount))),0)</f>
        <v>0</v>
      </c>
      <c r="NE65" s="157">
        <f t="shared" si="289"/>
        <v>0</v>
      </c>
      <c r="NF65" s="21">
        <f>LEN(配列情報!$D$98)-LEN(SUBSTITUTE(配列情報!$D$98,$D65,""))</f>
        <v>0</v>
      </c>
      <c r="NG65" s="21">
        <f t="shared" si="92"/>
        <v>0</v>
      </c>
      <c r="NH65" s="162" cm="1">
        <f t="array" ref="NH65">NG65-IFERROR(_xlfn.LET(_xlpm.k,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$NG$3:$NG$215),IF(_xlpm.top="対象無し", 0, SUMPRODUCT(_xlpm.amount * _xlpm.hitCount))),0)</f>
        <v>0</v>
      </c>
      <c r="NI65" s="157">
        <f t="shared" si="290"/>
        <v>0</v>
      </c>
      <c r="NJ65" s="21">
        <f>LEN(配列情報!$D$99)-LEN(SUBSTITUTE(配列情報!$D$99,$D65,""))</f>
        <v>0</v>
      </c>
      <c r="NK65" s="21">
        <f t="shared" si="93"/>
        <v>0</v>
      </c>
      <c r="NL65" s="162" cm="1">
        <f t="array" ref="NL65">NK65-IFERROR(_xlfn.LET(_xlpm.k,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$NK$3:$NK$215),IF(_xlpm.top="対象無し", 0, SUMPRODUCT(_xlpm.amount * _xlpm.hitCount))),0)</f>
        <v>0</v>
      </c>
      <c r="NM65" s="157">
        <f t="shared" si="291"/>
        <v>0</v>
      </c>
      <c r="NN65" s="21">
        <f>LEN(配列情報!$D$100)-LEN(SUBSTITUTE(配列情報!$D$100,$D65,""))</f>
        <v>0</v>
      </c>
      <c r="NO65" s="21">
        <f t="shared" si="94"/>
        <v>0</v>
      </c>
      <c r="NP65" s="162" cm="1">
        <f t="array" ref="NP65">NO65-IFERROR(_xlfn.LET(_xlpm.k,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$NO$3:$NO$215),IF(_xlpm.top="対象無し", 0, SUMPRODUCT(_xlpm.amount * _xlpm.hitCount))),0)</f>
        <v>0</v>
      </c>
      <c r="NQ65" s="157">
        <f t="shared" si="292"/>
        <v>0</v>
      </c>
      <c r="NR65" s="21">
        <f>LEN(配列情報!$D$101)-LEN(SUBSTITUTE(配列情報!$D$101,$D65,""))</f>
        <v>0</v>
      </c>
      <c r="NS65" s="21">
        <f t="shared" si="95"/>
        <v>0</v>
      </c>
      <c r="NT65" s="162" cm="1">
        <f t="array" ref="NT65">NS65-IFERROR(_xlfn.LET(_xlpm.k,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$NS$3:$NS$215),IF(_xlpm.top="対象無し", 0, SUMPRODUCT(_xlpm.amount * _xlpm.hitCount))),0)</f>
        <v>0</v>
      </c>
      <c r="NU65" s="157">
        <f t="shared" si="293"/>
        <v>0</v>
      </c>
      <c r="NV65" s="21">
        <f>LEN(配列情報!$D$102)-LEN(SUBSTITUTE(配列情報!$D$102,$D65,""))</f>
        <v>0</v>
      </c>
      <c r="NW65" s="21">
        <f t="shared" si="96"/>
        <v>0</v>
      </c>
      <c r="NX65" s="162" cm="1">
        <f t="array" ref="NX65">NW65-IFERROR(_xlfn.LET(_xlpm.k, _xlfn.XMATCH(TRUE, EXACT($OB$2:$RL$2, D65),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D65, ""))) / LEN(D65),_xlpm.amount, SUMIF($C$3:$C$215, _xlpm.arrCode, $NW$3:$NW$215),IF(_xlpm.top="対象無し", 0, SUMPRODUCT(_xlpm.amount * _xlpm.hitCount))),0)</f>
        <v>0</v>
      </c>
      <c r="NY65" s="157">
        <f t="shared" si="294"/>
        <v>0</v>
      </c>
    </row>
    <row r="66" spans="1:394">
      <c r="A66" s="178" t="s">
        <v>619</v>
      </c>
      <c r="B66" s="45" t="s">
        <v>182</v>
      </c>
      <c r="C66" s="45">
        <v>64</v>
      </c>
      <c r="D66" s="19" t="str">
        <f>塩基・修飾表記の定義!N62</f>
        <v>[8oxdG]</v>
      </c>
      <c r="E66" s="160">
        <f t="shared" si="3"/>
        <v>7</v>
      </c>
      <c r="F66" s="21">
        <f>LEN(配列情報!$D$7)-LEN(SUBSTITUTE(配列情報!$D$7,$D66,""))</f>
        <v>0</v>
      </c>
      <c r="G66" s="21">
        <f t="shared" si="100"/>
        <v>0</v>
      </c>
      <c r="H66" s="162" cm="1">
        <f t="array" ref="H66">G66-IFERROR(_xlfn.LET(_xlpm.k,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$G$3:$G$215),IF(_xlpm.top="対象無し", 0, SUMPRODUCT(_xlpm.amount * _xlpm.hitCount))),0)</f>
        <v>0</v>
      </c>
      <c r="I66" s="157">
        <f t="shared" si="199"/>
        <v>0</v>
      </c>
      <c r="J66" s="21">
        <f>LEN(配列情報!$D$8)-LEN(SUBSTITUTE(配列情報!$D$8,$D66,""))</f>
        <v>0</v>
      </c>
      <c r="K66" s="21">
        <f t="shared" si="101"/>
        <v>0</v>
      </c>
      <c r="L66" s="162" cm="1">
        <f t="array" ref="L66">K66-IFERROR(_xlfn.LET(_xlpm.k,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$K$3:$K$215),IF(_xlpm.top="対象無し", 0, SUMPRODUCT(_xlpm.amount * _xlpm.hitCount))),0)</f>
        <v>0</v>
      </c>
      <c r="M66" s="157">
        <f t="shared" si="200"/>
        <v>0</v>
      </c>
      <c r="N66" s="21">
        <f>LEN(配列情報!$D$9)-LEN(SUBSTITUTE(配列情報!$D$9,$D66,""))</f>
        <v>0</v>
      </c>
      <c r="O66" s="21">
        <f t="shared" si="4"/>
        <v>0</v>
      </c>
      <c r="P66" s="162" cm="1">
        <f t="array" ref="P66">O66-IFERROR(_xlfn.LET(_xlpm.k,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$O$3:$O$215),IF(_xlpm.top="対象無し", 0, SUMPRODUCT(_xlpm.amount * _xlpm.hitCount))),0)</f>
        <v>0</v>
      </c>
      <c r="Q66" s="157">
        <f t="shared" si="201"/>
        <v>0</v>
      </c>
      <c r="R66" s="21">
        <f>LEN(配列情報!$D$10)-LEN(SUBSTITUTE(配列情報!$D$10,$D66,""))</f>
        <v>0</v>
      </c>
      <c r="S66" s="21">
        <f t="shared" si="5"/>
        <v>0</v>
      </c>
      <c r="T66" s="162" cm="1">
        <f t="array" ref="T66">S66-IFERROR(_xlfn.LET(_xlpm.k,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$S$3:$S$215),IF(_xlpm.top="対象無し", 0, SUMPRODUCT(_xlpm.amount * _xlpm.hitCount))),0)</f>
        <v>0</v>
      </c>
      <c r="U66" s="157">
        <f t="shared" si="202"/>
        <v>0</v>
      </c>
      <c r="V66" s="21">
        <f>LEN(配列情報!$D$11)-LEN(SUBSTITUTE(配列情報!$D$11,$D66,""))</f>
        <v>0</v>
      </c>
      <c r="W66" s="21">
        <f t="shared" si="6"/>
        <v>0</v>
      </c>
      <c r="X66" s="162" cm="1">
        <f t="array" ref="X66">W66-IFERROR(_xlfn.LET(_xlpm.k,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$W$3:$W$215),IF(_xlpm.top="対象無し", 0, SUMPRODUCT(_xlpm.amount * _xlpm.hitCount))),0)</f>
        <v>0</v>
      </c>
      <c r="Y66" s="157">
        <f t="shared" si="203"/>
        <v>0</v>
      </c>
      <c r="Z66" s="21">
        <f>LEN(配列情報!$D$12)-LEN(SUBSTITUTE(配列情報!$D$12,$D66,""))</f>
        <v>0</v>
      </c>
      <c r="AA66" s="21">
        <f t="shared" si="7"/>
        <v>0</v>
      </c>
      <c r="AB66" s="162" cm="1">
        <f t="array" ref="AB66">AA66-IFERROR(_xlfn.LET(_xlpm.k,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$AA$3:$AA$215),IF(_xlpm.top="対象無し", 0, SUMPRODUCT(_xlpm.amount * _xlpm.hitCount))),0)</f>
        <v>0</v>
      </c>
      <c r="AC66" s="157">
        <f t="shared" si="204"/>
        <v>0</v>
      </c>
      <c r="AD66" s="21">
        <f>LEN(配列情報!$D$13)-LEN(SUBSTITUTE(配列情報!$D$13,$D66,""))</f>
        <v>0</v>
      </c>
      <c r="AE66" s="21">
        <f t="shared" si="8"/>
        <v>0</v>
      </c>
      <c r="AF66" s="162" cm="1">
        <f t="array" ref="AF66">AE66-IFERROR(_xlfn.LET(_xlpm.k,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$AE$3:$AE$215),IF(_xlpm.top="対象無し", 0, SUMPRODUCT(_xlpm.amount * _xlpm.hitCount))),0)</f>
        <v>0</v>
      </c>
      <c r="AG66" s="157">
        <f t="shared" si="205"/>
        <v>0</v>
      </c>
      <c r="AH66" s="21">
        <f>LEN(配列情報!$D$14)-LEN(SUBSTITUTE(配列情報!$D$14,$D66,""))</f>
        <v>0</v>
      </c>
      <c r="AI66" s="21">
        <f t="shared" si="9"/>
        <v>0</v>
      </c>
      <c r="AJ66" s="162" cm="1">
        <f t="array" ref="AJ66">AI66-IFERROR(_xlfn.LET(_xlpm.k,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$AI$3:$AI$215),IF(_xlpm.top="対象無し", 0, SUMPRODUCT(_xlpm.amount * _xlpm.hitCount))),0)</f>
        <v>0</v>
      </c>
      <c r="AK66" s="157">
        <f t="shared" si="206"/>
        <v>0</v>
      </c>
      <c r="AL66" s="21">
        <f>LEN(配列情報!$D$15)-LEN(SUBSTITUTE(配列情報!$D$15,$D66,""))</f>
        <v>0</v>
      </c>
      <c r="AM66" s="21">
        <f t="shared" si="10"/>
        <v>0</v>
      </c>
      <c r="AN66" s="162" cm="1">
        <f t="array" ref="AN66">AM66-IFERROR(_xlfn.LET(_xlpm.k,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$AM$3:$AM$215),IF(_xlpm.top="対象無し", 0, SUMPRODUCT(_xlpm.amount * _xlpm.hitCount))),0)</f>
        <v>0</v>
      </c>
      <c r="AO66" s="157">
        <f t="shared" si="207"/>
        <v>0</v>
      </c>
      <c r="AP66" s="21">
        <f>LEN(配列情報!$D$16)-LEN(SUBSTITUTE(配列情報!$D$16,$D66,""))</f>
        <v>0</v>
      </c>
      <c r="AQ66" s="21">
        <f t="shared" si="11"/>
        <v>0</v>
      </c>
      <c r="AR66" s="162" cm="1">
        <f t="array" ref="AR66">AQ66-IFERROR(_xlfn.LET(_xlpm.k,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$AQ$3:$AQ$215),IF(_xlpm.top="対象無し", 0, SUMPRODUCT(_xlpm.amount * _xlpm.hitCount))),0)</f>
        <v>0</v>
      </c>
      <c r="AS66" s="157">
        <f t="shared" si="208"/>
        <v>0</v>
      </c>
      <c r="AT66" s="21">
        <f>LEN(配列情報!$D$17)-LEN(SUBSTITUTE(配列情報!$D$17,$D66,""))</f>
        <v>0</v>
      </c>
      <c r="AU66" s="21">
        <f t="shared" si="12"/>
        <v>0</v>
      </c>
      <c r="AV66" s="162" cm="1">
        <f t="array" ref="AV66">AU66-IFERROR(_xlfn.LET(_xlpm.k,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$AU$3:$AU$215),IF(_xlpm.top="対象無し", 0, SUMPRODUCT(_xlpm.amount * _xlpm.hitCount))),0)</f>
        <v>0</v>
      </c>
      <c r="AW66" s="157">
        <f t="shared" si="209"/>
        <v>0</v>
      </c>
      <c r="AX66" s="21">
        <f>LEN(配列情報!$D$18)-LEN(SUBSTITUTE(配列情報!$D$18,$D66,""))</f>
        <v>0</v>
      </c>
      <c r="AY66" s="21">
        <f t="shared" si="13"/>
        <v>0</v>
      </c>
      <c r="AZ66" s="162" cm="1">
        <f t="array" ref="AZ66">AY66-IFERROR(_xlfn.LET(_xlpm.k,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$AY$3:$AY$215),IF(_xlpm.top="対象無し", 0, SUMPRODUCT(_xlpm.amount * _xlpm.hitCount))),0)</f>
        <v>0</v>
      </c>
      <c r="BA66" s="157">
        <f t="shared" si="210"/>
        <v>0</v>
      </c>
      <c r="BB66" s="21">
        <f>LEN(配列情報!$D$19)-LEN(SUBSTITUTE(配列情報!$D$19,$D66,""))</f>
        <v>0</v>
      </c>
      <c r="BC66" s="21">
        <f t="shared" si="14"/>
        <v>0</v>
      </c>
      <c r="BD66" s="162" cm="1">
        <f t="array" ref="BD66">BC66-IFERROR(_xlfn.LET(_xlpm.k,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$BC$3:$BC$215),IF(_xlpm.top="対象無し", 0, SUMPRODUCT(_xlpm.amount * _xlpm.hitCount))),0)</f>
        <v>0</v>
      </c>
      <c r="BE66" s="157">
        <f t="shared" si="211"/>
        <v>0</v>
      </c>
      <c r="BF66" s="21">
        <f>LEN(配列情報!$D$20)-LEN(SUBSTITUTE(配列情報!$D$20,$D66,""))</f>
        <v>0</v>
      </c>
      <c r="BG66" s="21">
        <f t="shared" si="102"/>
        <v>0</v>
      </c>
      <c r="BH66" s="162" cm="1">
        <f t="array" ref="BH66">BG66-IFERROR(_xlfn.LET(_xlpm.k,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$BG$3:$BG$215),IF(_xlpm.top="対象無し", 0, SUMPRODUCT(_xlpm.amount * _xlpm.hitCount))),0)</f>
        <v>0</v>
      </c>
      <c r="BI66" s="157">
        <f t="shared" si="212"/>
        <v>0</v>
      </c>
      <c r="BJ66" s="21">
        <f>LEN(配列情報!$D$21)-LEN(SUBSTITUTE(配列情報!$D$21,$D66,""))</f>
        <v>0</v>
      </c>
      <c r="BK66" s="21">
        <f t="shared" si="15"/>
        <v>0</v>
      </c>
      <c r="BL66" s="162" cm="1">
        <f t="array" ref="BL66">BK66-IFERROR(_xlfn.LET(_xlpm.k,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$BK$3:$BK$215),IF(_xlpm.top="対象無し", 0, SUMPRODUCT(_xlpm.amount * _xlpm.hitCount))),0)</f>
        <v>0</v>
      </c>
      <c r="BM66" s="157">
        <f t="shared" si="213"/>
        <v>0</v>
      </c>
      <c r="BN66" s="21">
        <f>LEN(配列情報!$D$22)-LEN(SUBSTITUTE(配列情報!$D$22,$D66,""))</f>
        <v>0</v>
      </c>
      <c r="BO66" s="21">
        <f t="shared" si="16"/>
        <v>0</v>
      </c>
      <c r="BP66" s="162" cm="1">
        <f t="array" ref="BP66">BO66-IFERROR(_xlfn.LET(_xlpm.k,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$BO$3:$BO$215),IF(_xlpm.top="対象無し", 0, SUMPRODUCT(_xlpm.amount * _xlpm.hitCount))),0)</f>
        <v>0</v>
      </c>
      <c r="BQ66" s="157">
        <f t="shared" si="214"/>
        <v>0</v>
      </c>
      <c r="BR66" s="21">
        <f>LEN(配列情報!$D$23)-LEN(SUBSTITUTE(配列情報!$D$23,$D66,""))</f>
        <v>0</v>
      </c>
      <c r="BS66" s="21">
        <f t="shared" si="17"/>
        <v>0</v>
      </c>
      <c r="BT66" s="162" cm="1">
        <f t="array" ref="BT66">BS66-IFERROR(_xlfn.LET(_xlpm.k,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$BS$3:$BS$215),IF(_xlpm.top="対象無し", 0, SUMPRODUCT(_xlpm.amount * _xlpm.hitCount))),0)</f>
        <v>0</v>
      </c>
      <c r="BU66" s="157">
        <f t="shared" si="215"/>
        <v>0</v>
      </c>
      <c r="BV66" s="21">
        <f>LEN(配列情報!$D$24)-LEN(SUBSTITUTE(配列情報!$D$24,$D66,""))</f>
        <v>0</v>
      </c>
      <c r="BW66" s="21">
        <f t="shared" si="18"/>
        <v>0</v>
      </c>
      <c r="BX66" s="162" cm="1">
        <f t="array" ref="BX66">BW66-IFERROR(_xlfn.LET(_xlpm.k,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$BW$3:$BW$215),IF(_xlpm.top="対象無し", 0, SUMPRODUCT(_xlpm.amount * _xlpm.hitCount))),0)</f>
        <v>0</v>
      </c>
      <c r="BY66" s="157">
        <f t="shared" si="216"/>
        <v>0</v>
      </c>
      <c r="BZ66" s="21">
        <f>LEN(配列情報!$D$25)-LEN(SUBSTITUTE(配列情報!$D$25,$D66,""))</f>
        <v>0</v>
      </c>
      <c r="CA66" s="21">
        <f t="shared" si="19"/>
        <v>0</v>
      </c>
      <c r="CB66" s="162" cm="1">
        <f t="array" ref="CB66">CA66-IFERROR(_xlfn.LET(_xlpm.k,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$CA$3:$CA$215),IF(_xlpm.top="対象無し", 0, SUMPRODUCT(_xlpm.amount * _xlpm.hitCount))),0)</f>
        <v>0</v>
      </c>
      <c r="CC66" s="157">
        <f t="shared" si="217"/>
        <v>0</v>
      </c>
      <c r="CD66" s="21">
        <f>LEN(配列情報!$D$26)-LEN(SUBSTITUTE(配列情報!$D$26,$D66,""))</f>
        <v>0</v>
      </c>
      <c r="CE66" s="21">
        <f t="shared" si="20"/>
        <v>0</v>
      </c>
      <c r="CF66" s="162" cm="1">
        <f t="array" ref="CF66">CE66-IFERROR(_xlfn.LET(_xlpm.k,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$CE$3:$CE$215),IF(_xlpm.top="対象無し", 0, SUMPRODUCT(_xlpm.amount * _xlpm.hitCount))),0)</f>
        <v>0</v>
      </c>
      <c r="CG66" s="157">
        <f t="shared" si="218"/>
        <v>0</v>
      </c>
      <c r="CH66" s="21">
        <f>LEN(配列情報!$D$27)-LEN(SUBSTITUTE(配列情報!$D$27,$D66,""))</f>
        <v>0</v>
      </c>
      <c r="CI66" s="21">
        <f t="shared" si="21"/>
        <v>0</v>
      </c>
      <c r="CJ66" s="162" cm="1">
        <f t="array" ref="CJ66">CI66-IFERROR(_xlfn.LET(_xlpm.k,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$CI$3:$CI$215),IF(_xlpm.top="対象無し", 0, SUMPRODUCT(_xlpm.amount * _xlpm.hitCount))),0)</f>
        <v>0</v>
      </c>
      <c r="CK66" s="157">
        <f t="shared" si="219"/>
        <v>0</v>
      </c>
      <c r="CL66" s="21">
        <f>LEN(配列情報!$D$28)-LEN(SUBSTITUTE(配列情報!$D$28,$D66,""))</f>
        <v>0</v>
      </c>
      <c r="CM66" s="21">
        <f t="shared" si="22"/>
        <v>0</v>
      </c>
      <c r="CN66" s="162" cm="1">
        <f t="array" ref="CN66">CM66-IFERROR(_xlfn.LET(_xlpm.k,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$CM$3:$CM$215),IF(_xlpm.top="対象無し", 0, SUMPRODUCT(_xlpm.amount * _xlpm.hitCount))),0)</f>
        <v>0</v>
      </c>
      <c r="CO66" s="157">
        <f t="shared" si="220"/>
        <v>0</v>
      </c>
      <c r="CP66" s="21">
        <f>LEN(配列情報!$D$29)-LEN(SUBSTITUTE(配列情報!$D$29,$D66,""))</f>
        <v>0</v>
      </c>
      <c r="CQ66" s="21">
        <f t="shared" si="23"/>
        <v>0</v>
      </c>
      <c r="CR66" s="162" cm="1">
        <f t="array" ref="CR66">CQ66-IFERROR(_xlfn.LET(_xlpm.k,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$CQ$3:$CQ$215),IF(_xlpm.top="対象無し", 0, SUMPRODUCT(_xlpm.amount * _xlpm.hitCount))),0)</f>
        <v>0</v>
      </c>
      <c r="CS66" s="157">
        <f t="shared" si="221"/>
        <v>0</v>
      </c>
      <c r="CT66" s="21">
        <f>LEN(配列情報!$D$30)-LEN(SUBSTITUTE(配列情報!$D$30,$D66,""))</f>
        <v>0</v>
      </c>
      <c r="CU66" s="21">
        <f t="shared" si="24"/>
        <v>0</v>
      </c>
      <c r="CV66" s="162" cm="1">
        <f t="array" ref="CV66">CU66-IFERROR(_xlfn.LET(_xlpm.k,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$CU$3:$CU$215),IF(_xlpm.top="対象無し", 0, SUMPRODUCT(_xlpm.amount * _xlpm.hitCount))),0)</f>
        <v>0</v>
      </c>
      <c r="CW66" s="157">
        <f t="shared" si="222"/>
        <v>0</v>
      </c>
      <c r="CX66" s="21">
        <f>LEN(配列情報!$D$31)-LEN(SUBSTITUTE(配列情報!$D$31,$D66,""))</f>
        <v>0</v>
      </c>
      <c r="CY66" s="21">
        <f t="shared" si="25"/>
        <v>0</v>
      </c>
      <c r="CZ66" s="162" cm="1">
        <f t="array" ref="CZ66">CY66-IFERROR(_xlfn.LET(_xlpm.k,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$CY$3:$CY$215),IF(_xlpm.top="対象無し", 0, SUMPRODUCT(_xlpm.amount * _xlpm.hitCount))),0)</f>
        <v>0</v>
      </c>
      <c r="DA66" s="157">
        <f t="shared" si="223"/>
        <v>0</v>
      </c>
      <c r="DB66" s="21">
        <f>LEN(配列情報!$D$32)-LEN(SUBSTITUTE(配列情報!$D$32,$D66,""))</f>
        <v>0</v>
      </c>
      <c r="DC66" s="21">
        <f t="shared" si="26"/>
        <v>0</v>
      </c>
      <c r="DD66" s="162" cm="1">
        <f t="array" ref="DD66">DC66-IFERROR(_xlfn.LET(_xlpm.k,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$DC$3:$DC$215),IF(_xlpm.top="対象無し", 0, SUMPRODUCT(_xlpm.amount * _xlpm.hitCount))),0)</f>
        <v>0</v>
      </c>
      <c r="DE66" s="157">
        <f t="shared" si="224"/>
        <v>0</v>
      </c>
      <c r="DF66" s="21">
        <f>LEN(配列情報!$D$33)-LEN(SUBSTITUTE(配列情報!$D$33,$D66,""))</f>
        <v>0</v>
      </c>
      <c r="DG66" s="21">
        <f t="shared" si="27"/>
        <v>0</v>
      </c>
      <c r="DH66" s="162" cm="1">
        <f t="array" ref="DH66">DG66-IFERROR(_xlfn.LET(_xlpm.k,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$DG$3:$DG$215),IF(_xlpm.top="対象無し", 0, SUMPRODUCT(_xlpm.amount * _xlpm.hitCount))),0)</f>
        <v>0</v>
      </c>
      <c r="DI66" s="157">
        <f t="shared" si="225"/>
        <v>0</v>
      </c>
      <c r="DJ66" s="21">
        <f>LEN(配列情報!$D$34)-LEN(SUBSTITUTE(配列情報!$D$34,$D66,""))</f>
        <v>0</v>
      </c>
      <c r="DK66" s="21">
        <f t="shared" si="28"/>
        <v>0</v>
      </c>
      <c r="DL66" s="162" cm="1">
        <f t="array" ref="DL66">DK66-IFERROR(_xlfn.LET(_xlpm.k,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$DK$3:$DK$215),IF(_xlpm.top="対象無し", 0, SUMPRODUCT(_xlpm.amount * _xlpm.hitCount))),0)</f>
        <v>0</v>
      </c>
      <c r="DM66" s="157">
        <f t="shared" si="226"/>
        <v>0</v>
      </c>
      <c r="DN66" s="21">
        <f>LEN(配列情報!$D$35)-LEN(SUBSTITUTE(配列情報!$D$35,$D66,""))</f>
        <v>0</v>
      </c>
      <c r="DO66" s="21">
        <f t="shared" si="29"/>
        <v>0</v>
      </c>
      <c r="DP66" s="162" cm="1">
        <f t="array" ref="DP66">DO66-IFERROR(_xlfn.LET(_xlpm.k,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$DO$3:$DO$215),IF(_xlpm.top="対象無し", 0, SUMPRODUCT(_xlpm.amount * _xlpm.hitCount))),0)</f>
        <v>0</v>
      </c>
      <c r="DQ66" s="157">
        <f t="shared" si="227"/>
        <v>0</v>
      </c>
      <c r="DR66" s="21">
        <f>LEN(配列情報!$D$36)-LEN(SUBSTITUTE(配列情報!$D$36,$D66,""))</f>
        <v>0</v>
      </c>
      <c r="DS66" s="21">
        <f t="shared" si="30"/>
        <v>0</v>
      </c>
      <c r="DT66" s="162" cm="1">
        <f t="array" ref="DT66">DS66-IFERROR(_xlfn.LET(_xlpm.k,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$DS$3:$DS$215),IF(_xlpm.top="対象無し", 0, SUMPRODUCT(_xlpm.amount * _xlpm.hitCount))),0)</f>
        <v>0</v>
      </c>
      <c r="DU66" s="157">
        <f t="shared" si="228"/>
        <v>0</v>
      </c>
      <c r="DV66" s="21">
        <f>LEN(配列情報!$D$37)-LEN(SUBSTITUTE(配列情報!$D$37,$D66,""))</f>
        <v>0</v>
      </c>
      <c r="DW66" s="21">
        <f t="shared" si="31"/>
        <v>0</v>
      </c>
      <c r="DX66" s="162" cm="1">
        <f t="array" ref="DX66">DW66-IFERROR(_xlfn.LET(_xlpm.k,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$DW$3:$DW$215),IF(_xlpm.top="対象無し", 0, SUMPRODUCT(_xlpm.amount * _xlpm.hitCount))),0)</f>
        <v>0</v>
      </c>
      <c r="DY66" s="157">
        <f t="shared" si="229"/>
        <v>0</v>
      </c>
      <c r="DZ66" s="21">
        <f>LEN(配列情報!$D$38)-LEN(SUBSTITUTE(配列情報!$D$38,$D66,""))</f>
        <v>0</v>
      </c>
      <c r="EA66" s="21">
        <f t="shared" si="32"/>
        <v>0</v>
      </c>
      <c r="EB66" s="162" cm="1">
        <f t="array" ref="EB66">EA66-IFERROR(_xlfn.LET(_xlpm.k,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$EA$3:$EA$215),IF(_xlpm.top="対象無し", 0, SUMPRODUCT(_xlpm.amount * _xlpm.hitCount))),0)</f>
        <v>0</v>
      </c>
      <c r="EC66" s="157">
        <f t="shared" si="230"/>
        <v>0</v>
      </c>
      <c r="ED66" s="21">
        <f>LEN(配列情報!$D$39)-LEN(SUBSTITUTE(配列情報!$D$39,$D66,""))</f>
        <v>0</v>
      </c>
      <c r="EE66" s="21">
        <f t="shared" si="33"/>
        <v>0</v>
      </c>
      <c r="EF66" s="162" cm="1">
        <f t="array" ref="EF66">EE66-IFERROR(_xlfn.LET(_xlpm.k,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$EE$3:$EE$215),IF(_xlpm.top="対象無し", 0, SUMPRODUCT(_xlpm.amount * _xlpm.hitCount))),0)</f>
        <v>0</v>
      </c>
      <c r="EG66" s="157">
        <f t="shared" si="231"/>
        <v>0</v>
      </c>
      <c r="EH66" s="21">
        <f>LEN(配列情報!$D$40)-LEN(SUBSTITUTE(配列情報!$D$40,$D66,""))</f>
        <v>0</v>
      </c>
      <c r="EI66" s="21">
        <f t="shared" si="34"/>
        <v>0</v>
      </c>
      <c r="EJ66" s="162" cm="1">
        <f t="array" ref="EJ66">EI66-IFERROR(_xlfn.LET(_xlpm.k,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$EI$3:$EI$215),IF(_xlpm.top="対象無し", 0, SUMPRODUCT(_xlpm.amount * _xlpm.hitCount))),0)</f>
        <v>0</v>
      </c>
      <c r="EK66" s="157">
        <f t="shared" si="232"/>
        <v>0</v>
      </c>
      <c r="EL66" s="21">
        <f>LEN(配列情報!$D$41)-LEN(SUBSTITUTE(配列情報!$D$41,$D66,""))</f>
        <v>0</v>
      </c>
      <c r="EM66" s="21">
        <f t="shared" si="35"/>
        <v>0</v>
      </c>
      <c r="EN66" s="162" cm="1">
        <f t="array" ref="EN66">EM66-IFERROR(_xlfn.LET(_xlpm.k,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$EM$3:$EM$215),IF(_xlpm.top="対象無し", 0, SUMPRODUCT(_xlpm.amount * _xlpm.hitCount))),0)</f>
        <v>0</v>
      </c>
      <c r="EO66" s="157">
        <f t="shared" si="233"/>
        <v>0</v>
      </c>
      <c r="EP66" s="21">
        <f>LEN(配列情報!$D$42)-LEN(SUBSTITUTE(配列情報!$D$42,$D66,""))</f>
        <v>0</v>
      </c>
      <c r="EQ66" s="21">
        <f t="shared" si="36"/>
        <v>0</v>
      </c>
      <c r="ER66" s="162" cm="1">
        <f t="array" ref="ER66">EQ66-IFERROR(_xlfn.LET(_xlpm.k,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$EQ$3:$EQ$215),IF(_xlpm.top="対象無し", 0, SUMPRODUCT(_xlpm.amount * _xlpm.hitCount))),0)</f>
        <v>0</v>
      </c>
      <c r="ES66" s="157">
        <f t="shared" si="234"/>
        <v>0</v>
      </c>
      <c r="ET66" s="21">
        <f>LEN(配列情報!$D$43)-LEN(SUBSTITUTE(配列情報!$D$43,$D66,""))</f>
        <v>0</v>
      </c>
      <c r="EU66" s="21">
        <f t="shared" si="37"/>
        <v>0</v>
      </c>
      <c r="EV66" s="162" cm="1">
        <f t="array" ref="EV66">EU66-IFERROR(_xlfn.LET(_xlpm.k,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$EU$3:$EU$215),IF(_xlpm.top="対象無し", 0, SUMPRODUCT(_xlpm.amount * _xlpm.hitCount))),0)</f>
        <v>0</v>
      </c>
      <c r="EW66" s="157">
        <f t="shared" si="235"/>
        <v>0</v>
      </c>
      <c r="EX66" s="21">
        <f>LEN(配列情報!$D$44)-LEN(SUBSTITUTE(配列情報!$D$44,$D66,""))</f>
        <v>0</v>
      </c>
      <c r="EY66" s="21">
        <f t="shared" si="38"/>
        <v>0</v>
      </c>
      <c r="EZ66" s="162" cm="1">
        <f t="array" ref="EZ66">EY66-IFERROR(_xlfn.LET(_xlpm.k,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$EY$3:$EY$215),IF(_xlpm.top="対象無し", 0, SUMPRODUCT(_xlpm.amount * _xlpm.hitCount))),0)</f>
        <v>0</v>
      </c>
      <c r="FA66" s="157">
        <f t="shared" si="236"/>
        <v>0</v>
      </c>
      <c r="FB66" s="21">
        <f>LEN(配列情報!$D$45)-LEN(SUBSTITUTE(配列情報!$D$45,$D66,""))</f>
        <v>0</v>
      </c>
      <c r="FC66" s="21">
        <f t="shared" si="39"/>
        <v>0</v>
      </c>
      <c r="FD66" s="162" cm="1">
        <f t="array" ref="FD66">FC66-IFERROR(_xlfn.LET(_xlpm.k,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$FC$3:$FC$215),IF(_xlpm.top="対象無し", 0, SUMPRODUCT(_xlpm.amount * _xlpm.hitCount))),0)</f>
        <v>0</v>
      </c>
      <c r="FE66" s="157">
        <f t="shared" si="237"/>
        <v>0</v>
      </c>
      <c r="FF66" s="21">
        <f>LEN(配列情報!$D$46)-LEN(SUBSTITUTE(配列情報!$D$46,$D66,""))</f>
        <v>0</v>
      </c>
      <c r="FG66" s="21">
        <f t="shared" si="40"/>
        <v>0</v>
      </c>
      <c r="FH66" s="162" cm="1">
        <f t="array" ref="FH66">FG66-IFERROR(_xlfn.LET(_xlpm.k,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$FG$3:$FG$215),IF(_xlpm.top="対象無し", 0, SUMPRODUCT(_xlpm.amount * _xlpm.hitCount))),0)</f>
        <v>0</v>
      </c>
      <c r="FI66" s="157">
        <f t="shared" si="238"/>
        <v>0</v>
      </c>
      <c r="FJ66" s="21">
        <f>LEN(配列情報!$D$47)-LEN(SUBSTITUTE(配列情報!$D$47,$D66,""))</f>
        <v>0</v>
      </c>
      <c r="FK66" s="21">
        <f t="shared" si="41"/>
        <v>0</v>
      </c>
      <c r="FL66" s="162" cm="1">
        <f t="array" ref="FL66">FK66-IFERROR(_xlfn.LET(_xlpm.k,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$FK$3:$FK$215),IF(_xlpm.top="対象無し", 0, SUMPRODUCT(_xlpm.amount * _xlpm.hitCount))),0)</f>
        <v>0</v>
      </c>
      <c r="FM66" s="157">
        <f t="shared" si="239"/>
        <v>0</v>
      </c>
      <c r="FN66" s="21">
        <f>LEN(配列情報!$D$48)-LEN(SUBSTITUTE(配列情報!$D$48,$D66,""))</f>
        <v>0</v>
      </c>
      <c r="FO66" s="21">
        <f t="shared" si="42"/>
        <v>0</v>
      </c>
      <c r="FP66" s="162" cm="1">
        <f t="array" ref="FP66">FO66-IFERROR(_xlfn.LET(_xlpm.k,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$FO$3:$FO$215),IF(_xlpm.top="対象無し", 0, SUMPRODUCT(_xlpm.amount * _xlpm.hitCount))),0)</f>
        <v>0</v>
      </c>
      <c r="FQ66" s="157">
        <f t="shared" si="240"/>
        <v>0</v>
      </c>
      <c r="FR66" s="21">
        <f>LEN(配列情報!$D$49)-LEN(SUBSTITUTE(配列情報!$D$49,$D66,""))</f>
        <v>0</v>
      </c>
      <c r="FS66" s="21">
        <f t="shared" si="43"/>
        <v>0</v>
      </c>
      <c r="FT66" s="162" cm="1">
        <f t="array" ref="FT66">FS66-IFERROR(_xlfn.LET(_xlpm.k,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$FS$3:$FS$215),IF(_xlpm.top="対象無し", 0, SUMPRODUCT(_xlpm.amount * _xlpm.hitCount))),0)</f>
        <v>0</v>
      </c>
      <c r="FU66" s="157">
        <f t="shared" si="241"/>
        <v>0</v>
      </c>
      <c r="FV66" s="21">
        <f>LEN(配列情報!$D$50)-LEN(SUBSTITUTE(配列情報!$D$50,$D66,""))</f>
        <v>0</v>
      </c>
      <c r="FW66" s="21">
        <f t="shared" si="44"/>
        <v>0</v>
      </c>
      <c r="FX66" s="162" cm="1">
        <f t="array" ref="FX66">FW66-IFERROR(_xlfn.LET(_xlpm.k,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$FW$3:$FW$215),IF(_xlpm.top="対象無し", 0, SUMPRODUCT(_xlpm.amount * _xlpm.hitCount))),0)</f>
        <v>0</v>
      </c>
      <c r="FY66" s="157">
        <f t="shared" si="242"/>
        <v>0</v>
      </c>
      <c r="FZ66" s="21">
        <f>LEN(配列情報!$D$51)-LEN(SUBSTITUTE(配列情報!$D$51,$D66,""))</f>
        <v>0</v>
      </c>
      <c r="GA66" s="21">
        <f t="shared" si="45"/>
        <v>0</v>
      </c>
      <c r="GB66" s="162" cm="1">
        <f t="array" ref="GB66">GA66-IFERROR(_xlfn.LET(_xlpm.k,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$GA$3:$GA$215),IF(_xlpm.top="対象無し", 0, SUMPRODUCT(_xlpm.amount * _xlpm.hitCount))),0)</f>
        <v>0</v>
      </c>
      <c r="GC66" s="157">
        <f t="shared" si="243"/>
        <v>0</v>
      </c>
      <c r="GD66" s="21">
        <f>LEN(配列情報!$D$52)-LEN(SUBSTITUTE(配列情報!$D$52,$D66,""))</f>
        <v>0</v>
      </c>
      <c r="GE66" s="21">
        <f t="shared" si="46"/>
        <v>0</v>
      </c>
      <c r="GF66" s="162" cm="1">
        <f t="array" ref="GF66">GE66-IFERROR(_xlfn.LET(_xlpm.k,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$GE$3:$GE$215),IF(_xlpm.top="対象無し", 0, SUMPRODUCT(_xlpm.amount * _xlpm.hitCount))),0)</f>
        <v>0</v>
      </c>
      <c r="GG66" s="157">
        <f t="shared" si="244"/>
        <v>0</v>
      </c>
      <c r="GH66" s="21">
        <f>LEN(配列情報!$D$53)-LEN(SUBSTITUTE(配列情報!$D$53,$D66,""))</f>
        <v>0</v>
      </c>
      <c r="GI66" s="21">
        <f t="shared" si="47"/>
        <v>0</v>
      </c>
      <c r="GJ66" s="162" cm="1">
        <f t="array" ref="GJ66">GI66-IFERROR(_xlfn.LET(_xlpm.k,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$GI$3:$GI$215),IF(_xlpm.top="対象無し", 0, SUMPRODUCT(_xlpm.amount * _xlpm.hitCount))),0)</f>
        <v>0</v>
      </c>
      <c r="GK66" s="157">
        <f t="shared" si="245"/>
        <v>0</v>
      </c>
      <c r="GL66" s="21">
        <f>LEN(配列情報!$D$54)-LEN(SUBSTITUTE(配列情報!$D$54,$D66,""))</f>
        <v>0</v>
      </c>
      <c r="GM66" s="21">
        <f t="shared" si="48"/>
        <v>0</v>
      </c>
      <c r="GN66" s="162" cm="1">
        <f t="array" ref="GN66">GM66-IFERROR(_xlfn.LET(_xlpm.k,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$GM$3:$GM$215),IF(_xlpm.top="対象無し", 0, SUMPRODUCT(_xlpm.amount * _xlpm.hitCount))),0)</f>
        <v>0</v>
      </c>
      <c r="GO66" s="157">
        <f t="shared" si="246"/>
        <v>0</v>
      </c>
      <c r="GP66" s="21">
        <f>LEN(配列情報!$D$55)-LEN(SUBSTITUTE(配列情報!$D$55,$D66,""))</f>
        <v>0</v>
      </c>
      <c r="GQ66" s="21">
        <f t="shared" si="49"/>
        <v>0</v>
      </c>
      <c r="GR66" s="162" cm="1">
        <f t="array" ref="GR66">GQ66-IFERROR(_xlfn.LET(_xlpm.k,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$GQ$3:$GQ$215),IF(_xlpm.top="対象無し", 0, SUMPRODUCT(_xlpm.amount * _xlpm.hitCount))),0)</f>
        <v>0</v>
      </c>
      <c r="GS66" s="157">
        <f t="shared" si="247"/>
        <v>0</v>
      </c>
      <c r="GT66" s="21">
        <f>LEN(配列情報!$D$56)-LEN(SUBSTITUTE(配列情報!$D$56,$D66,""))</f>
        <v>0</v>
      </c>
      <c r="GU66" s="21">
        <f t="shared" si="50"/>
        <v>0</v>
      </c>
      <c r="GV66" s="162" cm="1">
        <f t="array" ref="GV66">GU66-IFERROR(_xlfn.LET(_xlpm.k,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$GU$3:$GU$215),IF(_xlpm.top="対象無し", 0, SUMPRODUCT(_xlpm.amount * _xlpm.hitCount))),0)</f>
        <v>0</v>
      </c>
      <c r="GW66" s="157">
        <f t="shared" si="248"/>
        <v>0</v>
      </c>
      <c r="GX66" s="21">
        <f>LEN(配列情報!$D$57)-LEN(SUBSTITUTE(配列情報!$D$57,$D66,""))</f>
        <v>0</v>
      </c>
      <c r="GY66" s="21">
        <f t="shared" si="51"/>
        <v>0</v>
      </c>
      <c r="GZ66" s="162" cm="1">
        <f t="array" ref="GZ66">GY66-IFERROR(_xlfn.LET(_xlpm.k,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$GY$3:$GY$215),IF(_xlpm.top="対象無し", 0, SUMPRODUCT(_xlpm.amount * _xlpm.hitCount))),0)</f>
        <v>0</v>
      </c>
      <c r="HA66" s="157">
        <f t="shared" si="249"/>
        <v>0</v>
      </c>
      <c r="HB66" s="21">
        <f>LEN(配列情報!$D$58)-LEN(SUBSTITUTE(配列情報!$D$58,$D66,""))</f>
        <v>0</v>
      </c>
      <c r="HC66" s="21">
        <f t="shared" si="52"/>
        <v>0</v>
      </c>
      <c r="HD66" s="162" cm="1">
        <f t="array" ref="HD66">HC66-IFERROR(_xlfn.LET(_xlpm.k,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$HC$3:$HC$215),IF(_xlpm.top="対象無し", 0, SUMPRODUCT(_xlpm.amount * _xlpm.hitCount))),0)</f>
        <v>0</v>
      </c>
      <c r="HE66" s="157">
        <f t="shared" si="250"/>
        <v>0</v>
      </c>
      <c r="HF66" s="21">
        <f>LEN(配列情報!$D$59)-LEN(SUBSTITUTE(配列情報!$D$59,$D66,""))</f>
        <v>0</v>
      </c>
      <c r="HG66" s="21">
        <f t="shared" si="53"/>
        <v>0</v>
      </c>
      <c r="HH66" s="162" cm="1">
        <f t="array" ref="HH66">HG66-IFERROR(_xlfn.LET(_xlpm.k,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$HG$3:$HG$215),IF(_xlpm.top="対象無し", 0, SUMPRODUCT(_xlpm.amount * _xlpm.hitCount))),0)</f>
        <v>0</v>
      </c>
      <c r="HI66" s="157">
        <f t="shared" si="251"/>
        <v>0</v>
      </c>
      <c r="HJ66" s="21">
        <f>LEN(配列情報!$D$60)-LEN(SUBSTITUTE(配列情報!$D$60,$D66,""))</f>
        <v>0</v>
      </c>
      <c r="HK66" s="21">
        <f t="shared" si="54"/>
        <v>0</v>
      </c>
      <c r="HL66" s="162" cm="1">
        <f t="array" ref="HL66">HK66-IFERROR(_xlfn.LET(_xlpm.k,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$HK$3:$HK$215),IF(_xlpm.top="対象無し", 0, SUMPRODUCT(_xlpm.amount * _xlpm.hitCount))),0)</f>
        <v>0</v>
      </c>
      <c r="HM66" s="157">
        <f t="shared" si="252"/>
        <v>0</v>
      </c>
      <c r="HN66" s="21">
        <f>LEN(配列情報!$D$61)-LEN(SUBSTITUTE(配列情報!$D$61,$D66,""))</f>
        <v>0</v>
      </c>
      <c r="HO66" s="21">
        <f t="shared" si="55"/>
        <v>0</v>
      </c>
      <c r="HP66" s="162" cm="1">
        <f t="array" ref="HP66">HO66-IFERROR(_xlfn.LET(_xlpm.k,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$HO$3:$HO$215),IF(_xlpm.top="対象無し", 0, SUMPRODUCT(_xlpm.amount * _xlpm.hitCount))),0)</f>
        <v>0</v>
      </c>
      <c r="HQ66" s="157">
        <f t="shared" si="253"/>
        <v>0</v>
      </c>
      <c r="HR66" s="21">
        <f>LEN(配列情報!$D$62)-LEN(SUBSTITUTE(配列情報!$D$62,$D66,""))</f>
        <v>0</v>
      </c>
      <c r="HS66" s="21">
        <f t="shared" si="56"/>
        <v>0</v>
      </c>
      <c r="HT66" s="162" cm="1">
        <f t="array" ref="HT66">HS66-IFERROR(_xlfn.LET(_xlpm.k,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$HS$3:$HS$215),IF(_xlpm.top="対象無し", 0, SUMPRODUCT(_xlpm.amount * _xlpm.hitCount))),0)</f>
        <v>0</v>
      </c>
      <c r="HU66" s="157">
        <f t="shared" si="254"/>
        <v>0</v>
      </c>
      <c r="HV66" s="21">
        <f>LEN(配列情報!$D$63)-LEN(SUBSTITUTE(配列情報!$D$63,$D66,""))</f>
        <v>0</v>
      </c>
      <c r="HW66" s="21">
        <f t="shared" si="57"/>
        <v>0</v>
      </c>
      <c r="HX66" s="162" cm="1">
        <f t="array" ref="HX66">HW66-IFERROR(_xlfn.LET(_xlpm.k,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$HW$3:$HW$215),IF(_xlpm.top="対象無し", 0, SUMPRODUCT(_xlpm.amount * _xlpm.hitCount))),0)</f>
        <v>0</v>
      </c>
      <c r="HY66" s="157">
        <f t="shared" si="255"/>
        <v>0</v>
      </c>
      <c r="HZ66" s="21">
        <f>LEN(配列情報!$D$64)-LEN(SUBSTITUTE(配列情報!$D$64,$D66,""))</f>
        <v>0</v>
      </c>
      <c r="IA66" s="21">
        <f t="shared" si="58"/>
        <v>0</v>
      </c>
      <c r="IB66" s="162" cm="1">
        <f t="array" ref="IB66">IA66-IFERROR(_xlfn.LET(_xlpm.k,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$IA$3:$IA$215),IF(_xlpm.top="対象無し", 0, SUMPRODUCT(_xlpm.amount * _xlpm.hitCount))),0)</f>
        <v>0</v>
      </c>
      <c r="IC66" s="157">
        <f t="shared" si="256"/>
        <v>0</v>
      </c>
      <c r="ID66" s="21">
        <f>LEN(配列情報!$D$65)-LEN(SUBSTITUTE(配列情報!$D$65,$D66,""))</f>
        <v>0</v>
      </c>
      <c r="IE66" s="21">
        <f t="shared" si="59"/>
        <v>0</v>
      </c>
      <c r="IF66" s="162" cm="1">
        <f t="array" ref="IF66">IE66-IFERROR(_xlfn.LET(_xlpm.k,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$IE$3:$IE$215),IF(_xlpm.top="対象無し", 0, SUMPRODUCT(_xlpm.amount * _xlpm.hitCount))),0)</f>
        <v>0</v>
      </c>
      <c r="IG66" s="157">
        <f t="shared" si="257"/>
        <v>0</v>
      </c>
      <c r="IH66" s="21">
        <f>LEN(配列情報!$D$66)-LEN(SUBSTITUTE(配列情報!$D$66,$D66,""))</f>
        <v>0</v>
      </c>
      <c r="II66" s="21">
        <f t="shared" si="60"/>
        <v>0</v>
      </c>
      <c r="IJ66" s="162" cm="1">
        <f t="array" ref="IJ66">II66-IFERROR(_xlfn.LET(_xlpm.k,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$II$3:$II$215),IF(_xlpm.top="対象無し", 0, SUMPRODUCT(_xlpm.amount * _xlpm.hitCount))),0)</f>
        <v>0</v>
      </c>
      <c r="IK66" s="157">
        <f t="shared" si="258"/>
        <v>0</v>
      </c>
      <c r="IL66" s="21">
        <f>LEN(配列情報!$D$67)-LEN(SUBSTITUTE(配列情報!$D$67,$D66,""))</f>
        <v>0</v>
      </c>
      <c r="IM66" s="21">
        <f t="shared" si="61"/>
        <v>0</v>
      </c>
      <c r="IN66" s="162" cm="1">
        <f t="array" ref="IN66">IM66-IFERROR(_xlfn.LET(_xlpm.k,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$IM$3:$IM$215),IF(_xlpm.top="対象無し", 0, SUMPRODUCT(_xlpm.amount * _xlpm.hitCount))),0)</f>
        <v>0</v>
      </c>
      <c r="IO66" s="157">
        <f t="shared" si="259"/>
        <v>0</v>
      </c>
      <c r="IP66" s="21">
        <f>LEN(配列情報!$D$68)-LEN(SUBSTITUTE(配列情報!$D$68,$D66,""))</f>
        <v>0</v>
      </c>
      <c r="IQ66" s="21">
        <f t="shared" si="62"/>
        <v>0</v>
      </c>
      <c r="IR66" s="162" cm="1">
        <f t="array" ref="IR66">IQ66-IFERROR(_xlfn.LET(_xlpm.k,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$IQ$3:$IQ$215),IF(_xlpm.top="対象無し", 0, SUMPRODUCT(_xlpm.amount * _xlpm.hitCount))),0)</f>
        <v>0</v>
      </c>
      <c r="IS66" s="157">
        <f t="shared" si="260"/>
        <v>0</v>
      </c>
      <c r="IT66" s="21">
        <f>LEN(配列情報!$D$69)-LEN(SUBSTITUTE(配列情報!$D$69,$D66,""))</f>
        <v>0</v>
      </c>
      <c r="IU66" s="21">
        <f t="shared" si="63"/>
        <v>0</v>
      </c>
      <c r="IV66" s="162" cm="1">
        <f t="array" ref="IV66">IU66-IFERROR(_xlfn.LET(_xlpm.k,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$IU$3:$IU$215),IF(_xlpm.top="対象無し", 0, SUMPRODUCT(_xlpm.amount * _xlpm.hitCount))),0)</f>
        <v>0</v>
      </c>
      <c r="IW66" s="157">
        <f t="shared" si="261"/>
        <v>0</v>
      </c>
      <c r="IX66" s="21">
        <f>LEN(配列情報!$D$70)-LEN(SUBSTITUTE(配列情報!$D$70,$D66,""))</f>
        <v>0</v>
      </c>
      <c r="IY66" s="21">
        <f t="shared" si="64"/>
        <v>0</v>
      </c>
      <c r="IZ66" s="162" cm="1">
        <f t="array" ref="IZ66">IY66-IFERROR(_xlfn.LET(_xlpm.k,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$IY$3:$IY$215),IF(_xlpm.top="対象無し", 0, SUMPRODUCT(_xlpm.amount * _xlpm.hitCount))),0)</f>
        <v>0</v>
      </c>
      <c r="JA66" s="157">
        <f t="shared" si="262"/>
        <v>0</v>
      </c>
      <c r="JB66" s="21">
        <f>LEN(配列情報!$D$71)-LEN(SUBSTITUTE(配列情報!$D$71,$D66,""))</f>
        <v>0</v>
      </c>
      <c r="JC66" s="21">
        <f t="shared" si="65"/>
        <v>0</v>
      </c>
      <c r="JD66" s="162" cm="1">
        <f t="array" ref="JD66">JC66-IFERROR(_xlfn.LET(_xlpm.k,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$JC$3:$JC$215),IF(_xlpm.top="対象無し", 0, SUMPRODUCT(_xlpm.amount * _xlpm.hitCount))),0)</f>
        <v>0</v>
      </c>
      <c r="JE66" s="157">
        <f t="shared" si="263"/>
        <v>0</v>
      </c>
      <c r="JF66" s="21">
        <f>LEN(配列情報!$D$72)-LEN(SUBSTITUTE(配列情報!$D$72,$D66,""))</f>
        <v>0</v>
      </c>
      <c r="JG66" s="21">
        <f t="shared" si="66"/>
        <v>0</v>
      </c>
      <c r="JH66" s="162" cm="1">
        <f t="array" ref="JH66">JG66-IFERROR(_xlfn.LET(_xlpm.k,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$JG$3:$JG$215),IF(_xlpm.top="対象無し", 0, SUMPRODUCT(_xlpm.amount * _xlpm.hitCount))),0)</f>
        <v>0</v>
      </c>
      <c r="JI66" s="157">
        <f t="shared" si="264"/>
        <v>0</v>
      </c>
      <c r="JJ66" s="21">
        <f>LEN(配列情報!$D$73)-LEN(SUBSTITUTE(配列情報!$D$73,$D66,""))</f>
        <v>0</v>
      </c>
      <c r="JK66" s="21">
        <f t="shared" si="67"/>
        <v>0</v>
      </c>
      <c r="JL66" s="162" cm="1">
        <f t="array" ref="JL66">JK66-IFERROR(_xlfn.LET(_xlpm.k,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$JK$3:$JK$215),IF(_xlpm.top="対象無し", 0, SUMPRODUCT(_xlpm.amount * _xlpm.hitCount))),0)</f>
        <v>0</v>
      </c>
      <c r="JM66" s="157">
        <f t="shared" si="265"/>
        <v>0</v>
      </c>
      <c r="JN66" s="21">
        <f>LEN(配列情報!$D$74)-LEN(SUBSTITUTE(配列情報!$D$74,$D66,""))</f>
        <v>0</v>
      </c>
      <c r="JO66" s="21">
        <f t="shared" si="68"/>
        <v>0</v>
      </c>
      <c r="JP66" s="162" cm="1">
        <f t="array" ref="JP66">JO66-IFERROR(_xlfn.LET(_xlpm.k,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$JO$3:$JO$215),IF(_xlpm.top="対象無し", 0, SUMPRODUCT(_xlpm.amount * _xlpm.hitCount))),0)</f>
        <v>0</v>
      </c>
      <c r="JQ66" s="157">
        <f t="shared" si="266"/>
        <v>0</v>
      </c>
      <c r="JR66" s="21">
        <f>LEN(配列情報!$D$75)-LEN(SUBSTITUTE(配列情報!$D$75,$D66,""))</f>
        <v>0</v>
      </c>
      <c r="JS66" s="21">
        <f t="shared" si="69"/>
        <v>0</v>
      </c>
      <c r="JT66" s="162" cm="1">
        <f t="array" ref="JT66">JS66-IFERROR(_xlfn.LET(_xlpm.k,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$JS$3:$JS$215),IF(_xlpm.top="対象無し", 0, SUMPRODUCT(_xlpm.amount * _xlpm.hitCount))),0)</f>
        <v>0</v>
      </c>
      <c r="JU66" s="157">
        <f t="shared" si="267"/>
        <v>0</v>
      </c>
      <c r="JV66" s="21">
        <f>LEN(配列情報!$D$76)-LEN(SUBSTITUTE(配列情報!$D$76,$D66,""))</f>
        <v>0</v>
      </c>
      <c r="JW66" s="21">
        <f t="shared" si="70"/>
        <v>0</v>
      </c>
      <c r="JX66" s="162" cm="1">
        <f t="array" ref="JX66">JW66-IFERROR(_xlfn.LET(_xlpm.k,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$JW$3:$JW$215),IF(_xlpm.top="対象無し", 0, SUMPRODUCT(_xlpm.amount * _xlpm.hitCount))),0)</f>
        <v>0</v>
      </c>
      <c r="JY66" s="157">
        <f t="shared" si="268"/>
        <v>0</v>
      </c>
      <c r="JZ66" s="21">
        <f>LEN(配列情報!$D$77)-LEN(SUBSTITUTE(配列情報!$D$77,$D66,""))</f>
        <v>0</v>
      </c>
      <c r="KA66" s="21">
        <f t="shared" si="71"/>
        <v>0</v>
      </c>
      <c r="KB66" s="162" cm="1">
        <f t="array" ref="KB66">KA66-IFERROR(_xlfn.LET(_xlpm.k,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$KA$3:$KA$215),IF(_xlpm.top="対象無し", 0, SUMPRODUCT(_xlpm.amount * _xlpm.hitCount))),0)</f>
        <v>0</v>
      </c>
      <c r="KC66" s="157">
        <f t="shared" si="269"/>
        <v>0</v>
      </c>
      <c r="KD66" s="21">
        <f>LEN(配列情報!$D$78)-LEN(SUBSTITUTE(配列情報!$D$78,$D66,""))</f>
        <v>0</v>
      </c>
      <c r="KE66" s="21">
        <f t="shared" si="72"/>
        <v>0</v>
      </c>
      <c r="KF66" s="162" cm="1">
        <f t="array" ref="KF66">KE66-IFERROR(_xlfn.LET(_xlpm.k,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$KE$3:$KE$215),IF(_xlpm.top="対象無し", 0, SUMPRODUCT(_xlpm.amount * _xlpm.hitCount))),0)</f>
        <v>0</v>
      </c>
      <c r="KG66" s="157">
        <f t="shared" si="270"/>
        <v>0</v>
      </c>
      <c r="KH66" s="21">
        <f>LEN(配列情報!$D$79)-LEN(SUBSTITUTE(配列情報!$D$79,$D66,""))</f>
        <v>0</v>
      </c>
      <c r="KI66" s="21">
        <f t="shared" si="73"/>
        <v>0</v>
      </c>
      <c r="KJ66" s="162" cm="1">
        <f t="array" ref="KJ66">KI66-IFERROR(_xlfn.LET(_xlpm.k,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$KI$3:$KI$215),IF(_xlpm.top="対象無し", 0, SUMPRODUCT(_xlpm.amount * _xlpm.hitCount))),0)</f>
        <v>0</v>
      </c>
      <c r="KK66" s="157">
        <f t="shared" si="271"/>
        <v>0</v>
      </c>
      <c r="KL66" s="21">
        <f>LEN(配列情報!$D$80)-LEN(SUBSTITUTE(配列情報!$D$80,$D66,""))</f>
        <v>0</v>
      </c>
      <c r="KM66" s="21">
        <f t="shared" si="74"/>
        <v>0</v>
      </c>
      <c r="KN66" s="162" cm="1">
        <f t="array" ref="KN66">KM66-IFERROR(_xlfn.LET(_xlpm.k,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$KM$3:$KM$215),IF(_xlpm.top="対象無し", 0, SUMPRODUCT(_xlpm.amount * _xlpm.hitCount))),0)</f>
        <v>0</v>
      </c>
      <c r="KO66" s="157">
        <f t="shared" si="272"/>
        <v>0</v>
      </c>
      <c r="KP66" s="21">
        <f>LEN(配列情報!$D$81)-LEN(SUBSTITUTE(配列情報!$D$81,$D66,""))</f>
        <v>0</v>
      </c>
      <c r="KQ66" s="21">
        <f t="shared" si="75"/>
        <v>0</v>
      </c>
      <c r="KR66" s="162" cm="1">
        <f t="array" ref="KR66">KQ66-IFERROR(_xlfn.LET(_xlpm.k,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$KQ$3:$KQ$215),IF(_xlpm.top="対象無し", 0, SUMPRODUCT(_xlpm.amount * _xlpm.hitCount))),0)</f>
        <v>0</v>
      </c>
      <c r="KS66" s="157">
        <f t="shared" si="273"/>
        <v>0</v>
      </c>
      <c r="KT66" s="21">
        <f>LEN(配列情報!$D$82)-LEN(SUBSTITUTE(配列情報!$D$82,$D66,""))</f>
        <v>0</v>
      </c>
      <c r="KU66" s="21">
        <f t="shared" si="76"/>
        <v>0</v>
      </c>
      <c r="KV66" s="162" cm="1">
        <f t="array" ref="KV66">KU66-IFERROR(_xlfn.LET(_xlpm.k,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$KU$3:$KU$215),IF(_xlpm.top="対象無し", 0, SUMPRODUCT(_xlpm.amount * _xlpm.hitCount))),0)</f>
        <v>0</v>
      </c>
      <c r="KW66" s="157">
        <f t="shared" si="274"/>
        <v>0</v>
      </c>
      <c r="KX66" s="21">
        <f>LEN(配列情報!$D$83)-LEN(SUBSTITUTE(配列情報!$D$83,$D66,""))</f>
        <v>0</v>
      </c>
      <c r="KY66" s="21">
        <f t="shared" si="77"/>
        <v>0</v>
      </c>
      <c r="KZ66" s="162" cm="1">
        <f t="array" ref="KZ66">KY66-IFERROR(_xlfn.LET(_xlpm.k,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$KY$3:$KY$215),IF(_xlpm.top="対象無し", 0, SUMPRODUCT(_xlpm.amount * _xlpm.hitCount))),0)</f>
        <v>0</v>
      </c>
      <c r="LA66" s="157">
        <f t="shared" si="275"/>
        <v>0</v>
      </c>
      <c r="LB66" s="21">
        <f>LEN(配列情報!$D$84)-LEN(SUBSTITUTE(配列情報!$D$84,$D66,""))</f>
        <v>0</v>
      </c>
      <c r="LC66" s="21">
        <f t="shared" si="78"/>
        <v>0</v>
      </c>
      <c r="LD66" s="162" cm="1">
        <f t="array" ref="LD66">LC66-IFERROR(_xlfn.LET(_xlpm.k,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$LC$3:$LC$215),IF(_xlpm.top="対象無し", 0, SUMPRODUCT(_xlpm.amount * _xlpm.hitCount))),0)</f>
        <v>0</v>
      </c>
      <c r="LE66" s="157">
        <f t="shared" si="276"/>
        <v>0</v>
      </c>
      <c r="LF66" s="21">
        <f>LEN(配列情報!$D$85)-LEN(SUBSTITUTE(配列情報!$D$85,$D66,""))</f>
        <v>0</v>
      </c>
      <c r="LG66" s="21">
        <f t="shared" si="79"/>
        <v>0</v>
      </c>
      <c r="LH66" s="162" cm="1">
        <f t="array" ref="LH66">LG66-IFERROR(_xlfn.LET(_xlpm.k,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$LG$3:$LG$215),IF(_xlpm.top="対象無し", 0, SUMPRODUCT(_xlpm.amount * _xlpm.hitCount))),0)</f>
        <v>0</v>
      </c>
      <c r="LI66" s="157">
        <f t="shared" si="277"/>
        <v>0</v>
      </c>
      <c r="LJ66" s="21">
        <f>LEN(配列情報!$D$86)-LEN(SUBSTITUTE(配列情報!$D$86,$D66,""))</f>
        <v>0</v>
      </c>
      <c r="LK66" s="21">
        <f t="shared" si="80"/>
        <v>0</v>
      </c>
      <c r="LL66" s="162" cm="1">
        <f t="array" ref="LL66">LK66-IFERROR(_xlfn.LET(_xlpm.k,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$LK$3:$LK$215),IF(_xlpm.top="対象無し", 0, SUMPRODUCT(_xlpm.amount * _xlpm.hitCount))),0)</f>
        <v>0</v>
      </c>
      <c r="LM66" s="157">
        <f t="shared" si="278"/>
        <v>0</v>
      </c>
      <c r="LN66" s="21">
        <f>LEN(配列情報!$D$87)-LEN(SUBSTITUTE(配列情報!$D$87,$D66,""))</f>
        <v>0</v>
      </c>
      <c r="LO66" s="21">
        <f t="shared" si="81"/>
        <v>0</v>
      </c>
      <c r="LP66" s="162" cm="1">
        <f t="array" ref="LP66">LO66-IFERROR(_xlfn.LET(_xlpm.k,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$LO$3:$LO$215),IF(_xlpm.top="対象無し", 0, SUMPRODUCT(_xlpm.amount * _xlpm.hitCount))),0)</f>
        <v>0</v>
      </c>
      <c r="LQ66" s="157">
        <f t="shared" si="279"/>
        <v>0</v>
      </c>
      <c r="LR66" s="21">
        <f>LEN(配列情報!$D$88)-LEN(SUBSTITUTE(配列情報!$D$88,$D66,""))</f>
        <v>0</v>
      </c>
      <c r="LS66" s="21">
        <f t="shared" si="82"/>
        <v>0</v>
      </c>
      <c r="LT66" s="162" cm="1">
        <f t="array" ref="LT66">LS66-IFERROR(_xlfn.LET(_xlpm.k,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$LS$3:$LS$215),IF(_xlpm.top="対象無し", 0, SUMPRODUCT(_xlpm.amount * _xlpm.hitCount))),0)</f>
        <v>0</v>
      </c>
      <c r="LU66" s="157">
        <f t="shared" si="280"/>
        <v>0</v>
      </c>
      <c r="LV66" s="21">
        <f>LEN(配列情報!$D$89)-LEN(SUBSTITUTE(配列情報!$D$89,$D66,""))</f>
        <v>0</v>
      </c>
      <c r="LW66" s="21">
        <f t="shared" si="83"/>
        <v>0</v>
      </c>
      <c r="LX66" s="162" cm="1">
        <f t="array" ref="LX66">LW66-IFERROR(_xlfn.LET(_xlpm.k,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$LW$3:$LW$215),IF(_xlpm.top="対象無し", 0, SUMPRODUCT(_xlpm.amount * _xlpm.hitCount))),0)</f>
        <v>0</v>
      </c>
      <c r="LY66" s="157">
        <f t="shared" si="281"/>
        <v>0</v>
      </c>
      <c r="LZ66" s="21">
        <f>LEN(配列情報!$D$90)-LEN(SUBSTITUTE(配列情報!$D$90,$D66,""))</f>
        <v>0</v>
      </c>
      <c r="MA66" s="21">
        <f t="shared" si="84"/>
        <v>0</v>
      </c>
      <c r="MB66" s="162" cm="1">
        <f t="array" ref="MB66">MA66-IFERROR(_xlfn.LET(_xlpm.k,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$MA$3:$MA$215),IF(_xlpm.top="対象無し", 0, SUMPRODUCT(_xlpm.amount * _xlpm.hitCount))),0)</f>
        <v>0</v>
      </c>
      <c r="MC66" s="157">
        <f t="shared" si="282"/>
        <v>0</v>
      </c>
      <c r="MD66" s="21">
        <f>LEN(配列情報!$D$91)-LEN(SUBSTITUTE(配列情報!$D$91,$D66,""))</f>
        <v>0</v>
      </c>
      <c r="ME66" s="21">
        <f t="shared" si="85"/>
        <v>0</v>
      </c>
      <c r="MF66" s="162" cm="1">
        <f t="array" ref="MF66">ME66-IFERROR(_xlfn.LET(_xlpm.k,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$ME$3:$ME$215),IF(_xlpm.top="対象無し", 0, SUMPRODUCT(_xlpm.amount * _xlpm.hitCount))),0)</f>
        <v>0</v>
      </c>
      <c r="MG66" s="157">
        <f t="shared" si="283"/>
        <v>0</v>
      </c>
      <c r="MH66" s="21">
        <f>LEN(配列情報!$D$92)-LEN(SUBSTITUTE(配列情報!$D$92,$D66,""))</f>
        <v>0</v>
      </c>
      <c r="MI66" s="21">
        <f t="shared" si="86"/>
        <v>0</v>
      </c>
      <c r="MJ66" s="162" cm="1">
        <f t="array" ref="MJ66">MI66-IFERROR(_xlfn.LET(_xlpm.k,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$MI$3:$MI$215),IF(_xlpm.top="対象無し", 0, SUMPRODUCT(_xlpm.amount * _xlpm.hitCount))),0)</f>
        <v>0</v>
      </c>
      <c r="MK66" s="157">
        <f t="shared" si="284"/>
        <v>0</v>
      </c>
      <c r="ML66" s="21">
        <f>LEN(配列情報!$D$93)-LEN(SUBSTITUTE(配列情報!$D$93,$D66,""))</f>
        <v>0</v>
      </c>
      <c r="MM66" s="21">
        <f t="shared" si="87"/>
        <v>0</v>
      </c>
      <c r="MN66" s="162" cm="1">
        <f t="array" ref="MN66">MM66-IFERROR(_xlfn.LET(_xlpm.k,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$MM$3:$MM$215),IF(_xlpm.top="対象無し", 0, SUMPRODUCT(_xlpm.amount * _xlpm.hitCount))),0)</f>
        <v>0</v>
      </c>
      <c r="MO66" s="157">
        <f t="shared" si="285"/>
        <v>0</v>
      </c>
      <c r="MP66" s="21">
        <f>LEN(配列情報!$D$94)-LEN(SUBSTITUTE(配列情報!$D$94,$D66,""))</f>
        <v>0</v>
      </c>
      <c r="MQ66" s="21">
        <f t="shared" si="88"/>
        <v>0</v>
      </c>
      <c r="MR66" s="162" cm="1">
        <f t="array" ref="MR66">MQ66-IFERROR(_xlfn.LET(_xlpm.k,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$MQ$3:$MQ$215),IF(_xlpm.top="対象無し", 0, SUMPRODUCT(_xlpm.amount * _xlpm.hitCount))),0)</f>
        <v>0</v>
      </c>
      <c r="MS66" s="157">
        <f t="shared" si="286"/>
        <v>0</v>
      </c>
      <c r="MT66" s="21">
        <f>LEN(配列情報!$D$95)-LEN(SUBSTITUTE(配列情報!$D$95,$D66,""))</f>
        <v>0</v>
      </c>
      <c r="MU66" s="21">
        <f t="shared" si="89"/>
        <v>0</v>
      </c>
      <c r="MV66" s="162" cm="1">
        <f t="array" ref="MV66">MU66-IFERROR(_xlfn.LET(_xlpm.k,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$MU$3:$MU$215),IF(_xlpm.top="対象無し", 0, SUMPRODUCT(_xlpm.amount * _xlpm.hitCount))),0)</f>
        <v>0</v>
      </c>
      <c r="MW66" s="157">
        <f t="shared" si="287"/>
        <v>0</v>
      </c>
      <c r="MX66" s="21">
        <f>LEN(配列情報!$D$96)-LEN(SUBSTITUTE(配列情報!$D$96,$D66,""))</f>
        <v>0</v>
      </c>
      <c r="MY66" s="21">
        <f t="shared" si="90"/>
        <v>0</v>
      </c>
      <c r="MZ66" s="162" cm="1">
        <f t="array" ref="MZ66">MY66-IFERROR(_xlfn.LET(_xlpm.k,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$MY$3:$MY$215),IF(_xlpm.top="対象無し", 0, SUMPRODUCT(_xlpm.amount * _xlpm.hitCount))),0)</f>
        <v>0</v>
      </c>
      <c r="NA66" s="157">
        <f t="shared" si="288"/>
        <v>0</v>
      </c>
      <c r="NB66" s="21">
        <f>LEN(配列情報!$D$97)-LEN(SUBSTITUTE(配列情報!$D$97,$D66,""))</f>
        <v>0</v>
      </c>
      <c r="NC66" s="21">
        <f t="shared" si="91"/>
        <v>0</v>
      </c>
      <c r="ND66" s="162" cm="1">
        <f t="array" ref="ND66">NC66-IFERROR(_xlfn.LET(_xlpm.k,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$NC$3:$NC$215),IF(_xlpm.top="対象無し", 0, SUMPRODUCT(_xlpm.amount * _xlpm.hitCount))),0)</f>
        <v>0</v>
      </c>
      <c r="NE66" s="157">
        <f t="shared" si="289"/>
        <v>0</v>
      </c>
      <c r="NF66" s="21">
        <f>LEN(配列情報!$D$98)-LEN(SUBSTITUTE(配列情報!$D$98,$D66,""))</f>
        <v>0</v>
      </c>
      <c r="NG66" s="21">
        <f t="shared" si="92"/>
        <v>0</v>
      </c>
      <c r="NH66" s="162" cm="1">
        <f t="array" ref="NH66">NG66-IFERROR(_xlfn.LET(_xlpm.k,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$NG$3:$NG$215),IF(_xlpm.top="対象無し", 0, SUMPRODUCT(_xlpm.amount * _xlpm.hitCount))),0)</f>
        <v>0</v>
      </c>
      <c r="NI66" s="157">
        <f t="shared" si="290"/>
        <v>0</v>
      </c>
      <c r="NJ66" s="21">
        <f>LEN(配列情報!$D$99)-LEN(SUBSTITUTE(配列情報!$D$99,$D66,""))</f>
        <v>0</v>
      </c>
      <c r="NK66" s="21">
        <f t="shared" si="93"/>
        <v>0</v>
      </c>
      <c r="NL66" s="162" cm="1">
        <f t="array" ref="NL66">NK66-IFERROR(_xlfn.LET(_xlpm.k,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$NK$3:$NK$215),IF(_xlpm.top="対象無し", 0, SUMPRODUCT(_xlpm.amount * _xlpm.hitCount))),0)</f>
        <v>0</v>
      </c>
      <c r="NM66" s="157">
        <f t="shared" si="291"/>
        <v>0</v>
      </c>
      <c r="NN66" s="21">
        <f>LEN(配列情報!$D$100)-LEN(SUBSTITUTE(配列情報!$D$100,$D66,""))</f>
        <v>0</v>
      </c>
      <c r="NO66" s="21">
        <f t="shared" si="94"/>
        <v>0</v>
      </c>
      <c r="NP66" s="162" cm="1">
        <f t="array" ref="NP66">NO66-IFERROR(_xlfn.LET(_xlpm.k,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$NO$3:$NO$215),IF(_xlpm.top="対象無し", 0, SUMPRODUCT(_xlpm.amount * _xlpm.hitCount))),0)</f>
        <v>0</v>
      </c>
      <c r="NQ66" s="157">
        <f t="shared" si="292"/>
        <v>0</v>
      </c>
      <c r="NR66" s="21">
        <f>LEN(配列情報!$D$101)-LEN(SUBSTITUTE(配列情報!$D$101,$D66,""))</f>
        <v>0</v>
      </c>
      <c r="NS66" s="21">
        <f t="shared" si="95"/>
        <v>0</v>
      </c>
      <c r="NT66" s="162" cm="1">
        <f t="array" ref="NT66">NS66-IFERROR(_xlfn.LET(_xlpm.k,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$NS$3:$NS$215),IF(_xlpm.top="対象無し", 0, SUMPRODUCT(_xlpm.amount * _xlpm.hitCount))),0)</f>
        <v>0</v>
      </c>
      <c r="NU66" s="157">
        <f t="shared" si="293"/>
        <v>0</v>
      </c>
      <c r="NV66" s="21">
        <f>LEN(配列情報!$D$102)-LEN(SUBSTITUTE(配列情報!$D$102,$D66,""))</f>
        <v>0</v>
      </c>
      <c r="NW66" s="21">
        <f t="shared" si="96"/>
        <v>0</v>
      </c>
      <c r="NX66" s="162" cm="1">
        <f t="array" ref="NX66">NW66-IFERROR(_xlfn.LET(_xlpm.k, _xlfn.XMATCH(TRUE, EXACT($OB$2:$RL$2, D66),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D66, ""))) / LEN(D66),_xlpm.amount, SUMIF($C$3:$C$215, _xlpm.arrCode, $NW$3:$NW$215),IF(_xlpm.top="対象無し", 0, SUMPRODUCT(_xlpm.amount * _xlpm.hitCount))),0)</f>
        <v>0</v>
      </c>
      <c r="NY66" s="157">
        <f t="shared" si="294"/>
        <v>0</v>
      </c>
    </row>
    <row r="67" spans="1:394">
      <c r="A67" s="178" t="s">
        <v>620</v>
      </c>
      <c r="B67" s="45" t="s">
        <v>69</v>
      </c>
      <c r="C67" s="45">
        <v>65</v>
      </c>
      <c r="D67" s="19" t="str">
        <f>塩基・修飾表記の定義!N63</f>
        <v>[8oxdA]</v>
      </c>
      <c r="E67" s="160">
        <f t="shared" si="3"/>
        <v>7</v>
      </c>
      <c r="F67" s="21">
        <f>LEN(配列情報!$D$7)-LEN(SUBSTITUTE(配列情報!$D$7,$D67,""))</f>
        <v>0</v>
      </c>
      <c r="G67" s="21">
        <f t="shared" si="100"/>
        <v>0</v>
      </c>
      <c r="H67" s="162" cm="1">
        <f t="array" ref="H67">G67-IFERROR(_xlfn.LET(_xlpm.k,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$G$3:$G$215),IF(_xlpm.top="対象無し", 0, SUMPRODUCT(_xlpm.amount * _xlpm.hitCount))),0)</f>
        <v>0</v>
      </c>
      <c r="I67" s="157">
        <f t="shared" si="199"/>
        <v>0</v>
      </c>
      <c r="J67" s="21">
        <f>LEN(配列情報!$D$8)-LEN(SUBSTITUTE(配列情報!$D$8,$D67,""))</f>
        <v>0</v>
      </c>
      <c r="K67" s="21">
        <f t="shared" si="101"/>
        <v>0</v>
      </c>
      <c r="L67" s="162" cm="1">
        <f t="array" ref="L67">K67-IFERROR(_xlfn.LET(_xlpm.k,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$K$3:$K$215),IF(_xlpm.top="対象無し", 0, SUMPRODUCT(_xlpm.amount * _xlpm.hitCount))),0)</f>
        <v>0</v>
      </c>
      <c r="M67" s="157">
        <f t="shared" si="200"/>
        <v>0</v>
      </c>
      <c r="N67" s="21">
        <f>LEN(配列情報!$D$9)-LEN(SUBSTITUTE(配列情報!$D$9,$D67,""))</f>
        <v>0</v>
      </c>
      <c r="O67" s="21">
        <f t="shared" si="4"/>
        <v>0</v>
      </c>
      <c r="P67" s="162" cm="1">
        <f t="array" ref="P67">O67-IFERROR(_xlfn.LET(_xlpm.k,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$O$3:$O$215),IF(_xlpm.top="対象無し", 0, SUMPRODUCT(_xlpm.amount * _xlpm.hitCount))),0)</f>
        <v>0</v>
      </c>
      <c r="Q67" s="157">
        <f t="shared" si="201"/>
        <v>0</v>
      </c>
      <c r="R67" s="21">
        <f>LEN(配列情報!$D$10)-LEN(SUBSTITUTE(配列情報!$D$10,$D67,""))</f>
        <v>0</v>
      </c>
      <c r="S67" s="21">
        <f t="shared" si="5"/>
        <v>0</v>
      </c>
      <c r="T67" s="162" cm="1">
        <f t="array" ref="T67">S67-IFERROR(_xlfn.LET(_xlpm.k,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$S$3:$S$215),IF(_xlpm.top="対象無し", 0, SUMPRODUCT(_xlpm.amount * _xlpm.hitCount))),0)</f>
        <v>0</v>
      </c>
      <c r="U67" s="157">
        <f t="shared" si="202"/>
        <v>0</v>
      </c>
      <c r="V67" s="21">
        <f>LEN(配列情報!$D$11)-LEN(SUBSTITUTE(配列情報!$D$11,$D67,""))</f>
        <v>0</v>
      </c>
      <c r="W67" s="21">
        <f t="shared" si="6"/>
        <v>0</v>
      </c>
      <c r="X67" s="162" cm="1">
        <f t="array" ref="X67">W67-IFERROR(_xlfn.LET(_xlpm.k,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$W$3:$W$215),IF(_xlpm.top="対象無し", 0, SUMPRODUCT(_xlpm.amount * _xlpm.hitCount))),0)</f>
        <v>0</v>
      </c>
      <c r="Y67" s="157">
        <f t="shared" si="203"/>
        <v>0</v>
      </c>
      <c r="Z67" s="21">
        <f>LEN(配列情報!$D$12)-LEN(SUBSTITUTE(配列情報!$D$12,$D67,""))</f>
        <v>0</v>
      </c>
      <c r="AA67" s="21">
        <f t="shared" si="7"/>
        <v>0</v>
      </c>
      <c r="AB67" s="162" cm="1">
        <f t="array" ref="AB67">AA67-IFERROR(_xlfn.LET(_xlpm.k,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$AA$3:$AA$215),IF(_xlpm.top="対象無し", 0, SUMPRODUCT(_xlpm.amount * _xlpm.hitCount))),0)</f>
        <v>0</v>
      </c>
      <c r="AC67" s="157">
        <f t="shared" si="204"/>
        <v>0</v>
      </c>
      <c r="AD67" s="21">
        <f>LEN(配列情報!$D$13)-LEN(SUBSTITUTE(配列情報!$D$13,$D67,""))</f>
        <v>0</v>
      </c>
      <c r="AE67" s="21">
        <f t="shared" si="8"/>
        <v>0</v>
      </c>
      <c r="AF67" s="162" cm="1">
        <f t="array" ref="AF67">AE67-IFERROR(_xlfn.LET(_xlpm.k,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$AE$3:$AE$215),IF(_xlpm.top="対象無し", 0, SUMPRODUCT(_xlpm.amount * _xlpm.hitCount))),0)</f>
        <v>0</v>
      </c>
      <c r="AG67" s="157">
        <f t="shared" si="205"/>
        <v>0</v>
      </c>
      <c r="AH67" s="21">
        <f>LEN(配列情報!$D$14)-LEN(SUBSTITUTE(配列情報!$D$14,$D67,""))</f>
        <v>0</v>
      </c>
      <c r="AI67" s="21">
        <f t="shared" si="9"/>
        <v>0</v>
      </c>
      <c r="AJ67" s="162" cm="1">
        <f t="array" ref="AJ67">AI67-IFERROR(_xlfn.LET(_xlpm.k,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$AI$3:$AI$215),IF(_xlpm.top="対象無し", 0, SUMPRODUCT(_xlpm.amount * _xlpm.hitCount))),0)</f>
        <v>0</v>
      </c>
      <c r="AK67" s="157">
        <f t="shared" si="206"/>
        <v>0</v>
      </c>
      <c r="AL67" s="21">
        <f>LEN(配列情報!$D$15)-LEN(SUBSTITUTE(配列情報!$D$15,$D67,""))</f>
        <v>0</v>
      </c>
      <c r="AM67" s="21">
        <f t="shared" si="10"/>
        <v>0</v>
      </c>
      <c r="AN67" s="162" cm="1">
        <f t="array" ref="AN67">AM67-IFERROR(_xlfn.LET(_xlpm.k,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$AM$3:$AM$215),IF(_xlpm.top="対象無し", 0, SUMPRODUCT(_xlpm.amount * _xlpm.hitCount))),0)</f>
        <v>0</v>
      </c>
      <c r="AO67" s="157">
        <f t="shared" si="207"/>
        <v>0</v>
      </c>
      <c r="AP67" s="21">
        <f>LEN(配列情報!$D$16)-LEN(SUBSTITUTE(配列情報!$D$16,$D67,""))</f>
        <v>0</v>
      </c>
      <c r="AQ67" s="21">
        <f t="shared" si="11"/>
        <v>0</v>
      </c>
      <c r="AR67" s="162" cm="1">
        <f t="array" ref="AR67">AQ67-IFERROR(_xlfn.LET(_xlpm.k,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$AQ$3:$AQ$215),IF(_xlpm.top="対象無し", 0, SUMPRODUCT(_xlpm.amount * _xlpm.hitCount))),0)</f>
        <v>0</v>
      </c>
      <c r="AS67" s="157">
        <f t="shared" si="208"/>
        <v>0</v>
      </c>
      <c r="AT67" s="21">
        <f>LEN(配列情報!$D$17)-LEN(SUBSTITUTE(配列情報!$D$17,$D67,""))</f>
        <v>0</v>
      </c>
      <c r="AU67" s="21">
        <f t="shared" si="12"/>
        <v>0</v>
      </c>
      <c r="AV67" s="162" cm="1">
        <f t="array" ref="AV67">AU67-IFERROR(_xlfn.LET(_xlpm.k,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$AU$3:$AU$215),IF(_xlpm.top="対象無し", 0, SUMPRODUCT(_xlpm.amount * _xlpm.hitCount))),0)</f>
        <v>0</v>
      </c>
      <c r="AW67" s="157">
        <f t="shared" si="209"/>
        <v>0</v>
      </c>
      <c r="AX67" s="21">
        <f>LEN(配列情報!$D$18)-LEN(SUBSTITUTE(配列情報!$D$18,$D67,""))</f>
        <v>0</v>
      </c>
      <c r="AY67" s="21">
        <f t="shared" si="13"/>
        <v>0</v>
      </c>
      <c r="AZ67" s="162" cm="1">
        <f t="array" ref="AZ67">AY67-IFERROR(_xlfn.LET(_xlpm.k,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$AY$3:$AY$215),IF(_xlpm.top="対象無し", 0, SUMPRODUCT(_xlpm.amount * _xlpm.hitCount))),0)</f>
        <v>0</v>
      </c>
      <c r="BA67" s="157">
        <f t="shared" si="210"/>
        <v>0</v>
      </c>
      <c r="BB67" s="21">
        <f>LEN(配列情報!$D$19)-LEN(SUBSTITUTE(配列情報!$D$19,$D67,""))</f>
        <v>0</v>
      </c>
      <c r="BC67" s="21">
        <f t="shared" si="14"/>
        <v>0</v>
      </c>
      <c r="BD67" s="162" cm="1">
        <f t="array" ref="BD67">BC67-IFERROR(_xlfn.LET(_xlpm.k,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$BC$3:$BC$215),IF(_xlpm.top="対象無し", 0, SUMPRODUCT(_xlpm.amount * _xlpm.hitCount))),0)</f>
        <v>0</v>
      </c>
      <c r="BE67" s="157">
        <f t="shared" si="211"/>
        <v>0</v>
      </c>
      <c r="BF67" s="21">
        <f>LEN(配列情報!$D$20)-LEN(SUBSTITUTE(配列情報!$D$20,$D67,""))</f>
        <v>0</v>
      </c>
      <c r="BG67" s="21">
        <f t="shared" si="102"/>
        <v>0</v>
      </c>
      <c r="BH67" s="162" cm="1">
        <f t="array" ref="BH67">BG67-IFERROR(_xlfn.LET(_xlpm.k,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$BG$3:$BG$215),IF(_xlpm.top="対象無し", 0, SUMPRODUCT(_xlpm.amount * _xlpm.hitCount))),0)</f>
        <v>0</v>
      </c>
      <c r="BI67" s="157">
        <f t="shared" si="212"/>
        <v>0</v>
      </c>
      <c r="BJ67" s="21">
        <f>LEN(配列情報!$D$21)-LEN(SUBSTITUTE(配列情報!$D$21,$D67,""))</f>
        <v>0</v>
      </c>
      <c r="BK67" s="21">
        <f t="shared" si="15"/>
        <v>0</v>
      </c>
      <c r="BL67" s="162" cm="1">
        <f t="array" ref="BL67">BK67-IFERROR(_xlfn.LET(_xlpm.k,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$BK$3:$BK$215),IF(_xlpm.top="対象無し", 0, SUMPRODUCT(_xlpm.amount * _xlpm.hitCount))),0)</f>
        <v>0</v>
      </c>
      <c r="BM67" s="157">
        <f t="shared" si="213"/>
        <v>0</v>
      </c>
      <c r="BN67" s="21">
        <f>LEN(配列情報!$D$22)-LEN(SUBSTITUTE(配列情報!$D$22,$D67,""))</f>
        <v>0</v>
      </c>
      <c r="BO67" s="21">
        <f t="shared" si="16"/>
        <v>0</v>
      </c>
      <c r="BP67" s="162" cm="1">
        <f t="array" ref="BP67">BO67-IFERROR(_xlfn.LET(_xlpm.k,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$BO$3:$BO$215),IF(_xlpm.top="対象無し", 0, SUMPRODUCT(_xlpm.amount * _xlpm.hitCount))),0)</f>
        <v>0</v>
      </c>
      <c r="BQ67" s="157">
        <f t="shared" si="214"/>
        <v>0</v>
      </c>
      <c r="BR67" s="21">
        <f>LEN(配列情報!$D$23)-LEN(SUBSTITUTE(配列情報!$D$23,$D67,""))</f>
        <v>0</v>
      </c>
      <c r="BS67" s="21">
        <f t="shared" si="17"/>
        <v>0</v>
      </c>
      <c r="BT67" s="162" cm="1">
        <f t="array" ref="BT67">BS67-IFERROR(_xlfn.LET(_xlpm.k,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$BS$3:$BS$215),IF(_xlpm.top="対象無し", 0, SUMPRODUCT(_xlpm.amount * _xlpm.hitCount))),0)</f>
        <v>0</v>
      </c>
      <c r="BU67" s="157">
        <f t="shared" si="215"/>
        <v>0</v>
      </c>
      <c r="BV67" s="21">
        <f>LEN(配列情報!$D$24)-LEN(SUBSTITUTE(配列情報!$D$24,$D67,""))</f>
        <v>0</v>
      </c>
      <c r="BW67" s="21">
        <f t="shared" si="18"/>
        <v>0</v>
      </c>
      <c r="BX67" s="162" cm="1">
        <f t="array" ref="BX67">BW67-IFERROR(_xlfn.LET(_xlpm.k,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$BW$3:$BW$215),IF(_xlpm.top="対象無し", 0, SUMPRODUCT(_xlpm.amount * _xlpm.hitCount))),0)</f>
        <v>0</v>
      </c>
      <c r="BY67" s="157">
        <f t="shared" si="216"/>
        <v>0</v>
      </c>
      <c r="BZ67" s="21">
        <f>LEN(配列情報!$D$25)-LEN(SUBSTITUTE(配列情報!$D$25,$D67,""))</f>
        <v>0</v>
      </c>
      <c r="CA67" s="21">
        <f t="shared" si="19"/>
        <v>0</v>
      </c>
      <c r="CB67" s="162" cm="1">
        <f t="array" ref="CB67">CA67-IFERROR(_xlfn.LET(_xlpm.k,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$CA$3:$CA$215),IF(_xlpm.top="対象無し", 0, SUMPRODUCT(_xlpm.amount * _xlpm.hitCount))),0)</f>
        <v>0</v>
      </c>
      <c r="CC67" s="157">
        <f t="shared" si="217"/>
        <v>0</v>
      </c>
      <c r="CD67" s="21">
        <f>LEN(配列情報!$D$26)-LEN(SUBSTITUTE(配列情報!$D$26,$D67,""))</f>
        <v>0</v>
      </c>
      <c r="CE67" s="21">
        <f t="shared" si="20"/>
        <v>0</v>
      </c>
      <c r="CF67" s="162" cm="1">
        <f t="array" ref="CF67">CE67-IFERROR(_xlfn.LET(_xlpm.k,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$CE$3:$CE$215),IF(_xlpm.top="対象無し", 0, SUMPRODUCT(_xlpm.amount * _xlpm.hitCount))),0)</f>
        <v>0</v>
      </c>
      <c r="CG67" s="157">
        <f t="shared" si="218"/>
        <v>0</v>
      </c>
      <c r="CH67" s="21">
        <f>LEN(配列情報!$D$27)-LEN(SUBSTITUTE(配列情報!$D$27,$D67,""))</f>
        <v>0</v>
      </c>
      <c r="CI67" s="21">
        <f t="shared" si="21"/>
        <v>0</v>
      </c>
      <c r="CJ67" s="162" cm="1">
        <f t="array" ref="CJ67">CI67-IFERROR(_xlfn.LET(_xlpm.k,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$CI$3:$CI$215),IF(_xlpm.top="対象無し", 0, SUMPRODUCT(_xlpm.amount * _xlpm.hitCount))),0)</f>
        <v>0</v>
      </c>
      <c r="CK67" s="157">
        <f t="shared" si="219"/>
        <v>0</v>
      </c>
      <c r="CL67" s="21">
        <f>LEN(配列情報!$D$28)-LEN(SUBSTITUTE(配列情報!$D$28,$D67,""))</f>
        <v>0</v>
      </c>
      <c r="CM67" s="21">
        <f t="shared" si="22"/>
        <v>0</v>
      </c>
      <c r="CN67" s="162" cm="1">
        <f t="array" ref="CN67">CM67-IFERROR(_xlfn.LET(_xlpm.k,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$CM$3:$CM$215),IF(_xlpm.top="対象無し", 0, SUMPRODUCT(_xlpm.amount * _xlpm.hitCount))),0)</f>
        <v>0</v>
      </c>
      <c r="CO67" s="157">
        <f t="shared" si="220"/>
        <v>0</v>
      </c>
      <c r="CP67" s="21">
        <f>LEN(配列情報!$D$29)-LEN(SUBSTITUTE(配列情報!$D$29,$D67,""))</f>
        <v>0</v>
      </c>
      <c r="CQ67" s="21">
        <f t="shared" si="23"/>
        <v>0</v>
      </c>
      <c r="CR67" s="162" cm="1">
        <f t="array" ref="CR67">CQ67-IFERROR(_xlfn.LET(_xlpm.k,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$CQ$3:$CQ$215),IF(_xlpm.top="対象無し", 0, SUMPRODUCT(_xlpm.amount * _xlpm.hitCount))),0)</f>
        <v>0</v>
      </c>
      <c r="CS67" s="157">
        <f t="shared" si="221"/>
        <v>0</v>
      </c>
      <c r="CT67" s="21">
        <f>LEN(配列情報!$D$30)-LEN(SUBSTITUTE(配列情報!$D$30,$D67,""))</f>
        <v>0</v>
      </c>
      <c r="CU67" s="21">
        <f t="shared" si="24"/>
        <v>0</v>
      </c>
      <c r="CV67" s="162" cm="1">
        <f t="array" ref="CV67">CU67-IFERROR(_xlfn.LET(_xlpm.k,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$CU$3:$CU$215),IF(_xlpm.top="対象無し", 0, SUMPRODUCT(_xlpm.amount * _xlpm.hitCount))),0)</f>
        <v>0</v>
      </c>
      <c r="CW67" s="157">
        <f t="shared" si="222"/>
        <v>0</v>
      </c>
      <c r="CX67" s="21">
        <f>LEN(配列情報!$D$31)-LEN(SUBSTITUTE(配列情報!$D$31,$D67,""))</f>
        <v>0</v>
      </c>
      <c r="CY67" s="21">
        <f t="shared" si="25"/>
        <v>0</v>
      </c>
      <c r="CZ67" s="162" cm="1">
        <f t="array" ref="CZ67">CY67-IFERROR(_xlfn.LET(_xlpm.k,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$CY$3:$CY$215),IF(_xlpm.top="対象無し", 0, SUMPRODUCT(_xlpm.amount * _xlpm.hitCount))),0)</f>
        <v>0</v>
      </c>
      <c r="DA67" s="157">
        <f t="shared" si="223"/>
        <v>0</v>
      </c>
      <c r="DB67" s="21">
        <f>LEN(配列情報!$D$32)-LEN(SUBSTITUTE(配列情報!$D$32,$D67,""))</f>
        <v>0</v>
      </c>
      <c r="DC67" s="21">
        <f t="shared" si="26"/>
        <v>0</v>
      </c>
      <c r="DD67" s="162" cm="1">
        <f t="array" ref="DD67">DC67-IFERROR(_xlfn.LET(_xlpm.k,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$DC$3:$DC$215),IF(_xlpm.top="対象無し", 0, SUMPRODUCT(_xlpm.amount * _xlpm.hitCount))),0)</f>
        <v>0</v>
      </c>
      <c r="DE67" s="157">
        <f t="shared" si="224"/>
        <v>0</v>
      </c>
      <c r="DF67" s="21">
        <f>LEN(配列情報!$D$33)-LEN(SUBSTITUTE(配列情報!$D$33,$D67,""))</f>
        <v>0</v>
      </c>
      <c r="DG67" s="21">
        <f t="shared" si="27"/>
        <v>0</v>
      </c>
      <c r="DH67" s="162" cm="1">
        <f t="array" ref="DH67">DG67-IFERROR(_xlfn.LET(_xlpm.k,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$DG$3:$DG$215),IF(_xlpm.top="対象無し", 0, SUMPRODUCT(_xlpm.amount * _xlpm.hitCount))),0)</f>
        <v>0</v>
      </c>
      <c r="DI67" s="157">
        <f t="shared" si="225"/>
        <v>0</v>
      </c>
      <c r="DJ67" s="21">
        <f>LEN(配列情報!$D$34)-LEN(SUBSTITUTE(配列情報!$D$34,$D67,""))</f>
        <v>0</v>
      </c>
      <c r="DK67" s="21">
        <f t="shared" si="28"/>
        <v>0</v>
      </c>
      <c r="DL67" s="162" cm="1">
        <f t="array" ref="DL67">DK67-IFERROR(_xlfn.LET(_xlpm.k,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$DK$3:$DK$215),IF(_xlpm.top="対象無し", 0, SUMPRODUCT(_xlpm.amount * _xlpm.hitCount))),0)</f>
        <v>0</v>
      </c>
      <c r="DM67" s="157">
        <f t="shared" si="226"/>
        <v>0</v>
      </c>
      <c r="DN67" s="21">
        <f>LEN(配列情報!$D$35)-LEN(SUBSTITUTE(配列情報!$D$35,$D67,""))</f>
        <v>0</v>
      </c>
      <c r="DO67" s="21">
        <f t="shared" si="29"/>
        <v>0</v>
      </c>
      <c r="DP67" s="162" cm="1">
        <f t="array" ref="DP67">DO67-IFERROR(_xlfn.LET(_xlpm.k,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$DO$3:$DO$215),IF(_xlpm.top="対象無し", 0, SUMPRODUCT(_xlpm.amount * _xlpm.hitCount))),0)</f>
        <v>0</v>
      </c>
      <c r="DQ67" s="157">
        <f t="shared" si="227"/>
        <v>0</v>
      </c>
      <c r="DR67" s="21">
        <f>LEN(配列情報!$D$36)-LEN(SUBSTITUTE(配列情報!$D$36,$D67,""))</f>
        <v>0</v>
      </c>
      <c r="DS67" s="21">
        <f t="shared" si="30"/>
        <v>0</v>
      </c>
      <c r="DT67" s="162" cm="1">
        <f t="array" ref="DT67">DS67-IFERROR(_xlfn.LET(_xlpm.k,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$DS$3:$DS$215),IF(_xlpm.top="対象無し", 0, SUMPRODUCT(_xlpm.amount * _xlpm.hitCount))),0)</f>
        <v>0</v>
      </c>
      <c r="DU67" s="157">
        <f t="shared" si="228"/>
        <v>0</v>
      </c>
      <c r="DV67" s="21">
        <f>LEN(配列情報!$D$37)-LEN(SUBSTITUTE(配列情報!$D$37,$D67,""))</f>
        <v>0</v>
      </c>
      <c r="DW67" s="21">
        <f t="shared" si="31"/>
        <v>0</v>
      </c>
      <c r="DX67" s="162" cm="1">
        <f t="array" ref="DX67">DW67-IFERROR(_xlfn.LET(_xlpm.k,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$DW$3:$DW$215),IF(_xlpm.top="対象無し", 0, SUMPRODUCT(_xlpm.amount * _xlpm.hitCount))),0)</f>
        <v>0</v>
      </c>
      <c r="DY67" s="157">
        <f t="shared" si="229"/>
        <v>0</v>
      </c>
      <c r="DZ67" s="21">
        <f>LEN(配列情報!$D$38)-LEN(SUBSTITUTE(配列情報!$D$38,$D67,""))</f>
        <v>0</v>
      </c>
      <c r="EA67" s="21">
        <f t="shared" si="32"/>
        <v>0</v>
      </c>
      <c r="EB67" s="162" cm="1">
        <f t="array" ref="EB67">EA67-IFERROR(_xlfn.LET(_xlpm.k,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$EA$3:$EA$215),IF(_xlpm.top="対象無し", 0, SUMPRODUCT(_xlpm.amount * _xlpm.hitCount))),0)</f>
        <v>0</v>
      </c>
      <c r="EC67" s="157">
        <f t="shared" si="230"/>
        <v>0</v>
      </c>
      <c r="ED67" s="21">
        <f>LEN(配列情報!$D$39)-LEN(SUBSTITUTE(配列情報!$D$39,$D67,""))</f>
        <v>0</v>
      </c>
      <c r="EE67" s="21">
        <f t="shared" si="33"/>
        <v>0</v>
      </c>
      <c r="EF67" s="162" cm="1">
        <f t="array" ref="EF67">EE67-IFERROR(_xlfn.LET(_xlpm.k,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$EE$3:$EE$215),IF(_xlpm.top="対象無し", 0, SUMPRODUCT(_xlpm.amount * _xlpm.hitCount))),0)</f>
        <v>0</v>
      </c>
      <c r="EG67" s="157">
        <f t="shared" si="231"/>
        <v>0</v>
      </c>
      <c r="EH67" s="21">
        <f>LEN(配列情報!$D$40)-LEN(SUBSTITUTE(配列情報!$D$40,$D67,""))</f>
        <v>0</v>
      </c>
      <c r="EI67" s="21">
        <f t="shared" si="34"/>
        <v>0</v>
      </c>
      <c r="EJ67" s="162" cm="1">
        <f t="array" ref="EJ67">EI67-IFERROR(_xlfn.LET(_xlpm.k,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$EI$3:$EI$215),IF(_xlpm.top="対象無し", 0, SUMPRODUCT(_xlpm.amount * _xlpm.hitCount))),0)</f>
        <v>0</v>
      </c>
      <c r="EK67" s="157">
        <f t="shared" si="232"/>
        <v>0</v>
      </c>
      <c r="EL67" s="21">
        <f>LEN(配列情報!$D$41)-LEN(SUBSTITUTE(配列情報!$D$41,$D67,""))</f>
        <v>0</v>
      </c>
      <c r="EM67" s="21">
        <f t="shared" si="35"/>
        <v>0</v>
      </c>
      <c r="EN67" s="162" cm="1">
        <f t="array" ref="EN67">EM67-IFERROR(_xlfn.LET(_xlpm.k,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$EM$3:$EM$215),IF(_xlpm.top="対象無し", 0, SUMPRODUCT(_xlpm.amount * _xlpm.hitCount))),0)</f>
        <v>0</v>
      </c>
      <c r="EO67" s="157">
        <f t="shared" si="233"/>
        <v>0</v>
      </c>
      <c r="EP67" s="21">
        <f>LEN(配列情報!$D$42)-LEN(SUBSTITUTE(配列情報!$D$42,$D67,""))</f>
        <v>0</v>
      </c>
      <c r="EQ67" s="21">
        <f t="shared" si="36"/>
        <v>0</v>
      </c>
      <c r="ER67" s="162" cm="1">
        <f t="array" ref="ER67">EQ67-IFERROR(_xlfn.LET(_xlpm.k,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$EQ$3:$EQ$215),IF(_xlpm.top="対象無し", 0, SUMPRODUCT(_xlpm.amount * _xlpm.hitCount))),0)</f>
        <v>0</v>
      </c>
      <c r="ES67" s="157">
        <f t="shared" si="234"/>
        <v>0</v>
      </c>
      <c r="ET67" s="21">
        <f>LEN(配列情報!$D$43)-LEN(SUBSTITUTE(配列情報!$D$43,$D67,""))</f>
        <v>0</v>
      </c>
      <c r="EU67" s="21">
        <f t="shared" si="37"/>
        <v>0</v>
      </c>
      <c r="EV67" s="162" cm="1">
        <f t="array" ref="EV67">EU67-IFERROR(_xlfn.LET(_xlpm.k,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$EU$3:$EU$215),IF(_xlpm.top="対象無し", 0, SUMPRODUCT(_xlpm.amount * _xlpm.hitCount))),0)</f>
        <v>0</v>
      </c>
      <c r="EW67" s="157">
        <f t="shared" si="235"/>
        <v>0</v>
      </c>
      <c r="EX67" s="21">
        <f>LEN(配列情報!$D$44)-LEN(SUBSTITUTE(配列情報!$D$44,$D67,""))</f>
        <v>0</v>
      </c>
      <c r="EY67" s="21">
        <f t="shared" si="38"/>
        <v>0</v>
      </c>
      <c r="EZ67" s="162" cm="1">
        <f t="array" ref="EZ67">EY67-IFERROR(_xlfn.LET(_xlpm.k,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$EY$3:$EY$215),IF(_xlpm.top="対象無し", 0, SUMPRODUCT(_xlpm.amount * _xlpm.hitCount))),0)</f>
        <v>0</v>
      </c>
      <c r="FA67" s="157">
        <f t="shared" si="236"/>
        <v>0</v>
      </c>
      <c r="FB67" s="21">
        <f>LEN(配列情報!$D$45)-LEN(SUBSTITUTE(配列情報!$D$45,$D67,""))</f>
        <v>0</v>
      </c>
      <c r="FC67" s="21">
        <f t="shared" si="39"/>
        <v>0</v>
      </c>
      <c r="FD67" s="162" cm="1">
        <f t="array" ref="FD67">FC67-IFERROR(_xlfn.LET(_xlpm.k,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$FC$3:$FC$215),IF(_xlpm.top="対象無し", 0, SUMPRODUCT(_xlpm.amount * _xlpm.hitCount))),0)</f>
        <v>0</v>
      </c>
      <c r="FE67" s="157">
        <f t="shared" si="237"/>
        <v>0</v>
      </c>
      <c r="FF67" s="21">
        <f>LEN(配列情報!$D$46)-LEN(SUBSTITUTE(配列情報!$D$46,$D67,""))</f>
        <v>0</v>
      </c>
      <c r="FG67" s="21">
        <f t="shared" si="40"/>
        <v>0</v>
      </c>
      <c r="FH67" s="162" cm="1">
        <f t="array" ref="FH67">FG67-IFERROR(_xlfn.LET(_xlpm.k,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$FG$3:$FG$215),IF(_xlpm.top="対象無し", 0, SUMPRODUCT(_xlpm.amount * _xlpm.hitCount))),0)</f>
        <v>0</v>
      </c>
      <c r="FI67" s="157">
        <f t="shared" si="238"/>
        <v>0</v>
      </c>
      <c r="FJ67" s="21">
        <f>LEN(配列情報!$D$47)-LEN(SUBSTITUTE(配列情報!$D$47,$D67,""))</f>
        <v>0</v>
      </c>
      <c r="FK67" s="21">
        <f t="shared" si="41"/>
        <v>0</v>
      </c>
      <c r="FL67" s="162" cm="1">
        <f t="array" ref="FL67">FK67-IFERROR(_xlfn.LET(_xlpm.k,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$FK$3:$FK$215),IF(_xlpm.top="対象無し", 0, SUMPRODUCT(_xlpm.amount * _xlpm.hitCount))),0)</f>
        <v>0</v>
      </c>
      <c r="FM67" s="157">
        <f t="shared" si="239"/>
        <v>0</v>
      </c>
      <c r="FN67" s="21">
        <f>LEN(配列情報!$D$48)-LEN(SUBSTITUTE(配列情報!$D$48,$D67,""))</f>
        <v>0</v>
      </c>
      <c r="FO67" s="21">
        <f t="shared" si="42"/>
        <v>0</v>
      </c>
      <c r="FP67" s="162" cm="1">
        <f t="array" ref="FP67">FO67-IFERROR(_xlfn.LET(_xlpm.k,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$FO$3:$FO$215),IF(_xlpm.top="対象無し", 0, SUMPRODUCT(_xlpm.amount * _xlpm.hitCount))),0)</f>
        <v>0</v>
      </c>
      <c r="FQ67" s="157">
        <f t="shared" si="240"/>
        <v>0</v>
      </c>
      <c r="FR67" s="21">
        <f>LEN(配列情報!$D$49)-LEN(SUBSTITUTE(配列情報!$D$49,$D67,""))</f>
        <v>0</v>
      </c>
      <c r="FS67" s="21">
        <f t="shared" si="43"/>
        <v>0</v>
      </c>
      <c r="FT67" s="162" cm="1">
        <f t="array" ref="FT67">FS67-IFERROR(_xlfn.LET(_xlpm.k,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$FS$3:$FS$215),IF(_xlpm.top="対象無し", 0, SUMPRODUCT(_xlpm.amount * _xlpm.hitCount))),0)</f>
        <v>0</v>
      </c>
      <c r="FU67" s="157">
        <f t="shared" si="241"/>
        <v>0</v>
      </c>
      <c r="FV67" s="21">
        <f>LEN(配列情報!$D$50)-LEN(SUBSTITUTE(配列情報!$D$50,$D67,""))</f>
        <v>0</v>
      </c>
      <c r="FW67" s="21">
        <f t="shared" si="44"/>
        <v>0</v>
      </c>
      <c r="FX67" s="162" cm="1">
        <f t="array" ref="FX67">FW67-IFERROR(_xlfn.LET(_xlpm.k,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$FW$3:$FW$215),IF(_xlpm.top="対象無し", 0, SUMPRODUCT(_xlpm.amount * _xlpm.hitCount))),0)</f>
        <v>0</v>
      </c>
      <c r="FY67" s="157">
        <f t="shared" si="242"/>
        <v>0</v>
      </c>
      <c r="FZ67" s="21">
        <f>LEN(配列情報!$D$51)-LEN(SUBSTITUTE(配列情報!$D$51,$D67,""))</f>
        <v>0</v>
      </c>
      <c r="GA67" s="21">
        <f t="shared" si="45"/>
        <v>0</v>
      </c>
      <c r="GB67" s="162" cm="1">
        <f t="array" ref="GB67">GA67-IFERROR(_xlfn.LET(_xlpm.k,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$GA$3:$GA$215),IF(_xlpm.top="対象無し", 0, SUMPRODUCT(_xlpm.amount * _xlpm.hitCount))),0)</f>
        <v>0</v>
      </c>
      <c r="GC67" s="157">
        <f t="shared" si="243"/>
        <v>0</v>
      </c>
      <c r="GD67" s="21">
        <f>LEN(配列情報!$D$52)-LEN(SUBSTITUTE(配列情報!$D$52,$D67,""))</f>
        <v>0</v>
      </c>
      <c r="GE67" s="21">
        <f t="shared" si="46"/>
        <v>0</v>
      </c>
      <c r="GF67" s="162" cm="1">
        <f t="array" ref="GF67">GE67-IFERROR(_xlfn.LET(_xlpm.k,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$GE$3:$GE$215),IF(_xlpm.top="対象無し", 0, SUMPRODUCT(_xlpm.amount * _xlpm.hitCount))),0)</f>
        <v>0</v>
      </c>
      <c r="GG67" s="157">
        <f t="shared" si="244"/>
        <v>0</v>
      </c>
      <c r="GH67" s="21">
        <f>LEN(配列情報!$D$53)-LEN(SUBSTITUTE(配列情報!$D$53,$D67,""))</f>
        <v>0</v>
      </c>
      <c r="GI67" s="21">
        <f t="shared" si="47"/>
        <v>0</v>
      </c>
      <c r="GJ67" s="162" cm="1">
        <f t="array" ref="GJ67">GI67-IFERROR(_xlfn.LET(_xlpm.k,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$GI$3:$GI$215),IF(_xlpm.top="対象無し", 0, SUMPRODUCT(_xlpm.amount * _xlpm.hitCount))),0)</f>
        <v>0</v>
      </c>
      <c r="GK67" s="157">
        <f t="shared" si="245"/>
        <v>0</v>
      </c>
      <c r="GL67" s="21">
        <f>LEN(配列情報!$D$54)-LEN(SUBSTITUTE(配列情報!$D$54,$D67,""))</f>
        <v>0</v>
      </c>
      <c r="GM67" s="21">
        <f t="shared" si="48"/>
        <v>0</v>
      </c>
      <c r="GN67" s="162" cm="1">
        <f t="array" ref="GN67">GM67-IFERROR(_xlfn.LET(_xlpm.k,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$GM$3:$GM$215),IF(_xlpm.top="対象無し", 0, SUMPRODUCT(_xlpm.amount * _xlpm.hitCount))),0)</f>
        <v>0</v>
      </c>
      <c r="GO67" s="157">
        <f t="shared" si="246"/>
        <v>0</v>
      </c>
      <c r="GP67" s="21">
        <f>LEN(配列情報!$D$55)-LEN(SUBSTITUTE(配列情報!$D$55,$D67,""))</f>
        <v>0</v>
      </c>
      <c r="GQ67" s="21">
        <f t="shared" si="49"/>
        <v>0</v>
      </c>
      <c r="GR67" s="162" cm="1">
        <f t="array" ref="GR67">GQ67-IFERROR(_xlfn.LET(_xlpm.k,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$GQ$3:$GQ$215),IF(_xlpm.top="対象無し", 0, SUMPRODUCT(_xlpm.amount * _xlpm.hitCount))),0)</f>
        <v>0</v>
      </c>
      <c r="GS67" s="157">
        <f t="shared" si="247"/>
        <v>0</v>
      </c>
      <c r="GT67" s="21">
        <f>LEN(配列情報!$D$56)-LEN(SUBSTITUTE(配列情報!$D$56,$D67,""))</f>
        <v>0</v>
      </c>
      <c r="GU67" s="21">
        <f t="shared" si="50"/>
        <v>0</v>
      </c>
      <c r="GV67" s="162" cm="1">
        <f t="array" ref="GV67">GU67-IFERROR(_xlfn.LET(_xlpm.k,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$GU$3:$GU$215),IF(_xlpm.top="対象無し", 0, SUMPRODUCT(_xlpm.amount * _xlpm.hitCount))),0)</f>
        <v>0</v>
      </c>
      <c r="GW67" s="157">
        <f t="shared" si="248"/>
        <v>0</v>
      </c>
      <c r="GX67" s="21">
        <f>LEN(配列情報!$D$57)-LEN(SUBSTITUTE(配列情報!$D$57,$D67,""))</f>
        <v>0</v>
      </c>
      <c r="GY67" s="21">
        <f t="shared" si="51"/>
        <v>0</v>
      </c>
      <c r="GZ67" s="162" cm="1">
        <f t="array" ref="GZ67">GY67-IFERROR(_xlfn.LET(_xlpm.k,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$GY$3:$GY$215),IF(_xlpm.top="対象無し", 0, SUMPRODUCT(_xlpm.amount * _xlpm.hitCount))),0)</f>
        <v>0</v>
      </c>
      <c r="HA67" s="157">
        <f t="shared" si="249"/>
        <v>0</v>
      </c>
      <c r="HB67" s="21">
        <f>LEN(配列情報!$D$58)-LEN(SUBSTITUTE(配列情報!$D$58,$D67,""))</f>
        <v>0</v>
      </c>
      <c r="HC67" s="21">
        <f t="shared" si="52"/>
        <v>0</v>
      </c>
      <c r="HD67" s="162" cm="1">
        <f t="array" ref="HD67">HC67-IFERROR(_xlfn.LET(_xlpm.k,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$HC$3:$HC$215),IF(_xlpm.top="対象無し", 0, SUMPRODUCT(_xlpm.amount * _xlpm.hitCount))),0)</f>
        <v>0</v>
      </c>
      <c r="HE67" s="157">
        <f t="shared" si="250"/>
        <v>0</v>
      </c>
      <c r="HF67" s="21">
        <f>LEN(配列情報!$D$59)-LEN(SUBSTITUTE(配列情報!$D$59,$D67,""))</f>
        <v>0</v>
      </c>
      <c r="HG67" s="21">
        <f t="shared" si="53"/>
        <v>0</v>
      </c>
      <c r="HH67" s="162" cm="1">
        <f t="array" ref="HH67">HG67-IFERROR(_xlfn.LET(_xlpm.k,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$HG$3:$HG$215),IF(_xlpm.top="対象無し", 0, SUMPRODUCT(_xlpm.amount * _xlpm.hitCount))),0)</f>
        <v>0</v>
      </c>
      <c r="HI67" s="157">
        <f t="shared" si="251"/>
        <v>0</v>
      </c>
      <c r="HJ67" s="21">
        <f>LEN(配列情報!$D$60)-LEN(SUBSTITUTE(配列情報!$D$60,$D67,""))</f>
        <v>0</v>
      </c>
      <c r="HK67" s="21">
        <f t="shared" si="54"/>
        <v>0</v>
      </c>
      <c r="HL67" s="162" cm="1">
        <f t="array" ref="HL67">HK67-IFERROR(_xlfn.LET(_xlpm.k,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$HK$3:$HK$215),IF(_xlpm.top="対象無し", 0, SUMPRODUCT(_xlpm.amount * _xlpm.hitCount))),0)</f>
        <v>0</v>
      </c>
      <c r="HM67" s="157">
        <f t="shared" si="252"/>
        <v>0</v>
      </c>
      <c r="HN67" s="21">
        <f>LEN(配列情報!$D$61)-LEN(SUBSTITUTE(配列情報!$D$61,$D67,""))</f>
        <v>0</v>
      </c>
      <c r="HO67" s="21">
        <f t="shared" si="55"/>
        <v>0</v>
      </c>
      <c r="HP67" s="162" cm="1">
        <f t="array" ref="HP67">HO67-IFERROR(_xlfn.LET(_xlpm.k,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$HO$3:$HO$215),IF(_xlpm.top="対象無し", 0, SUMPRODUCT(_xlpm.amount * _xlpm.hitCount))),0)</f>
        <v>0</v>
      </c>
      <c r="HQ67" s="157">
        <f t="shared" si="253"/>
        <v>0</v>
      </c>
      <c r="HR67" s="21">
        <f>LEN(配列情報!$D$62)-LEN(SUBSTITUTE(配列情報!$D$62,$D67,""))</f>
        <v>0</v>
      </c>
      <c r="HS67" s="21">
        <f t="shared" si="56"/>
        <v>0</v>
      </c>
      <c r="HT67" s="162" cm="1">
        <f t="array" ref="HT67">HS67-IFERROR(_xlfn.LET(_xlpm.k,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$HS$3:$HS$215),IF(_xlpm.top="対象無し", 0, SUMPRODUCT(_xlpm.amount * _xlpm.hitCount))),0)</f>
        <v>0</v>
      </c>
      <c r="HU67" s="157">
        <f t="shared" si="254"/>
        <v>0</v>
      </c>
      <c r="HV67" s="21">
        <f>LEN(配列情報!$D$63)-LEN(SUBSTITUTE(配列情報!$D$63,$D67,""))</f>
        <v>0</v>
      </c>
      <c r="HW67" s="21">
        <f t="shared" si="57"/>
        <v>0</v>
      </c>
      <c r="HX67" s="162" cm="1">
        <f t="array" ref="HX67">HW67-IFERROR(_xlfn.LET(_xlpm.k,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$HW$3:$HW$215),IF(_xlpm.top="対象無し", 0, SUMPRODUCT(_xlpm.amount * _xlpm.hitCount))),0)</f>
        <v>0</v>
      </c>
      <c r="HY67" s="157">
        <f t="shared" si="255"/>
        <v>0</v>
      </c>
      <c r="HZ67" s="21">
        <f>LEN(配列情報!$D$64)-LEN(SUBSTITUTE(配列情報!$D$64,$D67,""))</f>
        <v>0</v>
      </c>
      <c r="IA67" s="21">
        <f t="shared" si="58"/>
        <v>0</v>
      </c>
      <c r="IB67" s="162" cm="1">
        <f t="array" ref="IB67">IA67-IFERROR(_xlfn.LET(_xlpm.k,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$IA$3:$IA$215),IF(_xlpm.top="対象無し", 0, SUMPRODUCT(_xlpm.amount * _xlpm.hitCount))),0)</f>
        <v>0</v>
      </c>
      <c r="IC67" s="157">
        <f t="shared" si="256"/>
        <v>0</v>
      </c>
      <c r="ID67" s="21">
        <f>LEN(配列情報!$D$65)-LEN(SUBSTITUTE(配列情報!$D$65,$D67,""))</f>
        <v>0</v>
      </c>
      <c r="IE67" s="21">
        <f t="shared" si="59"/>
        <v>0</v>
      </c>
      <c r="IF67" s="162" cm="1">
        <f t="array" ref="IF67">IE67-IFERROR(_xlfn.LET(_xlpm.k,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$IE$3:$IE$215),IF(_xlpm.top="対象無し", 0, SUMPRODUCT(_xlpm.amount * _xlpm.hitCount))),0)</f>
        <v>0</v>
      </c>
      <c r="IG67" s="157">
        <f t="shared" si="257"/>
        <v>0</v>
      </c>
      <c r="IH67" s="21">
        <f>LEN(配列情報!$D$66)-LEN(SUBSTITUTE(配列情報!$D$66,$D67,""))</f>
        <v>0</v>
      </c>
      <c r="II67" s="21">
        <f t="shared" si="60"/>
        <v>0</v>
      </c>
      <c r="IJ67" s="162" cm="1">
        <f t="array" ref="IJ67">II67-IFERROR(_xlfn.LET(_xlpm.k,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$II$3:$II$215),IF(_xlpm.top="対象無し", 0, SUMPRODUCT(_xlpm.amount * _xlpm.hitCount))),0)</f>
        <v>0</v>
      </c>
      <c r="IK67" s="157">
        <f t="shared" si="258"/>
        <v>0</v>
      </c>
      <c r="IL67" s="21">
        <f>LEN(配列情報!$D$67)-LEN(SUBSTITUTE(配列情報!$D$67,$D67,""))</f>
        <v>0</v>
      </c>
      <c r="IM67" s="21">
        <f t="shared" si="61"/>
        <v>0</v>
      </c>
      <c r="IN67" s="162" cm="1">
        <f t="array" ref="IN67">IM67-IFERROR(_xlfn.LET(_xlpm.k,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$IM$3:$IM$215),IF(_xlpm.top="対象無し", 0, SUMPRODUCT(_xlpm.amount * _xlpm.hitCount))),0)</f>
        <v>0</v>
      </c>
      <c r="IO67" s="157">
        <f t="shared" si="259"/>
        <v>0</v>
      </c>
      <c r="IP67" s="21">
        <f>LEN(配列情報!$D$68)-LEN(SUBSTITUTE(配列情報!$D$68,$D67,""))</f>
        <v>0</v>
      </c>
      <c r="IQ67" s="21">
        <f t="shared" si="62"/>
        <v>0</v>
      </c>
      <c r="IR67" s="162" cm="1">
        <f t="array" ref="IR67">IQ67-IFERROR(_xlfn.LET(_xlpm.k,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$IQ$3:$IQ$215),IF(_xlpm.top="対象無し", 0, SUMPRODUCT(_xlpm.amount * _xlpm.hitCount))),0)</f>
        <v>0</v>
      </c>
      <c r="IS67" s="157">
        <f t="shared" si="260"/>
        <v>0</v>
      </c>
      <c r="IT67" s="21">
        <f>LEN(配列情報!$D$69)-LEN(SUBSTITUTE(配列情報!$D$69,$D67,""))</f>
        <v>0</v>
      </c>
      <c r="IU67" s="21">
        <f t="shared" si="63"/>
        <v>0</v>
      </c>
      <c r="IV67" s="162" cm="1">
        <f t="array" ref="IV67">IU67-IFERROR(_xlfn.LET(_xlpm.k,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$IU$3:$IU$215),IF(_xlpm.top="対象無し", 0, SUMPRODUCT(_xlpm.amount * _xlpm.hitCount))),0)</f>
        <v>0</v>
      </c>
      <c r="IW67" s="157">
        <f t="shared" si="261"/>
        <v>0</v>
      </c>
      <c r="IX67" s="21">
        <f>LEN(配列情報!$D$70)-LEN(SUBSTITUTE(配列情報!$D$70,$D67,""))</f>
        <v>0</v>
      </c>
      <c r="IY67" s="21">
        <f t="shared" si="64"/>
        <v>0</v>
      </c>
      <c r="IZ67" s="162" cm="1">
        <f t="array" ref="IZ67">IY67-IFERROR(_xlfn.LET(_xlpm.k,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$IY$3:$IY$215),IF(_xlpm.top="対象無し", 0, SUMPRODUCT(_xlpm.amount * _xlpm.hitCount))),0)</f>
        <v>0</v>
      </c>
      <c r="JA67" s="157">
        <f t="shared" si="262"/>
        <v>0</v>
      </c>
      <c r="JB67" s="21">
        <f>LEN(配列情報!$D$71)-LEN(SUBSTITUTE(配列情報!$D$71,$D67,""))</f>
        <v>0</v>
      </c>
      <c r="JC67" s="21">
        <f t="shared" si="65"/>
        <v>0</v>
      </c>
      <c r="JD67" s="162" cm="1">
        <f t="array" ref="JD67">JC67-IFERROR(_xlfn.LET(_xlpm.k,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$JC$3:$JC$215),IF(_xlpm.top="対象無し", 0, SUMPRODUCT(_xlpm.amount * _xlpm.hitCount))),0)</f>
        <v>0</v>
      </c>
      <c r="JE67" s="157">
        <f t="shared" si="263"/>
        <v>0</v>
      </c>
      <c r="JF67" s="21">
        <f>LEN(配列情報!$D$72)-LEN(SUBSTITUTE(配列情報!$D$72,$D67,""))</f>
        <v>0</v>
      </c>
      <c r="JG67" s="21">
        <f t="shared" si="66"/>
        <v>0</v>
      </c>
      <c r="JH67" s="162" cm="1">
        <f t="array" ref="JH67">JG67-IFERROR(_xlfn.LET(_xlpm.k,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$JG$3:$JG$215),IF(_xlpm.top="対象無し", 0, SUMPRODUCT(_xlpm.amount * _xlpm.hitCount))),0)</f>
        <v>0</v>
      </c>
      <c r="JI67" s="157">
        <f t="shared" si="264"/>
        <v>0</v>
      </c>
      <c r="JJ67" s="21">
        <f>LEN(配列情報!$D$73)-LEN(SUBSTITUTE(配列情報!$D$73,$D67,""))</f>
        <v>0</v>
      </c>
      <c r="JK67" s="21">
        <f t="shared" si="67"/>
        <v>0</v>
      </c>
      <c r="JL67" s="162" cm="1">
        <f t="array" ref="JL67">JK67-IFERROR(_xlfn.LET(_xlpm.k,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$JK$3:$JK$215),IF(_xlpm.top="対象無し", 0, SUMPRODUCT(_xlpm.amount * _xlpm.hitCount))),0)</f>
        <v>0</v>
      </c>
      <c r="JM67" s="157">
        <f t="shared" si="265"/>
        <v>0</v>
      </c>
      <c r="JN67" s="21">
        <f>LEN(配列情報!$D$74)-LEN(SUBSTITUTE(配列情報!$D$74,$D67,""))</f>
        <v>0</v>
      </c>
      <c r="JO67" s="21">
        <f t="shared" si="68"/>
        <v>0</v>
      </c>
      <c r="JP67" s="162" cm="1">
        <f t="array" ref="JP67">JO67-IFERROR(_xlfn.LET(_xlpm.k,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$JO$3:$JO$215),IF(_xlpm.top="対象無し", 0, SUMPRODUCT(_xlpm.amount * _xlpm.hitCount))),0)</f>
        <v>0</v>
      </c>
      <c r="JQ67" s="157">
        <f t="shared" si="266"/>
        <v>0</v>
      </c>
      <c r="JR67" s="21">
        <f>LEN(配列情報!$D$75)-LEN(SUBSTITUTE(配列情報!$D$75,$D67,""))</f>
        <v>0</v>
      </c>
      <c r="JS67" s="21">
        <f t="shared" si="69"/>
        <v>0</v>
      </c>
      <c r="JT67" s="162" cm="1">
        <f t="array" ref="JT67">JS67-IFERROR(_xlfn.LET(_xlpm.k,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$JS$3:$JS$215),IF(_xlpm.top="対象無し", 0, SUMPRODUCT(_xlpm.amount * _xlpm.hitCount))),0)</f>
        <v>0</v>
      </c>
      <c r="JU67" s="157">
        <f t="shared" si="267"/>
        <v>0</v>
      </c>
      <c r="JV67" s="21">
        <f>LEN(配列情報!$D$76)-LEN(SUBSTITUTE(配列情報!$D$76,$D67,""))</f>
        <v>0</v>
      </c>
      <c r="JW67" s="21">
        <f t="shared" si="70"/>
        <v>0</v>
      </c>
      <c r="JX67" s="162" cm="1">
        <f t="array" ref="JX67">JW67-IFERROR(_xlfn.LET(_xlpm.k,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$JW$3:$JW$215),IF(_xlpm.top="対象無し", 0, SUMPRODUCT(_xlpm.amount * _xlpm.hitCount))),0)</f>
        <v>0</v>
      </c>
      <c r="JY67" s="157">
        <f t="shared" si="268"/>
        <v>0</v>
      </c>
      <c r="JZ67" s="21">
        <f>LEN(配列情報!$D$77)-LEN(SUBSTITUTE(配列情報!$D$77,$D67,""))</f>
        <v>0</v>
      </c>
      <c r="KA67" s="21">
        <f t="shared" si="71"/>
        <v>0</v>
      </c>
      <c r="KB67" s="162" cm="1">
        <f t="array" ref="KB67">KA67-IFERROR(_xlfn.LET(_xlpm.k,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$KA$3:$KA$215),IF(_xlpm.top="対象無し", 0, SUMPRODUCT(_xlpm.amount * _xlpm.hitCount))),0)</f>
        <v>0</v>
      </c>
      <c r="KC67" s="157">
        <f t="shared" si="269"/>
        <v>0</v>
      </c>
      <c r="KD67" s="21">
        <f>LEN(配列情報!$D$78)-LEN(SUBSTITUTE(配列情報!$D$78,$D67,""))</f>
        <v>0</v>
      </c>
      <c r="KE67" s="21">
        <f t="shared" si="72"/>
        <v>0</v>
      </c>
      <c r="KF67" s="162" cm="1">
        <f t="array" ref="KF67">KE67-IFERROR(_xlfn.LET(_xlpm.k,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$KE$3:$KE$215),IF(_xlpm.top="対象無し", 0, SUMPRODUCT(_xlpm.amount * _xlpm.hitCount))),0)</f>
        <v>0</v>
      </c>
      <c r="KG67" s="157">
        <f t="shared" si="270"/>
        <v>0</v>
      </c>
      <c r="KH67" s="21">
        <f>LEN(配列情報!$D$79)-LEN(SUBSTITUTE(配列情報!$D$79,$D67,""))</f>
        <v>0</v>
      </c>
      <c r="KI67" s="21">
        <f t="shared" si="73"/>
        <v>0</v>
      </c>
      <c r="KJ67" s="162" cm="1">
        <f t="array" ref="KJ67">KI67-IFERROR(_xlfn.LET(_xlpm.k,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$KI$3:$KI$215),IF(_xlpm.top="対象無し", 0, SUMPRODUCT(_xlpm.amount * _xlpm.hitCount))),0)</f>
        <v>0</v>
      </c>
      <c r="KK67" s="157">
        <f t="shared" si="271"/>
        <v>0</v>
      </c>
      <c r="KL67" s="21">
        <f>LEN(配列情報!$D$80)-LEN(SUBSTITUTE(配列情報!$D$80,$D67,""))</f>
        <v>0</v>
      </c>
      <c r="KM67" s="21">
        <f t="shared" si="74"/>
        <v>0</v>
      </c>
      <c r="KN67" s="162" cm="1">
        <f t="array" ref="KN67">KM67-IFERROR(_xlfn.LET(_xlpm.k,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$KM$3:$KM$215),IF(_xlpm.top="対象無し", 0, SUMPRODUCT(_xlpm.amount * _xlpm.hitCount))),0)</f>
        <v>0</v>
      </c>
      <c r="KO67" s="157">
        <f t="shared" si="272"/>
        <v>0</v>
      </c>
      <c r="KP67" s="21">
        <f>LEN(配列情報!$D$81)-LEN(SUBSTITUTE(配列情報!$D$81,$D67,""))</f>
        <v>0</v>
      </c>
      <c r="KQ67" s="21">
        <f t="shared" si="75"/>
        <v>0</v>
      </c>
      <c r="KR67" s="162" cm="1">
        <f t="array" ref="KR67">KQ67-IFERROR(_xlfn.LET(_xlpm.k,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$KQ$3:$KQ$215),IF(_xlpm.top="対象無し", 0, SUMPRODUCT(_xlpm.amount * _xlpm.hitCount))),0)</f>
        <v>0</v>
      </c>
      <c r="KS67" s="157">
        <f t="shared" si="273"/>
        <v>0</v>
      </c>
      <c r="KT67" s="21">
        <f>LEN(配列情報!$D$82)-LEN(SUBSTITUTE(配列情報!$D$82,$D67,""))</f>
        <v>0</v>
      </c>
      <c r="KU67" s="21">
        <f t="shared" si="76"/>
        <v>0</v>
      </c>
      <c r="KV67" s="162" cm="1">
        <f t="array" ref="KV67">KU67-IFERROR(_xlfn.LET(_xlpm.k,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$KU$3:$KU$215),IF(_xlpm.top="対象無し", 0, SUMPRODUCT(_xlpm.amount * _xlpm.hitCount))),0)</f>
        <v>0</v>
      </c>
      <c r="KW67" s="157">
        <f t="shared" si="274"/>
        <v>0</v>
      </c>
      <c r="KX67" s="21">
        <f>LEN(配列情報!$D$83)-LEN(SUBSTITUTE(配列情報!$D$83,$D67,""))</f>
        <v>0</v>
      </c>
      <c r="KY67" s="21">
        <f t="shared" si="77"/>
        <v>0</v>
      </c>
      <c r="KZ67" s="162" cm="1">
        <f t="array" ref="KZ67">KY67-IFERROR(_xlfn.LET(_xlpm.k,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$KY$3:$KY$215),IF(_xlpm.top="対象無し", 0, SUMPRODUCT(_xlpm.amount * _xlpm.hitCount))),0)</f>
        <v>0</v>
      </c>
      <c r="LA67" s="157">
        <f t="shared" si="275"/>
        <v>0</v>
      </c>
      <c r="LB67" s="21">
        <f>LEN(配列情報!$D$84)-LEN(SUBSTITUTE(配列情報!$D$84,$D67,""))</f>
        <v>0</v>
      </c>
      <c r="LC67" s="21">
        <f t="shared" si="78"/>
        <v>0</v>
      </c>
      <c r="LD67" s="162" cm="1">
        <f t="array" ref="LD67">LC67-IFERROR(_xlfn.LET(_xlpm.k,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$LC$3:$LC$215),IF(_xlpm.top="対象無し", 0, SUMPRODUCT(_xlpm.amount * _xlpm.hitCount))),0)</f>
        <v>0</v>
      </c>
      <c r="LE67" s="157">
        <f t="shared" si="276"/>
        <v>0</v>
      </c>
      <c r="LF67" s="21">
        <f>LEN(配列情報!$D$85)-LEN(SUBSTITUTE(配列情報!$D$85,$D67,""))</f>
        <v>0</v>
      </c>
      <c r="LG67" s="21">
        <f t="shared" si="79"/>
        <v>0</v>
      </c>
      <c r="LH67" s="162" cm="1">
        <f t="array" ref="LH67">LG67-IFERROR(_xlfn.LET(_xlpm.k,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$LG$3:$LG$215),IF(_xlpm.top="対象無し", 0, SUMPRODUCT(_xlpm.amount * _xlpm.hitCount))),0)</f>
        <v>0</v>
      </c>
      <c r="LI67" s="157">
        <f t="shared" si="277"/>
        <v>0</v>
      </c>
      <c r="LJ67" s="21">
        <f>LEN(配列情報!$D$86)-LEN(SUBSTITUTE(配列情報!$D$86,$D67,""))</f>
        <v>0</v>
      </c>
      <c r="LK67" s="21">
        <f t="shared" si="80"/>
        <v>0</v>
      </c>
      <c r="LL67" s="162" cm="1">
        <f t="array" ref="LL67">LK67-IFERROR(_xlfn.LET(_xlpm.k,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$LK$3:$LK$215),IF(_xlpm.top="対象無し", 0, SUMPRODUCT(_xlpm.amount * _xlpm.hitCount))),0)</f>
        <v>0</v>
      </c>
      <c r="LM67" s="157">
        <f t="shared" si="278"/>
        <v>0</v>
      </c>
      <c r="LN67" s="21">
        <f>LEN(配列情報!$D$87)-LEN(SUBSTITUTE(配列情報!$D$87,$D67,""))</f>
        <v>0</v>
      </c>
      <c r="LO67" s="21">
        <f t="shared" si="81"/>
        <v>0</v>
      </c>
      <c r="LP67" s="162" cm="1">
        <f t="array" ref="LP67">LO67-IFERROR(_xlfn.LET(_xlpm.k,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$LO$3:$LO$215),IF(_xlpm.top="対象無し", 0, SUMPRODUCT(_xlpm.amount * _xlpm.hitCount))),0)</f>
        <v>0</v>
      </c>
      <c r="LQ67" s="157">
        <f t="shared" si="279"/>
        <v>0</v>
      </c>
      <c r="LR67" s="21">
        <f>LEN(配列情報!$D$88)-LEN(SUBSTITUTE(配列情報!$D$88,$D67,""))</f>
        <v>0</v>
      </c>
      <c r="LS67" s="21">
        <f t="shared" si="82"/>
        <v>0</v>
      </c>
      <c r="LT67" s="162" cm="1">
        <f t="array" ref="LT67">LS67-IFERROR(_xlfn.LET(_xlpm.k,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$LS$3:$LS$215),IF(_xlpm.top="対象無し", 0, SUMPRODUCT(_xlpm.amount * _xlpm.hitCount))),0)</f>
        <v>0</v>
      </c>
      <c r="LU67" s="157">
        <f t="shared" si="280"/>
        <v>0</v>
      </c>
      <c r="LV67" s="21">
        <f>LEN(配列情報!$D$89)-LEN(SUBSTITUTE(配列情報!$D$89,$D67,""))</f>
        <v>0</v>
      </c>
      <c r="LW67" s="21">
        <f t="shared" si="83"/>
        <v>0</v>
      </c>
      <c r="LX67" s="162" cm="1">
        <f t="array" ref="LX67">LW67-IFERROR(_xlfn.LET(_xlpm.k,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$LW$3:$LW$215),IF(_xlpm.top="対象無し", 0, SUMPRODUCT(_xlpm.amount * _xlpm.hitCount))),0)</f>
        <v>0</v>
      </c>
      <c r="LY67" s="157">
        <f t="shared" si="281"/>
        <v>0</v>
      </c>
      <c r="LZ67" s="21">
        <f>LEN(配列情報!$D$90)-LEN(SUBSTITUTE(配列情報!$D$90,$D67,""))</f>
        <v>0</v>
      </c>
      <c r="MA67" s="21">
        <f t="shared" si="84"/>
        <v>0</v>
      </c>
      <c r="MB67" s="162" cm="1">
        <f t="array" ref="MB67">MA67-IFERROR(_xlfn.LET(_xlpm.k,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$MA$3:$MA$215),IF(_xlpm.top="対象無し", 0, SUMPRODUCT(_xlpm.amount * _xlpm.hitCount))),0)</f>
        <v>0</v>
      </c>
      <c r="MC67" s="157">
        <f t="shared" si="282"/>
        <v>0</v>
      </c>
      <c r="MD67" s="21">
        <f>LEN(配列情報!$D$91)-LEN(SUBSTITUTE(配列情報!$D$91,$D67,""))</f>
        <v>0</v>
      </c>
      <c r="ME67" s="21">
        <f t="shared" si="85"/>
        <v>0</v>
      </c>
      <c r="MF67" s="162" cm="1">
        <f t="array" ref="MF67">ME67-IFERROR(_xlfn.LET(_xlpm.k,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$ME$3:$ME$215),IF(_xlpm.top="対象無し", 0, SUMPRODUCT(_xlpm.amount * _xlpm.hitCount))),0)</f>
        <v>0</v>
      </c>
      <c r="MG67" s="157">
        <f t="shared" si="283"/>
        <v>0</v>
      </c>
      <c r="MH67" s="21">
        <f>LEN(配列情報!$D$92)-LEN(SUBSTITUTE(配列情報!$D$92,$D67,""))</f>
        <v>0</v>
      </c>
      <c r="MI67" s="21">
        <f t="shared" si="86"/>
        <v>0</v>
      </c>
      <c r="MJ67" s="162" cm="1">
        <f t="array" ref="MJ67">MI67-IFERROR(_xlfn.LET(_xlpm.k,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$MI$3:$MI$215),IF(_xlpm.top="対象無し", 0, SUMPRODUCT(_xlpm.amount * _xlpm.hitCount))),0)</f>
        <v>0</v>
      </c>
      <c r="MK67" s="157">
        <f t="shared" si="284"/>
        <v>0</v>
      </c>
      <c r="ML67" s="21">
        <f>LEN(配列情報!$D$93)-LEN(SUBSTITUTE(配列情報!$D$93,$D67,""))</f>
        <v>0</v>
      </c>
      <c r="MM67" s="21">
        <f t="shared" si="87"/>
        <v>0</v>
      </c>
      <c r="MN67" s="162" cm="1">
        <f t="array" ref="MN67">MM67-IFERROR(_xlfn.LET(_xlpm.k,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$MM$3:$MM$215),IF(_xlpm.top="対象無し", 0, SUMPRODUCT(_xlpm.amount * _xlpm.hitCount))),0)</f>
        <v>0</v>
      </c>
      <c r="MO67" s="157">
        <f t="shared" si="285"/>
        <v>0</v>
      </c>
      <c r="MP67" s="21">
        <f>LEN(配列情報!$D$94)-LEN(SUBSTITUTE(配列情報!$D$94,$D67,""))</f>
        <v>0</v>
      </c>
      <c r="MQ67" s="21">
        <f t="shared" si="88"/>
        <v>0</v>
      </c>
      <c r="MR67" s="162" cm="1">
        <f t="array" ref="MR67">MQ67-IFERROR(_xlfn.LET(_xlpm.k,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$MQ$3:$MQ$215),IF(_xlpm.top="対象無し", 0, SUMPRODUCT(_xlpm.amount * _xlpm.hitCount))),0)</f>
        <v>0</v>
      </c>
      <c r="MS67" s="157">
        <f t="shared" si="286"/>
        <v>0</v>
      </c>
      <c r="MT67" s="21">
        <f>LEN(配列情報!$D$95)-LEN(SUBSTITUTE(配列情報!$D$95,$D67,""))</f>
        <v>0</v>
      </c>
      <c r="MU67" s="21">
        <f t="shared" si="89"/>
        <v>0</v>
      </c>
      <c r="MV67" s="162" cm="1">
        <f t="array" ref="MV67">MU67-IFERROR(_xlfn.LET(_xlpm.k,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$MU$3:$MU$215),IF(_xlpm.top="対象無し", 0, SUMPRODUCT(_xlpm.amount * _xlpm.hitCount))),0)</f>
        <v>0</v>
      </c>
      <c r="MW67" s="157">
        <f t="shared" si="287"/>
        <v>0</v>
      </c>
      <c r="MX67" s="21">
        <f>LEN(配列情報!$D$96)-LEN(SUBSTITUTE(配列情報!$D$96,$D67,""))</f>
        <v>0</v>
      </c>
      <c r="MY67" s="21">
        <f t="shared" si="90"/>
        <v>0</v>
      </c>
      <c r="MZ67" s="162" cm="1">
        <f t="array" ref="MZ67">MY67-IFERROR(_xlfn.LET(_xlpm.k,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$MY$3:$MY$215),IF(_xlpm.top="対象無し", 0, SUMPRODUCT(_xlpm.amount * _xlpm.hitCount))),0)</f>
        <v>0</v>
      </c>
      <c r="NA67" s="157">
        <f t="shared" si="288"/>
        <v>0</v>
      </c>
      <c r="NB67" s="21">
        <f>LEN(配列情報!$D$97)-LEN(SUBSTITUTE(配列情報!$D$97,$D67,""))</f>
        <v>0</v>
      </c>
      <c r="NC67" s="21">
        <f t="shared" si="91"/>
        <v>0</v>
      </c>
      <c r="ND67" s="162" cm="1">
        <f t="array" ref="ND67">NC67-IFERROR(_xlfn.LET(_xlpm.k,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$NC$3:$NC$215),IF(_xlpm.top="対象無し", 0, SUMPRODUCT(_xlpm.amount * _xlpm.hitCount))),0)</f>
        <v>0</v>
      </c>
      <c r="NE67" s="157">
        <f t="shared" si="289"/>
        <v>0</v>
      </c>
      <c r="NF67" s="21">
        <f>LEN(配列情報!$D$98)-LEN(SUBSTITUTE(配列情報!$D$98,$D67,""))</f>
        <v>0</v>
      </c>
      <c r="NG67" s="21">
        <f t="shared" si="92"/>
        <v>0</v>
      </c>
      <c r="NH67" s="162" cm="1">
        <f t="array" ref="NH67">NG67-IFERROR(_xlfn.LET(_xlpm.k,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$NG$3:$NG$215),IF(_xlpm.top="対象無し", 0, SUMPRODUCT(_xlpm.amount * _xlpm.hitCount))),0)</f>
        <v>0</v>
      </c>
      <c r="NI67" s="157">
        <f t="shared" si="290"/>
        <v>0</v>
      </c>
      <c r="NJ67" s="21">
        <f>LEN(配列情報!$D$99)-LEN(SUBSTITUTE(配列情報!$D$99,$D67,""))</f>
        <v>0</v>
      </c>
      <c r="NK67" s="21">
        <f t="shared" si="93"/>
        <v>0</v>
      </c>
      <c r="NL67" s="162" cm="1">
        <f t="array" ref="NL67">NK67-IFERROR(_xlfn.LET(_xlpm.k,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$NK$3:$NK$215),IF(_xlpm.top="対象無し", 0, SUMPRODUCT(_xlpm.amount * _xlpm.hitCount))),0)</f>
        <v>0</v>
      </c>
      <c r="NM67" s="157">
        <f t="shared" si="291"/>
        <v>0</v>
      </c>
      <c r="NN67" s="21">
        <f>LEN(配列情報!$D$100)-LEN(SUBSTITUTE(配列情報!$D$100,$D67,""))</f>
        <v>0</v>
      </c>
      <c r="NO67" s="21">
        <f t="shared" si="94"/>
        <v>0</v>
      </c>
      <c r="NP67" s="162" cm="1">
        <f t="array" ref="NP67">NO67-IFERROR(_xlfn.LET(_xlpm.k,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$NO$3:$NO$215),IF(_xlpm.top="対象無し", 0, SUMPRODUCT(_xlpm.amount * _xlpm.hitCount))),0)</f>
        <v>0</v>
      </c>
      <c r="NQ67" s="157">
        <f t="shared" si="292"/>
        <v>0</v>
      </c>
      <c r="NR67" s="21">
        <f>LEN(配列情報!$D$101)-LEN(SUBSTITUTE(配列情報!$D$101,$D67,""))</f>
        <v>0</v>
      </c>
      <c r="NS67" s="21">
        <f t="shared" si="95"/>
        <v>0</v>
      </c>
      <c r="NT67" s="162" cm="1">
        <f t="array" ref="NT67">NS67-IFERROR(_xlfn.LET(_xlpm.k,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$NS$3:$NS$215),IF(_xlpm.top="対象無し", 0, SUMPRODUCT(_xlpm.amount * _xlpm.hitCount))),0)</f>
        <v>0</v>
      </c>
      <c r="NU67" s="157">
        <f t="shared" si="293"/>
        <v>0</v>
      </c>
      <c r="NV67" s="21">
        <f>LEN(配列情報!$D$102)-LEN(SUBSTITUTE(配列情報!$D$102,$D67,""))</f>
        <v>0</v>
      </c>
      <c r="NW67" s="21">
        <f t="shared" si="96"/>
        <v>0</v>
      </c>
      <c r="NX67" s="162" cm="1">
        <f t="array" ref="NX67">NW67-IFERROR(_xlfn.LET(_xlpm.k, _xlfn.XMATCH(TRUE, EXACT($OB$2:$RL$2, D67),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D67, ""))) / LEN(D67),_xlpm.amount, SUMIF($C$3:$C$215, _xlpm.arrCode, $NW$3:$NW$215),IF(_xlpm.top="対象無し", 0, SUMPRODUCT(_xlpm.amount * _xlpm.hitCount))),0)</f>
        <v>0</v>
      </c>
      <c r="NY67" s="157">
        <f t="shared" si="294"/>
        <v>0</v>
      </c>
    </row>
    <row r="68" spans="1:394">
      <c r="A68" s="178" t="s">
        <v>621</v>
      </c>
      <c r="B68" s="45" t="s">
        <v>63</v>
      </c>
      <c r="C68" s="45">
        <v>66</v>
      </c>
      <c r="D68" s="19" t="str">
        <f>塩基・修飾表記の定義!N64</f>
        <v>[5BrdU]</v>
      </c>
      <c r="E68" s="160">
        <f t="shared" si="3"/>
        <v>7</v>
      </c>
      <c r="F68" s="21">
        <f>LEN(配列情報!$D$7)-LEN(SUBSTITUTE(配列情報!$D$7,$D68,""))</f>
        <v>0</v>
      </c>
      <c r="G68" s="21">
        <f t="shared" si="100"/>
        <v>0</v>
      </c>
      <c r="H68" s="162" cm="1">
        <f t="array" ref="H68">G68-IFERROR(_xlfn.LET(_xlpm.k,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$G$3:$G$215),IF(_xlpm.top="対象無し", 0, SUMPRODUCT(_xlpm.amount * _xlpm.hitCount))),0)</f>
        <v>0</v>
      </c>
      <c r="I68" s="157">
        <f t="shared" si="199"/>
        <v>0</v>
      </c>
      <c r="J68" s="21">
        <f>LEN(配列情報!$D$8)-LEN(SUBSTITUTE(配列情報!$D$8,$D68,""))</f>
        <v>0</v>
      </c>
      <c r="K68" s="21">
        <f t="shared" si="101"/>
        <v>0</v>
      </c>
      <c r="L68" s="162" cm="1">
        <f t="array" ref="L68">K68-IFERROR(_xlfn.LET(_xlpm.k,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$K$3:$K$215),IF(_xlpm.top="対象無し", 0, SUMPRODUCT(_xlpm.amount * _xlpm.hitCount))),0)</f>
        <v>0</v>
      </c>
      <c r="M68" s="157">
        <f t="shared" si="200"/>
        <v>0</v>
      </c>
      <c r="N68" s="21">
        <f>LEN(配列情報!$D$9)-LEN(SUBSTITUTE(配列情報!$D$9,$D68,""))</f>
        <v>0</v>
      </c>
      <c r="O68" s="21">
        <f t="shared" si="4"/>
        <v>0</v>
      </c>
      <c r="P68" s="162" cm="1">
        <f t="array" ref="P68">O68-IFERROR(_xlfn.LET(_xlpm.k,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$O$3:$O$215),IF(_xlpm.top="対象無し", 0, SUMPRODUCT(_xlpm.amount * _xlpm.hitCount))),0)</f>
        <v>0</v>
      </c>
      <c r="Q68" s="157">
        <f t="shared" si="201"/>
        <v>0</v>
      </c>
      <c r="R68" s="21">
        <f>LEN(配列情報!$D$10)-LEN(SUBSTITUTE(配列情報!$D$10,$D68,""))</f>
        <v>0</v>
      </c>
      <c r="S68" s="21">
        <f t="shared" si="5"/>
        <v>0</v>
      </c>
      <c r="T68" s="162" cm="1">
        <f t="array" ref="T68">S68-IFERROR(_xlfn.LET(_xlpm.k,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$S$3:$S$215),IF(_xlpm.top="対象無し", 0, SUMPRODUCT(_xlpm.amount * _xlpm.hitCount))),0)</f>
        <v>0</v>
      </c>
      <c r="U68" s="157">
        <f t="shared" si="202"/>
        <v>0</v>
      </c>
      <c r="V68" s="21">
        <f>LEN(配列情報!$D$11)-LEN(SUBSTITUTE(配列情報!$D$11,$D68,""))</f>
        <v>0</v>
      </c>
      <c r="W68" s="21">
        <f t="shared" si="6"/>
        <v>0</v>
      </c>
      <c r="X68" s="162" cm="1">
        <f t="array" ref="X68">W68-IFERROR(_xlfn.LET(_xlpm.k,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$W$3:$W$215),IF(_xlpm.top="対象無し", 0, SUMPRODUCT(_xlpm.amount * _xlpm.hitCount))),0)</f>
        <v>0</v>
      </c>
      <c r="Y68" s="157">
        <f t="shared" si="203"/>
        <v>0</v>
      </c>
      <c r="Z68" s="21">
        <f>LEN(配列情報!$D$12)-LEN(SUBSTITUTE(配列情報!$D$12,$D68,""))</f>
        <v>0</v>
      </c>
      <c r="AA68" s="21">
        <f t="shared" si="7"/>
        <v>0</v>
      </c>
      <c r="AB68" s="162" cm="1">
        <f t="array" ref="AB68">AA68-IFERROR(_xlfn.LET(_xlpm.k,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$AA$3:$AA$215),IF(_xlpm.top="対象無し", 0, SUMPRODUCT(_xlpm.amount * _xlpm.hitCount))),0)</f>
        <v>0</v>
      </c>
      <c r="AC68" s="157">
        <f t="shared" si="204"/>
        <v>0</v>
      </c>
      <c r="AD68" s="21">
        <f>LEN(配列情報!$D$13)-LEN(SUBSTITUTE(配列情報!$D$13,$D68,""))</f>
        <v>0</v>
      </c>
      <c r="AE68" s="21">
        <f t="shared" si="8"/>
        <v>0</v>
      </c>
      <c r="AF68" s="162" cm="1">
        <f t="array" ref="AF68">AE68-IFERROR(_xlfn.LET(_xlpm.k,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$AE$3:$AE$215),IF(_xlpm.top="対象無し", 0, SUMPRODUCT(_xlpm.amount * _xlpm.hitCount))),0)</f>
        <v>0</v>
      </c>
      <c r="AG68" s="157">
        <f t="shared" si="205"/>
        <v>0</v>
      </c>
      <c r="AH68" s="21">
        <f>LEN(配列情報!$D$14)-LEN(SUBSTITUTE(配列情報!$D$14,$D68,""))</f>
        <v>0</v>
      </c>
      <c r="AI68" s="21">
        <f t="shared" si="9"/>
        <v>0</v>
      </c>
      <c r="AJ68" s="162" cm="1">
        <f t="array" ref="AJ68">AI68-IFERROR(_xlfn.LET(_xlpm.k,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$AI$3:$AI$215),IF(_xlpm.top="対象無し", 0, SUMPRODUCT(_xlpm.amount * _xlpm.hitCount))),0)</f>
        <v>0</v>
      </c>
      <c r="AK68" s="157">
        <f t="shared" si="206"/>
        <v>0</v>
      </c>
      <c r="AL68" s="21">
        <f>LEN(配列情報!$D$15)-LEN(SUBSTITUTE(配列情報!$D$15,$D68,""))</f>
        <v>0</v>
      </c>
      <c r="AM68" s="21">
        <f t="shared" si="10"/>
        <v>0</v>
      </c>
      <c r="AN68" s="162" cm="1">
        <f t="array" ref="AN68">AM68-IFERROR(_xlfn.LET(_xlpm.k,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$AM$3:$AM$215),IF(_xlpm.top="対象無し", 0, SUMPRODUCT(_xlpm.amount * _xlpm.hitCount))),0)</f>
        <v>0</v>
      </c>
      <c r="AO68" s="157">
        <f t="shared" si="207"/>
        <v>0</v>
      </c>
      <c r="AP68" s="21">
        <f>LEN(配列情報!$D$16)-LEN(SUBSTITUTE(配列情報!$D$16,$D68,""))</f>
        <v>0</v>
      </c>
      <c r="AQ68" s="21">
        <f t="shared" si="11"/>
        <v>0</v>
      </c>
      <c r="AR68" s="162" cm="1">
        <f t="array" ref="AR68">AQ68-IFERROR(_xlfn.LET(_xlpm.k,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$AQ$3:$AQ$215),IF(_xlpm.top="対象無し", 0, SUMPRODUCT(_xlpm.amount * _xlpm.hitCount))),0)</f>
        <v>0</v>
      </c>
      <c r="AS68" s="157">
        <f t="shared" si="208"/>
        <v>0</v>
      </c>
      <c r="AT68" s="21">
        <f>LEN(配列情報!$D$17)-LEN(SUBSTITUTE(配列情報!$D$17,$D68,""))</f>
        <v>0</v>
      </c>
      <c r="AU68" s="21">
        <f t="shared" si="12"/>
        <v>0</v>
      </c>
      <c r="AV68" s="162" cm="1">
        <f t="array" ref="AV68">AU68-IFERROR(_xlfn.LET(_xlpm.k,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$AU$3:$AU$215),IF(_xlpm.top="対象無し", 0, SUMPRODUCT(_xlpm.amount * _xlpm.hitCount))),0)</f>
        <v>0</v>
      </c>
      <c r="AW68" s="157">
        <f t="shared" si="209"/>
        <v>0</v>
      </c>
      <c r="AX68" s="21">
        <f>LEN(配列情報!$D$18)-LEN(SUBSTITUTE(配列情報!$D$18,$D68,""))</f>
        <v>0</v>
      </c>
      <c r="AY68" s="21">
        <f t="shared" si="13"/>
        <v>0</v>
      </c>
      <c r="AZ68" s="162" cm="1">
        <f t="array" ref="AZ68">AY68-IFERROR(_xlfn.LET(_xlpm.k,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$AY$3:$AY$215),IF(_xlpm.top="対象無し", 0, SUMPRODUCT(_xlpm.amount * _xlpm.hitCount))),0)</f>
        <v>0</v>
      </c>
      <c r="BA68" s="157">
        <f t="shared" si="210"/>
        <v>0</v>
      </c>
      <c r="BB68" s="21">
        <f>LEN(配列情報!$D$19)-LEN(SUBSTITUTE(配列情報!$D$19,$D68,""))</f>
        <v>0</v>
      </c>
      <c r="BC68" s="21">
        <f t="shared" si="14"/>
        <v>0</v>
      </c>
      <c r="BD68" s="162" cm="1">
        <f t="array" ref="BD68">BC68-IFERROR(_xlfn.LET(_xlpm.k,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$BC$3:$BC$215),IF(_xlpm.top="対象無し", 0, SUMPRODUCT(_xlpm.amount * _xlpm.hitCount))),0)</f>
        <v>0</v>
      </c>
      <c r="BE68" s="157">
        <f t="shared" si="211"/>
        <v>0</v>
      </c>
      <c r="BF68" s="21">
        <f>LEN(配列情報!$D$20)-LEN(SUBSTITUTE(配列情報!$D$20,$D68,""))</f>
        <v>0</v>
      </c>
      <c r="BG68" s="21">
        <f t="shared" si="102"/>
        <v>0</v>
      </c>
      <c r="BH68" s="162" cm="1">
        <f t="array" ref="BH68">BG68-IFERROR(_xlfn.LET(_xlpm.k,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$BG$3:$BG$215),IF(_xlpm.top="対象無し", 0, SUMPRODUCT(_xlpm.amount * _xlpm.hitCount))),0)</f>
        <v>0</v>
      </c>
      <c r="BI68" s="157">
        <f t="shared" si="212"/>
        <v>0</v>
      </c>
      <c r="BJ68" s="21">
        <f>LEN(配列情報!$D$21)-LEN(SUBSTITUTE(配列情報!$D$21,$D68,""))</f>
        <v>0</v>
      </c>
      <c r="BK68" s="21">
        <f t="shared" si="15"/>
        <v>0</v>
      </c>
      <c r="BL68" s="162" cm="1">
        <f t="array" ref="BL68">BK68-IFERROR(_xlfn.LET(_xlpm.k,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$BK$3:$BK$215),IF(_xlpm.top="対象無し", 0, SUMPRODUCT(_xlpm.amount * _xlpm.hitCount))),0)</f>
        <v>0</v>
      </c>
      <c r="BM68" s="157">
        <f t="shared" si="213"/>
        <v>0</v>
      </c>
      <c r="BN68" s="21">
        <f>LEN(配列情報!$D$22)-LEN(SUBSTITUTE(配列情報!$D$22,$D68,""))</f>
        <v>0</v>
      </c>
      <c r="BO68" s="21">
        <f t="shared" si="16"/>
        <v>0</v>
      </c>
      <c r="BP68" s="162" cm="1">
        <f t="array" ref="BP68">BO68-IFERROR(_xlfn.LET(_xlpm.k,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$BO$3:$BO$215),IF(_xlpm.top="対象無し", 0, SUMPRODUCT(_xlpm.amount * _xlpm.hitCount))),0)</f>
        <v>0</v>
      </c>
      <c r="BQ68" s="157">
        <f t="shared" si="214"/>
        <v>0</v>
      </c>
      <c r="BR68" s="21">
        <f>LEN(配列情報!$D$23)-LEN(SUBSTITUTE(配列情報!$D$23,$D68,""))</f>
        <v>0</v>
      </c>
      <c r="BS68" s="21">
        <f t="shared" si="17"/>
        <v>0</v>
      </c>
      <c r="BT68" s="162" cm="1">
        <f t="array" ref="BT68">BS68-IFERROR(_xlfn.LET(_xlpm.k,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$BS$3:$BS$215),IF(_xlpm.top="対象無し", 0, SUMPRODUCT(_xlpm.amount * _xlpm.hitCount))),0)</f>
        <v>0</v>
      </c>
      <c r="BU68" s="157">
        <f t="shared" si="215"/>
        <v>0</v>
      </c>
      <c r="BV68" s="21">
        <f>LEN(配列情報!$D$24)-LEN(SUBSTITUTE(配列情報!$D$24,$D68,""))</f>
        <v>0</v>
      </c>
      <c r="BW68" s="21">
        <f t="shared" si="18"/>
        <v>0</v>
      </c>
      <c r="BX68" s="162" cm="1">
        <f t="array" ref="BX68">BW68-IFERROR(_xlfn.LET(_xlpm.k,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$BW$3:$BW$215),IF(_xlpm.top="対象無し", 0, SUMPRODUCT(_xlpm.amount * _xlpm.hitCount))),0)</f>
        <v>0</v>
      </c>
      <c r="BY68" s="157">
        <f t="shared" si="216"/>
        <v>0</v>
      </c>
      <c r="BZ68" s="21">
        <f>LEN(配列情報!$D$25)-LEN(SUBSTITUTE(配列情報!$D$25,$D68,""))</f>
        <v>0</v>
      </c>
      <c r="CA68" s="21">
        <f t="shared" si="19"/>
        <v>0</v>
      </c>
      <c r="CB68" s="162" cm="1">
        <f t="array" ref="CB68">CA68-IFERROR(_xlfn.LET(_xlpm.k,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$CA$3:$CA$215),IF(_xlpm.top="対象無し", 0, SUMPRODUCT(_xlpm.amount * _xlpm.hitCount))),0)</f>
        <v>0</v>
      </c>
      <c r="CC68" s="157">
        <f t="shared" si="217"/>
        <v>0</v>
      </c>
      <c r="CD68" s="21">
        <f>LEN(配列情報!$D$26)-LEN(SUBSTITUTE(配列情報!$D$26,$D68,""))</f>
        <v>0</v>
      </c>
      <c r="CE68" s="21">
        <f t="shared" si="20"/>
        <v>0</v>
      </c>
      <c r="CF68" s="162" cm="1">
        <f t="array" ref="CF68">CE68-IFERROR(_xlfn.LET(_xlpm.k,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$CE$3:$CE$215),IF(_xlpm.top="対象無し", 0, SUMPRODUCT(_xlpm.amount * _xlpm.hitCount))),0)</f>
        <v>0</v>
      </c>
      <c r="CG68" s="157">
        <f t="shared" si="218"/>
        <v>0</v>
      </c>
      <c r="CH68" s="21">
        <f>LEN(配列情報!$D$27)-LEN(SUBSTITUTE(配列情報!$D$27,$D68,""))</f>
        <v>0</v>
      </c>
      <c r="CI68" s="21">
        <f t="shared" si="21"/>
        <v>0</v>
      </c>
      <c r="CJ68" s="162" cm="1">
        <f t="array" ref="CJ68">CI68-IFERROR(_xlfn.LET(_xlpm.k,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$CI$3:$CI$215),IF(_xlpm.top="対象無し", 0, SUMPRODUCT(_xlpm.amount * _xlpm.hitCount))),0)</f>
        <v>0</v>
      </c>
      <c r="CK68" s="157">
        <f t="shared" si="219"/>
        <v>0</v>
      </c>
      <c r="CL68" s="21">
        <f>LEN(配列情報!$D$28)-LEN(SUBSTITUTE(配列情報!$D$28,$D68,""))</f>
        <v>0</v>
      </c>
      <c r="CM68" s="21">
        <f t="shared" si="22"/>
        <v>0</v>
      </c>
      <c r="CN68" s="162" cm="1">
        <f t="array" ref="CN68">CM68-IFERROR(_xlfn.LET(_xlpm.k,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$CM$3:$CM$215),IF(_xlpm.top="対象無し", 0, SUMPRODUCT(_xlpm.amount * _xlpm.hitCount))),0)</f>
        <v>0</v>
      </c>
      <c r="CO68" s="157">
        <f t="shared" si="220"/>
        <v>0</v>
      </c>
      <c r="CP68" s="21">
        <f>LEN(配列情報!$D$29)-LEN(SUBSTITUTE(配列情報!$D$29,$D68,""))</f>
        <v>0</v>
      </c>
      <c r="CQ68" s="21">
        <f t="shared" si="23"/>
        <v>0</v>
      </c>
      <c r="CR68" s="162" cm="1">
        <f t="array" ref="CR68">CQ68-IFERROR(_xlfn.LET(_xlpm.k,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$CQ$3:$CQ$215),IF(_xlpm.top="対象無し", 0, SUMPRODUCT(_xlpm.amount * _xlpm.hitCount))),0)</f>
        <v>0</v>
      </c>
      <c r="CS68" s="157">
        <f t="shared" si="221"/>
        <v>0</v>
      </c>
      <c r="CT68" s="21">
        <f>LEN(配列情報!$D$30)-LEN(SUBSTITUTE(配列情報!$D$30,$D68,""))</f>
        <v>0</v>
      </c>
      <c r="CU68" s="21">
        <f t="shared" si="24"/>
        <v>0</v>
      </c>
      <c r="CV68" s="162" cm="1">
        <f t="array" ref="CV68">CU68-IFERROR(_xlfn.LET(_xlpm.k,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$CU$3:$CU$215),IF(_xlpm.top="対象無し", 0, SUMPRODUCT(_xlpm.amount * _xlpm.hitCount))),0)</f>
        <v>0</v>
      </c>
      <c r="CW68" s="157">
        <f t="shared" si="222"/>
        <v>0</v>
      </c>
      <c r="CX68" s="21">
        <f>LEN(配列情報!$D$31)-LEN(SUBSTITUTE(配列情報!$D$31,$D68,""))</f>
        <v>0</v>
      </c>
      <c r="CY68" s="21">
        <f t="shared" si="25"/>
        <v>0</v>
      </c>
      <c r="CZ68" s="162" cm="1">
        <f t="array" ref="CZ68">CY68-IFERROR(_xlfn.LET(_xlpm.k,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$CY$3:$CY$215),IF(_xlpm.top="対象無し", 0, SUMPRODUCT(_xlpm.amount * _xlpm.hitCount))),0)</f>
        <v>0</v>
      </c>
      <c r="DA68" s="157">
        <f t="shared" si="223"/>
        <v>0</v>
      </c>
      <c r="DB68" s="21">
        <f>LEN(配列情報!$D$32)-LEN(SUBSTITUTE(配列情報!$D$32,$D68,""))</f>
        <v>0</v>
      </c>
      <c r="DC68" s="21">
        <f t="shared" si="26"/>
        <v>0</v>
      </c>
      <c r="DD68" s="162" cm="1">
        <f t="array" ref="DD68">DC68-IFERROR(_xlfn.LET(_xlpm.k,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$DC$3:$DC$215),IF(_xlpm.top="対象無し", 0, SUMPRODUCT(_xlpm.amount * _xlpm.hitCount))),0)</f>
        <v>0</v>
      </c>
      <c r="DE68" s="157">
        <f t="shared" si="224"/>
        <v>0</v>
      </c>
      <c r="DF68" s="21">
        <f>LEN(配列情報!$D$33)-LEN(SUBSTITUTE(配列情報!$D$33,$D68,""))</f>
        <v>0</v>
      </c>
      <c r="DG68" s="21">
        <f t="shared" si="27"/>
        <v>0</v>
      </c>
      <c r="DH68" s="162" cm="1">
        <f t="array" ref="DH68">DG68-IFERROR(_xlfn.LET(_xlpm.k,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$DG$3:$DG$215),IF(_xlpm.top="対象無し", 0, SUMPRODUCT(_xlpm.amount * _xlpm.hitCount))),0)</f>
        <v>0</v>
      </c>
      <c r="DI68" s="157">
        <f t="shared" si="225"/>
        <v>0</v>
      </c>
      <c r="DJ68" s="21">
        <f>LEN(配列情報!$D$34)-LEN(SUBSTITUTE(配列情報!$D$34,$D68,""))</f>
        <v>0</v>
      </c>
      <c r="DK68" s="21">
        <f t="shared" si="28"/>
        <v>0</v>
      </c>
      <c r="DL68" s="162" cm="1">
        <f t="array" ref="DL68">DK68-IFERROR(_xlfn.LET(_xlpm.k,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$DK$3:$DK$215),IF(_xlpm.top="対象無し", 0, SUMPRODUCT(_xlpm.amount * _xlpm.hitCount))),0)</f>
        <v>0</v>
      </c>
      <c r="DM68" s="157">
        <f t="shared" si="226"/>
        <v>0</v>
      </c>
      <c r="DN68" s="21">
        <f>LEN(配列情報!$D$35)-LEN(SUBSTITUTE(配列情報!$D$35,$D68,""))</f>
        <v>0</v>
      </c>
      <c r="DO68" s="21">
        <f t="shared" si="29"/>
        <v>0</v>
      </c>
      <c r="DP68" s="162" cm="1">
        <f t="array" ref="DP68">DO68-IFERROR(_xlfn.LET(_xlpm.k,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$DO$3:$DO$215),IF(_xlpm.top="対象無し", 0, SUMPRODUCT(_xlpm.amount * _xlpm.hitCount))),0)</f>
        <v>0</v>
      </c>
      <c r="DQ68" s="157">
        <f t="shared" si="227"/>
        <v>0</v>
      </c>
      <c r="DR68" s="21">
        <f>LEN(配列情報!$D$36)-LEN(SUBSTITUTE(配列情報!$D$36,$D68,""))</f>
        <v>0</v>
      </c>
      <c r="DS68" s="21">
        <f t="shared" si="30"/>
        <v>0</v>
      </c>
      <c r="DT68" s="162" cm="1">
        <f t="array" ref="DT68">DS68-IFERROR(_xlfn.LET(_xlpm.k,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$DS$3:$DS$215),IF(_xlpm.top="対象無し", 0, SUMPRODUCT(_xlpm.amount * _xlpm.hitCount))),0)</f>
        <v>0</v>
      </c>
      <c r="DU68" s="157">
        <f t="shared" si="228"/>
        <v>0</v>
      </c>
      <c r="DV68" s="21">
        <f>LEN(配列情報!$D$37)-LEN(SUBSTITUTE(配列情報!$D$37,$D68,""))</f>
        <v>0</v>
      </c>
      <c r="DW68" s="21">
        <f t="shared" si="31"/>
        <v>0</v>
      </c>
      <c r="DX68" s="162" cm="1">
        <f t="array" ref="DX68">DW68-IFERROR(_xlfn.LET(_xlpm.k,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$DW$3:$DW$215),IF(_xlpm.top="対象無し", 0, SUMPRODUCT(_xlpm.amount * _xlpm.hitCount))),0)</f>
        <v>0</v>
      </c>
      <c r="DY68" s="157">
        <f t="shared" si="229"/>
        <v>0</v>
      </c>
      <c r="DZ68" s="21">
        <f>LEN(配列情報!$D$38)-LEN(SUBSTITUTE(配列情報!$D$38,$D68,""))</f>
        <v>0</v>
      </c>
      <c r="EA68" s="21">
        <f t="shared" si="32"/>
        <v>0</v>
      </c>
      <c r="EB68" s="162" cm="1">
        <f t="array" ref="EB68">EA68-IFERROR(_xlfn.LET(_xlpm.k,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$EA$3:$EA$215),IF(_xlpm.top="対象無し", 0, SUMPRODUCT(_xlpm.amount * _xlpm.hitCount))),0)</f>
        <v>0</v>
      </c>
      <c r="EC68" s="157">
        <f t="shared" si="230"/>
        <v>0</v>
      </c>
      <c r="ED68" s="21">
        <f>LEN(配列情報!$D$39)-LEN(SUBSTITUTE(配列情報!$D$39,$D68,""))</f>
        <v>0</v>
      </c>
      <c r="EE68" s="21">
        <f t="shared" si="33"/>
        <v>0</v>
      </c>
      <c r="EF68" s="162" cm="1">
        <f t="array" ref="EF68">EE68-IFERROR(_xlfn.LET(_xlpm.k,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$EE$3:$EE$215),IF(_xlpm.top="対象無し", 0, SUMPRODUCT(_xlpm.amount * _xlpm.hitCount))),0)</f>
        <v>0</v>
      </c>
      <c r="EG68" s="157">
        <f t="shared" si="231"/>
        <v>0</v>
      </c>
      <c r="EH68" s="21">
        <f>LEN(配列情報!$D$40)-LEN(SUBSTITUTE(配列情報!$D$40,$D68,""))</f>
        <v>0</v>
      </c>
      <c r="EI68" s="21">
        <f t="shared" si="34"/>
        <v>0</v>
      </c>
      <c r="EJ68" s="162" cm="1">
        <f t="array" ref="EJ68">EI68-IFERROR(_xlfn.LET(_xlpm.k,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$EI$3:$EI$215),IF(_xlpm.top="対象無し", 0, SUMPRODUCT(_xlpm.amount * _xlpm.hitCount))),0)</f>
        <v>0</v>
      </c>
      <c r="EK68" s="157">
        <f t="shared" si="232"/>
        <v>0</v>
      </c>
      <c r="EL68" s="21">
        <f>LEN(配列情報!$D$41)-LEN(SUBSTITUTE(配列情報!$D$41,$D68,""))</f>
        <v>0</v>
      </c>
      <c r="EM68" s="21">
        <f t="shared" si="35"/>
        <v>0</v>
      </c>
      <c r="EN68" s="162" cm="1">
        <f t="array" ref="EN68">EM68-IFERROR(_xlfn.LET(_xlpm.k,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$EM$3:$EM$215),IF(_xlpm.top="対象無し", 0, SUMPRODUCT(_xlpm.amount * _xlpm.hitCount))),0)</f>
        <v>0</v>
      </c>
      <c r="EO68" s="157">
        <f t="shared" si="233"/>
        <v>0</v>
      </c>
      <c r="EP68" s="21">
        <f>LEN(配列情報!$D$42)-LEN(SUBSTITUTE(配列情報!$D$42,$D68,""))</f>
        <v>0</v>
      </c>
      <c r="EQ68" s="21">
        <f t="shared" si="36"/>
        <v>0</v>
      </c>
      <c r="ER68" s="162" cm="1">
        <f t="array" ref="ER68">EQ68-IFERROR(_xlfn.LET(_xlpm.k,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$EQ$3:$EQ$215),IF(_xlpm.top="対象無し", 0, SUMPRODUCT(_xlpm.amount * _xlpm.hitCount))),0)</f>
        <v>0</v>
      </c>
      <c r="ES68" s="157">
        <f t="shared" si="234"/>
        <v>0</v>
      </c>
      <c r="ET68" s="21">
        <f>LEN(配列情報!$D$43)-LEN(SUBSTITUTE(配列情報!$D$43,$D68,""))</f>
        <v>0</v>
      </c>
      <c r="EU68" s="21">
        <f t="shared" si="37"/>
        <v>0</v>
      </c>
      <c r="EV68" s="162" cm="1">
        <f t="array" ref="EV68">EU68-IFERROR(_xlfn.LET(_xlpm.k,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$EU$3:$EU$215),IF(_xlpm.top="対象無し", 0, SUMPRODUCT(_xlpm.amount * _xlpm.hitCount))),0)</f>
        <v>0</v>
      </c>
      <c r="EW68" s="157">
        <f t="shared" si="235"/>
        <v>0</v>
      </c>
      <c r="EX68" s="21">
        <f>LEN(配列情報!$D$44)-LEN(SUBSTITUTE(配列情報!$D$44,$D68,""))</f>
        <v>0</v>
      </c>
      <c r="EY68" s="21">
        <f t="shared" si="38"/>
        <v>0</v>
      </c>
      <c r="EZ68" s="162" cm="1">
        <f t="array" ref="EZ68">EY68-IFERROR(_xlfn.LET(_xlpm.k,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$EY$3:$EY$215),IF(_xlpm.top="対象無し", 0, SUMPRODUCT(_xlpm.amount * _xlpm.hitCount))),0)</f>
        <v>0</v>
      </c>
      <c r="FA68" s="157">
        <f t="shared" si="236"/>
        <v>0</v>
      </c>
      <c r="FB68" s="21">
        <f>LEN(配列情報!$D$45)-LEN(SUBSTITUTE(配列情報!$D$45,$D68,""))</f>
        <v>0</v>
      </c>
      <c r="FC68" s="21">
        <f t="shared" si="39"/>
        <v>0</v>
      </c>
      <c r="FD68" s="162" cm="1">
        <f t="array" ref="FD68">FC68-IFERROR(_xlfn.LET(_xlpm.k,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$FC$3:$FC$215),IF(_xlpm.top="対象無し", 0, SUMPRODUCT(_xlpm.amount * _xlpm.hitCount))),0)</f>
        <v>0</v>
      </c>
      <c r="FE68" s="157">
        <f t="shared" si="237"/>
        <v>0</v>
      </c>
      <c r="FF68" s="21">
        <f>LEN(配列情報!$D$46)-LEN(SUBSTITUTE(配列情報!$D$46,$D68,""))</f>
        <v>0</v>
      </c>
      <c r="FG68" s="21">
        <f t="shared" si="40"/>
        <v>0</v>
      </c>
      <c r="FH68" s="162" cm="1">
        <f t="array" ref="FH68">FG68-IFERROR(_xlfn.LET(_xlpm.k,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$FG$3:$FG$215),IF(_xlpm.top="対象無し", 0, SUMPRODUCT(_xlpm.amount * _xlpm.hitCount))),0)</f>
        <v>0</v>
      </c>
      <c r="FI68" s="157">
        <f t="shared" si="238"/>
        <v>0</v>
      </c>
      <c r="FJ68" s="21">
        <f>LEN(配列情報!$D$47)-LEN(SUBSTITUTE(配列情報!$D$47,$D68,""))</f>
        <v>0</v>
      </c>
      <c r="FK68" s="21">
        <f t="shared" si="41"/>
        <v>0</v>
      </c>
      <c r="FL68" s="162" cm="1">
        <f t="array" ref="FL68">FK68-IFERROR(_xlfn.LET(_xlpm.k,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$FK$3:$FK$215),IF(_xlpm.top="対象無し", 0, SUMPRODUCT(_xlpm.amount * _xlpm.hitCount))),0)</f>
        <v>0</v>
      </c>
      <c r="FM68" s="157">
        <f t="shared" si="239"/>
        <v>0</v>
      </c>
      <c r="FN68" s="21">
        <f>LEN(配列情報!$D$48)-LEN(SUBSTITUTE(配列情報!$D$48,$D68,""))</f>
        <v>0</v>
      </c>
      <c r="FO68" s="21">
        <f t="shared" si="42"/>
        <v>0</v>
      </c>
      <c r="FP68" s="162" cm="1">
        <f t="array" ref="FP68">FO68-IFERROR(_xlfn.LET(_xlpm.k,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$FO$3:$FO$215),IF(_xlpm.top="対象無し", 0, SUMPRODUCT(_xlpm.amount * _xlpm.hitCount))),0)</f>
        <v>0</v>
      </c>
      <c r="FQ68" s="157">
        <f t="shared" si="240"/>
        <v>0</v>
      </c>
      <c r="FR68" s="21">
        <f>LEN(配列情報!$D$49)-LEN(SUBSTITUTE(配列情報!$D$49,$D68,""))</f>
        <v>0</v>
      </c>
      <c r="FS68" s="21">
        <f t="shared" si="43"/>
        <v>0</v>
      </c>
      <c r="FT68" s="162" cm="1">
        <f t="array" ref="FT68">FS68-IFERROR(_xlfn.LET(_xlpm.k,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$FS$3:$FS$215),IF(_xlpm.top="対象無し", 0, SUMPRODUCT(_xlpm.amount * _xlpm.hitCount))),0)</f>
        <v>0</v>
      </c>
      <c r="FU68" s="157">
        <f t="shared" si="241"/>
        <v>0</v>
      </c>
      <c r="FV68" s="21">
        <f>LEN(配列情報!$D$50)-LEN(SUBSTITUTE(配列情報!$D$50,$D68,""))</f>
        <v>0</v>
      </c>
      <c r="FW68" s="21">
        <f t="shared" si="44"/>
        <v>0</v>
      </c>
      <c r="FX68" s="162" cm="1">
        <f t="array" ref="FX68">FW68-IFERROR(_xlfn.LET(_xlpm.k,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$FW$3:$FW$215),IF(_xlpm.top="対象無し", 0, SUMPRODUCT(_xlpm.amount * _xlpm.hitCount))),0)</f>
        <v>0</v>
      </c>
      <c r="FY68" s="157">
        <f t="shared" si="242"/>
        <v>0</v>
      </c>
      <c r="FZ68" s="21">
        <f>LEN(配列情報!$D$51)-LEN(SUBSTITUTE(配列情報!$D$51,$D68,""))</f>
        <v>0</v>
      </c>
      <c r="GA68" s="21">
        <f t="shared" si="45"/>
        <v>0</v>
      </c>
      <c r="GB68" s="162" cm="1">
        <f t="array" ref="GB68">GA68-IFERROR(_xlfn.LET(_xlpm.k,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$GA$3:$GA$215),IF(_xlpm.top="対象無し", 0, SUMPRODUCT(_xlpm.amount * _xlpm.hitCount))),0)</f>
        <v>0</v>
      </c>
      <c r="GC68" s="157">
        <f t="shared" si="243"/>
        <v>0</v>
      </c>
      <c r="GD68" s="21">
        <f>LEN(配列情報!$D$52)-LEN(SUBSTITUTE(配列情報!$D$52,$D68,""))</f>
        <v>0</v>
      </c>
      <c r="GE68" s="21">
        <f t="shared" si="46"/>
        <v>0</v>
      </c>
      <c r="GF68" s="162" cm="1">
        <f t="array" ref="GF68">GE68-IFERROR(_xlfn.LET(_xlpm.k,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$GE$3:$GE$215),IF(_xlpm.top="対象無し", 0, SUMPRODUCT(_xlpm.amount * _xlpm.hitCount))),0)</f>
        <v>0</v>
      </c>
      <c r="GG68" s="157">
        <f t="shared" si="244"/>
        <v>0</v>
      </c>
      <c r="GH68" s="21">
        <f>LEN(配列情報!$D$53)-LEN(SUBSTITUTE(配列情報!$D$53,$D68,""))</f>
        <v>0</v>
      </c>
      <c r="GI68" s="21">
        <f t="shared" si="47"/>
        <v>0</v>
      </c>
      <c r="GJ68" s="162" cm="1">
        <f t="array" ref="GJ68">GI68-IFERROR(_xlfn.LET(_xlpm.k,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$GI$3:$GI$215),IF(_xlpm.top="対象無し", 0, SUMPRODUCT(_xlpm.amount * _xlpm.hitCount))),0)</f>
        <v>0</v>
      </c>
      <c r="GK68" s="157">
        <f t="shared" si="245"/>
        <v>0</v>
      </c>
      <c r="GL68" s="21">
        <f>LEN(配列情報!$D$54)-LEN(SUBSTITUTE(配列情報!$D$54,$D68,""))</f>
        <v>0</v>
      </c>
      <c r="GM68" s="21">
        <f t="shared" si="48"/>
        <v>0</v>
      </c>
      <c r="GN68" s="162" cm="1">
        <f t="array" ref="GN68">GM68-IFERROR(_xlfn.LET(_xlpm.k,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$GM$3:$GM$215),IF(_xlpm.top="対象無し", 0, SUMPRODUCT(_xlpm.amount * _xlpm.hitCount))),0)</f>
        <v>0</v>
      </c>
      <c r="GO68" s="157">
        <f t="shared" si="246"/>
        <v>0</v>
      </c>
      <c r="GP68" s="21">
        <f>LEN(配列情報!$D$55)-LEN(SUBSTITUTE(配列情報!$D$55,$D68,""))</f>
        <v>0</v>
      </c>
      <c r="GQ68" s="21">
        <f t="shared" si="49"/>
        <v>0</v>
      </c>
      <c r="GR68" s="162" cm="1">
        <f t="array" ref="GR68">GQ68-IFERROR(_xlfn.LET(_xlpm.k,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$GQ$3:$GQ$215),IF(_xlpm.top="対象無し", 0, SUMPRODUCT(_xlpm.amount * _xlpm.hitCount))),0)</f>
        <v>0</v>
      </c>
      <c r="GS68" s="157">
        <f t="shared" si="247"/>
        <v>0</v>
      </c>
      <c r="GT68" s="21">
        <f>LEN(配列情報!$D$56)-LEN(SUBSTITUTE(配列情報!$D$56,$D68,""))</f>
        <v>0</v>
      </c>
      <c r="GU68" s="21">
        <f t="shared" si="50"/>
        <v>0</v>
      </c>
      <c r="GV68" s="162" cm="1">
        <f t="array" ref="GV68">GU68-IFERROR(_xlfn.LET(_xlpm.k,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$GU$3:$GU$215),IF(_xlpm.top="対象無し", 0, SUMPRODUCT(_xlpm.amount * _xlpm.hitCount))),0)</f>
        <v>0</v>
      </c>
      <c r="GW68" s="157">
        <f t="shared" si="248"/>
        <v>0</v>
      </c>
      <c r="GX68" s="21">
        <f>LEN(配列情報!$D$57)-LEN(SUBSTITUTE(配列情報!$D$57,$D68,""))</f>
        <v>0</v>
      </c>
      <c r="GY68" s="21">
        <f t="shared" si="51"/>
        <v>0</v>
      </c>
      <c r="GZ68" s="162" cm="1">
        <f t="array" ref="GZ68">GY68-IFERROR(_xlfn.LET(_xlpm.k,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$GY$3:$GY$215),IF(_xlpm.top="対象無し", 0, SUMPRODUCT(_xlpm.amount * _xlpm.hitCount))),0)</f>
        <v>0</v>
      </c>
      <c r="HA68" s="157">
        <f t="shared" si="249"/>
        <v>0</v>
      </c>
      <c r="HB68" s="21">
        <f>LEN(配列情報!$D$58)-LEN(SUBSTITUTE(配列情報!$D$58,$D68,""))</f>
        <v>0</v>
      </c>
      <c r="HC68" s="21">
        <f t="shared" si="52"/>
        <v>0</v>
      </c>
      <c r="HD68" s="162" cm="1">
        <f t="array" ref="HD68">HC68-IFERROR(_xlfn.LET(_xlpm.k,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$HC$3:$HC$215),IF(_xlpm.top="対象無し", 0, SUMPRODUCT(_xlpm.amount * _xlpm.hitCount))),0)</f>
        <v>0</v>
      </c>
      <c r="HE68" s="157">
        <f t="shared" si="250"/>
        <v>0</v>
      </c>
      <c r="HF68" s="21">
        <f>LEN(配列情報!$D$59)-LEN(SUBSTITUTE(配列情報!$D$59,$D68,""))</f>
        <v>0</v>
      </c>
      <c r="HG68" s="21">
        <f t="shared" si="53"/>
        <v>0</v>
      </c>
      <c r="HH68" s="162" cm="1">
        <f t="array" ref="HH68">HG68-IFERROR(_xlfn.LET(_xlpm.k,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$HG$3:$HG$215),IF(_xlpm.top="対象無し", 0, SUMPRODUCT(_xlpm.amount * _xlpm.hitCount))),0)</f>
        <v>0</v>
      </c>
      <c r="HI68" s="157">
        <f t="shared" si="251"/>
        <v>0</v>
      </c>
      <c r="HJ68" s="21">
        <f>LEN(配列情報!$D$60)-LEN(SUBSTITUTE(配列情報!$D$60,$D68,""))</f>
        <v>0</v>
      </c>
      <c r="HK68" s="21">
        <f t="shared" si="54"/>
        <v>0</v>
      </c>
      <c r="HL68" s="162" cm="1">
        <f t="array" ref="HL68">HK68-IFERROR(_xlfn.LET(_xlpm.k,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$HK$3:$HK$215),IF(_xlpm.top="対象無し", 0, SUMPRODUCT(_xlpm.amount * _xlpm.hitCount))),0)</f>
        <v>0</v>
      </c>
      <c r="HM68" s="157">
        <f t="shared" si="252"/>
        <v>0</v>
      </c>
      <c r="HN68" s="21">
        <f>LEN(配列情報!$D$61)-LEN(SUBSTITUTE(配列情報!$D$61,$D68,""))</f>
        <v>0</v>
      </c>
      <c r="HO68" s="21">
        <f t="shared" si="55"/>
        <v>0</v>
      </c>
      <c r="HP68" s="162" cm="1">
        <f t="array" ref="HP68">HO68-IFERROR(_xlfn.LET(_xlpm.k,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$HO$3:$HO$215),IF(_xlpm.top="対象無し", 0, SUMPRODUCT(_xlpm.amount * _xlpm.hitCount))),0)</f>
        <v>0</v>
      </c>
      <c r="HQ68" s="157">
        <f t="shared" si="253"/>
        <v>0</v>
      </c>
      <c r="HR68" s="21">
        <f>LEN(配列情報!$D$62)-LEN(SUBSTITUTE(配列情報!$D$62,$D68,""))</f>
        <v>0</v>
      </c>
      <c r="HS68" s="21">
        <f t="shared" si="56"/>
        <v>0</v>
      </c>
      <c r="HT68" s="162" cm="1">
        <f t="array" ref="HT68">HS68-IFERROR(_xlfn.LET(_xlpm.k,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$HS$3:$HS$215),IF(_xlpm.top="対象無し", 0, SUMPRODUCT(_xlpm.amount * _xlpm.hitCount))),0)</f>
        <v>0</v>
      </c>
      <c r="HU68" s="157">
        <f t="shared" si="254"/>
        <v>0</v>
      </c>
      <c r="HV68" s="21">
        <f>LEN(配列情報!$D$63)-LEN(SUBSTITUTE(配列情報!$D$63,$D68,""))</f>
        <v>0</v>
      </c>
      <c r="HW68" s="21">
        <f t="shared" si="57"/>
        <v>0</v>
      </c>
      <c r="HX68" s="162" cm="1">
        <f t="array" ref="HX68">HW68-IFERROR(_xlfn.LET(_xlpm.k,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$HW$3:$HW$215),IF(_xlpm.top="対象無し", 0, SUMPRODUCT(_xlpm.amount * _xlpm.hitCount))),0)</f>
        <v>0</v>
      </c>
      <c r="HY68" s="157">
        <f t="shared" si="255"/>
        <v>0</v>
      </c>
      <c r="HZ68" s="21">
        <f>LEN(配列情報!$D$64)-LEN(SUBSTITUTE(配列情報!$D$64,$D68,""))</f>
        <v>0</v>
      </c>
      <c r="IA68" s="21">
        <f t="shared" si="58"/>
        <v>0</v>
      </c>
      <c r="IB68" s="162" cm="1">
        <f t="array" ref="IB68">IA68-IFERROR(_xlfn.LET(_xlpm.k,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$IA$3:$IA$215),IF(_xlpm.top="対象無し", 0, SUMPRODUCT(_xlpm.amount * _xlpm.hitCount))),0)</f>
        <v>0</v>
      </c>
      <c r="IC68" s="157">
        <f t="shared" si="256"/>
        <v>0</v>
      </c>
      <c r="ID68" s="21">
        <f>LEN(配列情報!$D$65)-LEN(SUBSTITUTE(配列情報!$D$65,$D68,""))</f>
        <v>0</v>
      </c>
      <c r="IE68" s="21">
        <f t="shared" si="59"/>
        <v>0</v>
      </c>
      <c r="IF68" s="162" cm="1">
        <f t="array" ref="IF68">IE68-IFERROR(_xlfn.LET(_xlpm.k,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$IE$3:$IE$215),IF(_xlpm.top="対象無し", 0, SUMPRODUCT(_xlpm.amount * _xlpm.hitCount))),0)</f>
        <v>0</v>
      </c>
      <c r="IG68" s="157">
        <f t="shared" si="257"/>
        <v>0</v>
      </c>
      <c r="IH68" s="21">
        <f>LEN(配列情報!$D$66)-LEN(SUBSTITUTE(配列情報!$D$66,$D68,""))</f>
        <v>0</v>
      </c>
      <c r="II68" s="21">
        <f t="shared" si="60"/>
        <v>0</v>
      </c>
      <c r="IJ68" s="162" cm="1">
        <f t="array" ref="IJ68">II68-IFERROR(_xlfn.LET(_xlpm.k,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$II$3:$II$215),IF(_xlpm.top="対象無し", 0, SUMPRODUCT(_xlpm.amount * _xlpm.hitCount))),0)</f>
        <v>0</v>
      </c>
      <c r="IK68" s="157">
        <f t="shared" si="258"/>
        <v>0</v>
      </c>
      <c r="IL68" s="21">
        <f>LEN(配列情報!$D$67)-LEN(SUBSTITUTE(配列情報!$D$67,$D68,""))</f>
        <v>0</v>
      </c>
      <c r="IM68" s="21">
        <f t="shared" si="61"/>
        <v>0</v>
      </c>
      <c r="IN68" s="162" cm="1">
        <f t="array" ref="IN68">IM68-IFERROR(_xlfn.LET(_xlpm.k,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$IM$3:$IM$215),IF(_xlpm.top="対象無し", 0, SUMPRODUCT(_xlpm.amount * _xlpm.hitCount))),0)</f>
        <v>0</v>
      </c>
      <c r="IO68" s="157">
        <f t="shared" si="259"/>
        <v>0</v>
      </c>
      <c r="IP68" s="21">
        <f>LEN(配列情報!$D$68)-LEN(SUBSTITUTE(配列情報!$D$68,$D68,""))</f>
        <v>0</v>
      </c>
      <c r="IQ68" s="21">
        <f t="shared" si="62"/>
        <v>0</v>
      </c>
      <c r="IR68" s="162" cm="1">
        <f t="array" ref="IR68">IQ68-IFERROR(_xlfn.LET(_xlpm.k,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$IQ$3:$IQ$215),IF(_xlpm.top="対象無し", 0, SUMPRODUCT(_xlpm.amount * _xlpm.hitCount))),0)</f>
        <v>0</v>
      </c>
      <c r="IS68" s="157">
        <f t="shared" si="260"/>
        <v>0</v>
      </c>
      <c r="IT68" s="21">
        <f>LEN(配列情報!$D$69)-LEN(SUBSTITUTE(配列情報!$D$69,$D68,""))</f>
        <v>0</v>
      </c>
      <c r="IU68" s="21">
        <f t="shared" si="63"/>
        <v>0</v>
      </c>
      <c r="IV68" s="162" cm="1">
        <f t="array" ref="IV68">IU68-IFERROR(_xlfn.LET(_xlpm.k,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$IU$3:$IU$215),IF(_xlpm.top="対象無し", 0, SUMPRODUCT(_xlpm.amount * _xlpm.hitCount))),0)</f>
        <v>0</v>
      </c>
      <c r="IW68" s="157">
        <f t="shared" si="261"/>
        <v>0</v>
      </c>
      <c r="IX68" s="21">
        <f>LEN(配列情報!$D$70)-LEN(SUBSTITUTE(配列情報!$D$70,$D68,""))</f>
        <v>0</v>
      </c>
      <c r="IY68" s="21">
        <f t="shared" si="64"/>
        <v>0</v>
      </c>
      <c r="IZ68" s="162" cm="1">
        <f t="array" ref="IZ68">IY68-IFERROR(_xlfn.LET(_xlpm.k,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$IY$3:$IY$215),IF(_xlpm.top="対象無し", 0, SUMPRODUCT(_xlpm.amount * _xlpm.hitCount))),0)</f>
        <v>0</v>
      </c>
      <c r="JA68" s="157">
        <f t="shared" si="262"/>
        <v>0</v>
      </c>
      <c r="JB68" s="21">
        <f>LEN(配列情報!$D$71)-LEN(SUBSTITUTE(配列情報!$D$71,$D68,""))</f>
        <v>0</v>
      </c>
      <c r="JC68" s="21">
        <f t="shared" si="65"/>
        <v>0</v>
      </c>
      <c r="JD68" s="162" cm="1">
        <f t="array" ref="JD68">JC68-IFERROR(_xlfn.LET(_xlpm.k,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$JC$3:$JC$215),IF(_xlpm.top="対象無し", 0, SUMPRODUCT(_xlpm.amount * _xlpm.hitCount))),0)</f>
        <v>0</v>
      </c>
      <c r="JE68" s="157">
        <f t="shared" si="263"/>
        <v>0</v>
      </c>
      <c r="JF68" s="21">
        <f>LEN(配列情報!$D$72)-LEN(SUBSTITUTE(配列情報!$D$72,$D68,""))</f>
        <v>0</v>
      </c>
      <c r="JG68" s="21">
        <f t="shared" si="66"/>
        <v>0</v>
      </c>
      <c r="JH68" s="162" cm="1">
        <f t="array" ref="JH68">JG68-IFERROR(_xlfn.LET(_xlpm.k,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$JG$3:$JG$215),IF(_xlpm.top="対象無し", 0, SUMPRODUCT(_xlpm.amount * _xlpm.hitCount))),0)</f>
        <v>0</v>
      </c>
      <c r="JI68" s="157">
        <f t="shared" si="264"/>
        <v>0</v>
      </c>
      <c r="JJ68" s="21">
        <f>LEN(配列情報!$D$73)-LEN(SUBSTITUTE(配列情報!$D$73,$D68,""))</f>
        <v>0</v>
      </c>
      <c r="JK68" s="21">
        <f t="shared" si="67"/>
        <v>0</v>
      </c>
      <c r="JL68" s="162" cm="1">
        <f t="array" ref="JL68">JK68-IFERROR(_xlfn.LET(_xlpm.k,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$JK$3:$JK$215),IF(_xlpm.top="対象無し", 0, SUMPRODUCT(_xlpm.amount * _xlpm.hitCount))),0)</f>
        <v>0</v>
      </c>
      <c r="JM68" s="157">
        <f t="shared" si="265"/>
        <v>0</v>
      </c>
      <c r="JN68" s="21">
        <f>LEN(配列情報!$D$74)-LEN(SUBSTITUTE(配列情報!$D$74,$D68,""))</f>
        <v>0</v>
      </c>
      <c r="JO68" s="21">
        <f t="shared" si="68"/>
        <v>0</v>
      </c>
      <c r="JP68" s="162" cm="1">
        <f t="array" ref="JP68">JO68-IFERROR(_xlfn.LET(_xlpm.k,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$JO$3:$JO$215),IF(_xlpm.top="対象無し", 0, SUMPRODUCT(_xlpm.amount * _xlpm.hitCount))),0)</f>
        <v>0</v>
      </c>
      <c r="JQ68" s="157">
        <f t="shared" si="266"/>
        <v>0</v>
      </c>
      <c r="JR68" s="21">
        <f>LEN(配列情報!$D$75)-LEN(SUBSTITUTE(配列情報!$D$75,$D68,""))</f>
        <v>0</v>
      </c>
      <c r="JS68" s="21">
        <f t="shared" si="69"/>
        <v>0</v>
      </c>
      <c r="JT68" s="162" cm="1">
        <f t="array" ref="JT68">JS68-IFERROR(_xlfn.LET(_xlpm.k,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$JS$3:$JS$215),IF(_xlpm.top="対象無し", 0, SUMPRODUCT(_xlpm.amount * _xlpm.hitCount))),0)</f>
        <v>0</v>
      </c>
      <c r="JU68" s="157">
        <f t="shared" si="267"/>
        <v>0</v>
      </c>
      <c r="JV68" s="21">
        <f>LEN(配列情報!$D$76)-LEN(SUBSTITUTE(配列情報!$D$76,$D68,""))</f>
        <v>0</v>
      </c>
      <c r="JW68" s="21">
        <f t="shared" si="70"/>
        <v>0</v>
      </c>
      <c r="JX68" s="162" cm="1">
        <f t="array" ref="JX68">JW68-IFERROR(_xlfn.LET(_xlpm.k,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$JW$3:$JW$215),IF(_xlpm.top="対象無し", 0, SUMPRODUCT(_xlpm.amount * _xlpm.hitCount))),0)</f>
        <v>0</v>
      </c>
      <c r="JY68" s="157">
        <f t="shared" si="268"/>
        <v>0</v>
      </c>
      <c r="JZ68" s="21">
        <f>LEN(配列情報!$D$77)-LEN(SUBSTITUTE(配列情報!$D$77,$D68,""))</f>
        <v>0</v>
      </c>
      <c r="KA68" s="21">
        <f t="shared" si="71"/>
        <v>0</v>
      </c>
      <c r="KB68" s="162" cm="1">
        <f t="array" ref="KB68">KA68-IFERROR(_xlfn.LET(_xlpm.k,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$KA$3:$KA$215),IF(_xlpm.top="対象無し", 0, SUMPRODUCT(_xlpm.amount * _xlpm.hitCount))),0)</f>
        <v>0</v>
      </c>
      <c r="KC68" s="157">
        <f t="shared" si="269"/>
        <v>0</v>
      </c>
      <c r="KD68" s="21">
        <f>LEN(配列情報!$D$78)-LEN(SUBSTITUTE(配列情報!$D$78,$D68,""))</f>
        <v>0</v>
      </c>
      <c r="KE68" s="21">
        <f t="shared" si="72"/>
        <v>0</v>
      </c>
      <c r="KF68" s="162" cm="1">
        <f t="array" ref="KF68">KE68-IFERROR(_xlfn.LET(_xlpm.k,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$KE$3:$KE$215),IF(_xlpm.top="対象無し", 0, SUMPRODUCT(_xlpm.amount * _xlpm.hitCount))),0)</f>
        <v>0</v>
      </c>
      <c r="KG68" s="157">
        <f t="shared" si="270"/>
        <v>0</v>
      </c>
      <c r="KH68" s="21">
        <f>LEN(配列情報!$D$79)-LEN(SUBSTITUTE(配列情報!$D$79,$D68,""))</f>
        <v>0</v>
      </c>
      <c r="KI68" s="21">
        <f t="shared" si="73"/>
        <v>0</v>
      </c>
      <c r="KJ68" s="162" cm="1">
        <f t="array" ref="KJ68">KI68-IFERROR(_xlfn.LET(_xlpm.k,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$KI$3:$KI$215),IF(_xlpm.top="対象無し", 0, SUMPRODUCT(_xlpm.amount * _xlpm.hitCount))),0)</f>
        <v>0</v>
      </c>
      <c r="KK68" s="157">
        <f t="shared" si="271"/>
        <v>0</v>
      </c>
      <c r="KL68" s="21">
        <f>LEN(配列情報!$D$80)-LEN(SUBSTITUTE(配列情報!$D$80,$D68,""))</f>
        <v>0</v>
      </c>
      <c r="KM68" s="21">
        <f t="shared" si="74"/>
        <v>0</v>
      </c>
      <c r="KN68" s="162" cm="1">
        <f t="array" ref="KN68">KM68-IFERROR(_xlfn.LET(_xlpm.k,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$KM$3:$KM$215),IF(_xlpm.top="対象無し", 0, SUMPRODUCT(_xlpm.amount * _xlpm.hitCount))),0)</f>
        <v>0</v>
      </c>
      <c r="KO68" s="157">
        <f t="shared" si="272"/>
        <v>0</v>
      </c>
      <c r="KP68" s="21">
        <f>LEN(配列情報!$D$81)-LEN(SUBSTITUTE(配列情報!$D$81,$D68,""))</f>
        <v>0</v>
      </c>
      <c r="KQ68" s="21">
        <f t="shared" si="75"/>
        <v>0</v>
      </c>
      <c r="KR68" s="162" cm="1">
        <f t="array" ref="KR68">KQ68-IFERROR(_xlfn.LET(_xlpm.k,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$KQ$3:$KQ$215),IF(_xlpm.top="対象無し", 0, SUMPRODUCT(_xlpm.amount * _xlpm.hitCount))),0)</f>
        <v>0</v>
      </c>
      <c r="KS68" s="157">
        <f t="shared" si="273"/>
        <v>0</v>
      </c>
      <c r="KT68" s="21">
        <f>LEN(配列情報!$D$82)-LEN(SUBSTITUTE(配列情報!$D$82,$D68,""))</f>
        <v>0</v>
      </c>
      <c r="KU68" s="21">
        <f t="shared" si="76"/>
        <v>0</v>
      </c>
      <c r="KV68" s="162" cm="1">
        <f t="array" ref="KV68">KU68-IFERROR(_xlfn.LET(_xlpm.k,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$KU$3:$KU$215),IF(_xlpm.top="対象無し", 0, SUMPRODUCT(_xlpm.amount * _xlpm.hitCount))),0)</f>
        <v>0</v>
      </c>
      <c r="KW68" s="157">
        <f t="shared" si="274"/>
        <v>0</v>
      </c>
      <c r="KX68" s="21">
        <f>LEN(配列情報!$D$83)-LEN(SUBSTITUTE(配列情報!$D$83,$D68,""))</f>
        <v>0</v>
      </c>
      <c r="KY68" s="21">
        <f t="shared" si="77"/>
        <v>0</v>
      </c>
      <c r="KZ68" s="162" cm="1">
        <f t="array" ref="KZ68">KY68-IFERROR(_xlfn.LET(_xlpm.k,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$KY$3:$KY$215),IF(_xlpm.top="対象無し", 0, SUMPRODUCT(_xlpm.amount * _xlpm.hitCount))),0)</f>
        <v>0</v>
      </c>
      <c r="LA68" s="157">
        <f t="shared" si="275"/>
        <v>0</v>
      </c>
      <c r="LB68" s="21">
        <f>LEN(配列情報!$D$84)-LEN(SUBSTITUTE(配列情報!$D$84,$D68,""))</f>
        <v>0</v>
      </c>
      <c r="LC68" s="21">
        <f t="shared" si="78"/>
        <v>0</v>
      </c>
      <c r="LD68" s="162" cm="1">
        <f t="array" ref="LD68">LC68-IFERROR(_xlfn.LET(_xlpm.k,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$LC$3:$LC$215),IF(_xlpm.top="対象無し", 0, SUMPRODUCT(_xlpm.amount * _xlpm.hitCount))),0)</f>
        <v>0</v>
      </c>
      <c r="LE68" s="157">
        <f t="shared" si="276"/>
        <v>0</v>
      </c>
      <c r="LF68" s="21">
        <f>LEN(配列情報!$D$85)-LEN(SUBSTITUTE(配列情報!$D$85,$D68,""))</f>
        <v>0</v>
      </c>
      <c r="LG68" s="21">
        <f t="shared" si="79"/>
        <v>0</v>
      </c>
      <c r="LH68" s="162" cm="1">
        <f t="array" ref="LH68">LG68-IFERROR(_xlfn.LET(_xlpm.k,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$LG$3:$LG$215),IF(_xlpm.top="対象無し", 0, SUMPRODUCT(_xlpm.amount * _xlpm.hitCount))),0)</f>
        <v>0</v>
      </c>
      <c r="LI68" s="157">
        <f t="shared" si="277"/>
        <v>0</v>
      </c>
      <c r="LJ68" s="21">
        <f>LEN(配列情報!$D$86)-LEN(SUBSTITUTE(配列情報!$D$86,$D68,""))</f>
        <v>0</v>
      </c>
      <c r="LK68" s="21">
        <f t="shared" si="80"/>
        <v>0</v>
      </c>
      <c r="LL68" s="162" cm="1">
        <f t="array" ref="LL68">LK68-IFERROR(_xlfn.LET(_xlpm.k,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$LK$3:$LK$215),IF(_xlpm.top="対象無し", 0, SUMPRODUCT(_xlpm.amount * _xlpm.hitCount))),0)</f>
        <v>0</v>
      </c>
      <c r="LM68" s="157">
        <f t="shared" si="278"/>
        <v>0</v>
      </c>
      <c r="LN68" s="21">
        <f>LEN(配列情報!$D$87)-LEN(SUBSTITUTE(配列情報!$D$87,$D68,""))</f>
        <v>0</v>
      </c>
      <c r="LO68" s="21">
        <f t="shared" si="81"/>
        <v>0</v>
      </c>
      <c r="LP68" s="162" cm="1">
        <f t="array" ref="LP68">LO68-IFERROR(_xlfn.LET(_xlpm.k,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$LO$3:$LO$215),IF(_xlpm.top="対象無し", 0, SUMPRODUCT(_xlpm.amount * _xlpm.hitCount))),0)</f>
        <v>0</v>
      </c>
      <c r="LQ68" s="157">
        <f t="shared" si="279"/>
        <v>0</v>
      </c>
      <c r="LR68" s="21">
        <f>LEN(配列情報!$D$88)-LEN(SUBSTITUTE(配列情報!$D$88,$D68,""))</f>
        <v>0</v>
      </c>
      <c r="LS68" s="21">
        <f t="shared" si="82"/>
        <v>0</v>
      </c>
      <c r="LT68" s="162" cm="1">
        <f t="array" ref="LT68">LS68-IFERROR(_xlfn.LET(_xlpm.k,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$LS$3:$LS$215),IF(_xlpm.top="対象無し", 0, SUMPRODUCT(_xlpm.amount * _xlpm.hitCount))),0)</f>
        <v>0</v>
      </c>
      <c r="LU68" s="157">
        <f t="shared" si="280"/>
        <v>0</v>
      </c>
      <c r="LV68" s="21">
        <f>LEN(配列情報!$D$89)-LEN(SUBSTITUTE(配列情報!$D$89,$D68,""))</f>
        <v>0</v>
      </c>
      <c r="LW68" s="21">
        <f t="shared" si="83"/>
        <v>0</v>
      </c>
      <c r="LX68" s="162" cm="1">
        <f t="array" ref="LX68">LW68-IFERROR(_xlfn.LET(_xlpm.k,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$LW$3:$LW$215),IF(_xlpm.top="対象無し", 0, SUMPRODUCT(_xlpm.amount * _xlpm.hitCount))),0)</f>
        <v>0</v>
      </c>
      <c r="LY68" s="157">
        <f t="shared" si="281"/>
        <v>0</v>
      </c>
      <c r="LZ68" s="21">
        <f>LEN(配列情報!$D$90)-LEN(SUBSTITUTE(配列情報!$D$90,$D68,""))</f>
        <v>0</v>
      </c>
      <c r="MA68" s="21">
        <f t="shared" si="84"/>
        <v>0</v>
      </c>
      <c r="MB68" s="162" cm="1">
        <f t="array" ref="MB68">MA68-IFERROR(_xlfn.LET(_xlpm.k,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$MA$3:$MA$215),IF(_xlpm.top="対象無し", 0, SUMPRODUCT(_xlpm.amount * _xlpm.hitCount))),0)</f>
        <v>0</v>
      </c>
      <c r="MC68" s="157">
        <f t="shared" si="282"/>
        <v>0</v>
      </c>
      <c r="MD68" s="21">
        <f>LEN(配列情報!$D$91)-LEN(SUBSTITUTE(配列情報!$D$91,$D68,""))</f>
        <v>0</v>
      </c>
      <c r="ME68" s="21">
        <f t="shared" si="85"/>
        <v>0</v>
      </c>
      <c r="MF68" s="162" cm="1">
        <f t="array" ref="MF68">ME68-IFERROR(_xlfn.LET(_xlpm.k,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$ME$3:$ME$215),IF(_xlpm.top="対象無し", 0, SUMPRODUCT(_xlpm.amount * _xlpm.hitCount))),0)</f>
        <v>0</v>
      </c>
      <c r="MG68" s="157">
        <f t="shared" si="283"/>
        <v>0</v>
      </c>
      <c r="MH68" s="21">
        <f>LEN(配列情報!$D$92)-LEN(SUBSTITUTE(配列情報!$D$92,$D68,""))</f>
        <v>0</v>
      </c>
      <c r="MI68" s="21">
        <f t="shared" si="86"/>
        <v>0</v>
      </c>
      <c r="MJ68" s="162" cm="1">
        <f t="array" ref="MJ68">MI68-IFERROR(_xlfn.LET(_xlpm.k,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$MI$3:$MI$215),IF(_xlpm.top="対象無し", 0, SUMPRODUCT(_xlpm.amount * _xlpm.hitCount))),0)</f>
        <v>0</v>
      </c>
      <c r="MK68" s="157">
        <f t="shared" si="284"/>
        <v>0</v>
      </c>
      <c r="ML68" s="21">
        <f>LEN(配列情報!$D$93)-LEN(SUBSTITUTE(配列情報!$D$93,$D68,""))</f>
        <v>0</v>
      </c>
      <c r="MM68" s="21">
        <f t="shared" si="87"/>
        <v>0</v>
      </c>
      <c r="MN68" s="162" cm="1">
        <f t="array" ref="MN68">MM68-IFERROR(_xlfn.LET(_xlpm.k,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$MM$3:$MM$215),IF(_xlpm.top="対象無し", 0, SUMPRODUCT(_xlpm.amount * _xlpm.hitCount))),0)</f>
        <v>0</v>
      </c>
      <c r="MO68" s="157">
        <f t="shared" si="285"/>
        <v>0</v>
      </c>
      <c r="MP68" s="21">
        <f>LEN(配列情報!$D$94)-LEN(SUBSTITUTE(配列情報!$D$94,$D68,""))</f>
        <v>0</v>
      </c>
      <c r="MQ68" s="21">
        <f t="shared" si="88"/>
        <v>0</v>
      </c>
      <c r="MR68" s="162" cm="1">
        <f t="array" ref="MR68">MQ68-IFERROR(_xlfn.LET(_xlpm.k,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$MQ$3:$MQ$215),IF(_xlpm.top="対象無し", 0, SUMPRODUCT(_xlpm.amount * _xlpm.hitCount))),0)</f>
        <v>0</v>
      </c>
      <c r="MS68" s="157">
        <f t="shared" si="286"/>
        <v>0</v>
      </c>
      <c r="MT68" s="21">
        <f>LEN(配列情報!$D$95)-LEN(SUBSTITUTE(配列情報!$D$95,$D68,""))</f>
        <v>0</v>
      </c>
      <c r="MU68" s="21">
        <f t="shared" si="89"/>
        <v>0</v>
      </c>
      <c r="MV68" s="162" cm="1">
        <f t="array" ref="MV68">MU68-IFERROR(_xlfn.LET(_xlpm.k,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$MU$3:$MU$215),IF(_xlpm.top="対象無し", 0, SUMPRODUCT(_xlpm.amount * _xlpm.hitCount))),0)</f>
        <v>0</v>
      </c>
      <c r="MW68" s="157">
        <f t="shared" si="287"/>
        <v>0</v>
      </c>
      <c r="MX68" s="21">
        <f>LEN(配列情報!$D$96)-LEN(SUBSTITUTE(配列情報!$D$96,$D68,""))</f>
        <v>0</v>
      </c>
      <c r="MY68" s="21">
        <f t="shared" si="90"/>
        <v>0</v>
      </c>
      <c r="MZ68" s="162" cm="1">
        <f t="array" ref="MZ68">MY68-IFERROR(_xlfn.LET(_xlpm.k,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$MY$3:$MY$215),IF(_xlpm.top="対象無し", 0, SUMPRODUCT(_xlpm.amount * _xlpm.hitCount))),0)</f>
        <v>0</v>
      </c>
      <c r="NA68" s="157">
        <f t="shared" si="288"/>
        <v>0</v>
      </c>
      <c r="NB68" s="21">
        <f>LEN(配列情報!$D$97)-LEN(SUBSTITUTE(配列情報!$D$97,$D68,""))</f>
        <v>0</v>
      </c>
      <c r="NC68" s="21">
        <f t="shared" si="91"/>
        <v>0</v>
      </c>
      <c r="ND68" s="162" cm="1">
        <f t="array" ref="ND68">NC68-IFERROR(_xlfn.LET(_xlpm.k,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$NC$3:$NC$215),IF(_xlpm.top="対象無し", 0, SUMPRODUCT(_xlpm.amount * _xlpm.hitCount))),0)</f>
        <v>0</v>
      </c>
      <c r="NE68" s="157">
        <f t="shared" si="289"/>
        <v>0</v>
      </c>
      <c r="NF68" s="21">
        <f>LEN(配列情報!$D$98)-LEN(SUBSTITUTE(配列情報!$D$98,$D68,""))</f>
        <v>0</v>
      </c>
      <c r="NG68" s="21">
        <f t="shared" si="92"/>
        <v>0</v>
      </c>
      <c r="NH68" s="162" cm="1">
        <f t="array" ref="NH68">NG68-IFERROR(_xlfn.LET(_xlpm.k,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$NG$3:$NG$215),IF(_xlpm.top="対象無し", 0, SUMPRODUCT(_xlpm.amount * _xlpm.hitCount))),0)</f>
        <v>0</v>
      </c>
      <c r="NI68" s="157">
        <f t="shared" si="290"/>
        <v>0</v>
      </c>
      <c r="NJ68" s="21">
        <f>LEN(配列情報!$D$99)-LEN(SUBSTITUTE(配列情報!$D$99,$D68,""))</f>
        <v>0</v>
      </c>
      <c r="NK68" s="21">
        <f t="shared" si="93"/>
        <v>0</v>
      </c>
      <c r="NL68" s="162" cm="1">
        <f t="array" ref="NL68">NK68-IFERROR(_xlfn.LET(_xlpm.k,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$NK$3:$NK$215),IF(_xlpm.top="対象無し", 0, SUMPRODUCT(_xlpm.amount * _xlpm.hitCount))),0)</f>
        <v>0</v>
      </c>
      <c r="NM68" s="157">
        <f t="shared" si="291"/>
        <v>0</v>
      </c>
      <c r="NN68" s="21">
        <f>LEN(配列情報!$D$100)-LEN(SUBSTITUTE(配列情報!$D$100,$D68,""))</f>
        <v>0</v>
      </c>
      <c r="NO68" s="21">
        <f t="shared" si="94"/>
        <v>0</v>
      </c>
      <c r="NP68" s="162" cm="1">
        <f t="array" ref="NP68">NO68-IFERROR(_xlfn.LET(_xlpm.k,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$NO$3:$NO$215),IF(_xlpm.top="対象無し", 0, SUMPRODUCT(_xlpm.amount * _xlpm.hitCount))),0)</f>
        <v>0</v>
      </c>
      <c r="NQ68" s="157">
        <f t="shared" si="292"/>
        <v>0</v>
      </c>
      <c r="NR68" s="21">
        <f>LEN(配列情報!$D$101)-LEN(SUBSTITUTE(配列情報!$D$101,$D68,""))</f>
        <v>0</v>
      </c>
      <c r="NS68" s="21">
        <f t="shared" si="95"/>
        <v>0</v>
      </c>
      <c r="NT68" s="162" cm="1">
        <f t="array" ref="NT68">NS68-IFERROR(_xlfn.LET(_xlpm.k,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$NS$3:$NS$215),IF(_xlpm.top="対象無し", 0, SUMPRODUCT(_xlpm.amount * _xlpm.hitCount))),0)</f>
        <v>0</v>
      </c>
      <c r="NU68" s="157">
        <f t="shared" si="293"/>
        <v>0</v>
      </c>
      <c r="NV68" s="21">
        <f>LEN(配列情報!$D$102)-LEN(SUBSTITUTE(配列情報!$D$102,$D68,""))</f>
        <v>0</v>
      </c>
      <c r="NW68" s="21">
        <f t="shared" si="96"/>
        <v>0</v>
      </c>
      <c r="NX68" s="162" cm="1">
        <f t="array" ref="NX68">NW68-IFERROR(_xlfn.LET(_xlpm.k, _xlfn.XMATCH(TRUE, EXACT($OB$2:$RL$2, D68),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D68, ""))) / LEN(D68),_xlpm.amount, SUMIF($C$3:$C$215, _xlpm.arrCode, $NW$3:$NW$215),IF(_xlpm.top="対象無し", 0, SUMPRODUCT(_xlpm.amount * _xlpm.hitCount))),0)</f>
        <v>0</v>
      </c>
      <c r="NY68" s="157">
        <f t="shared" si="294"/>
        <v>0</v>
      </c>
    </row>
    <row r="69" spans="1:394">
      <c r="A69" s="178" t="s">
        <v>622</v>
      </c>
      <c r="B69" s="45" t="s">
        <v>181</v>
      </c>
      <c r="C69" s="45">
        <v>67</v>
      </c>
      <c r="D69" s="19" t="str">
        <f>塩基・修飾表記の定義!N65</f>
        <v>[8BrdA]</v>
      </c>
      <c r="E69" s="160">
        <f t="shared" ref="E69:E93" si="295">LEN(D69)</f>
        <v>7</v>
      </c>
      <c r="F69" s="21">
        <f>LEN(配列情報!$D$7)-LEN(SUBSTITUTE(配列情報!$D$7,$D69,""))</f>
        <v>0</v>
      </c>
      <c r="G69" s="21">
        <f t="shared" si="100"/>
        <v>0</v>
      </c>
      <c r="H69" s="162" cm="1">
        <f t="array" ref="H69">G69-IFERROR(_xlfn.LET(_xlpm.k,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$G$3:$G$215),IF(_xlpm.top="対象無し", 0, SUMPRODUCT(_xlpm.amount * _xlpm.hitCount))),0)</f>
        <v>0</v>
      </c>
      <c r="I69" s="157">
        <f t="shared" si="199"/>
        <v>0</v>
      </c>
      <c r="J69" s="21">
        <f>LEN(配列情報!$D$8)-LEN(SUBSTITUTE(配列情報!$D$8,$D69,""))</f>
        <v>0</v>
      </c>
      <c r="K69" s="21">
        <f t="shared" si="101"/>
        <v>0</v>
      </c>
      <c r="L69" s="162" cm="1">
        <f t="array" ref="L69">K69-IFERROR(_xlfn.LET(_xlpm.k,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$K$3:$K$215),IF(_xlpm.top="対象無し", 0, SUMPRODUCT(_xlpm.amount * _xlpm.hitCount))),0)</f>
        <v>0</v>
      </c>
      <c r="M69" s="157">
        <f t="shared" si="200"/>
        <v>0</v>
      </c>
      <c r="N69" s="21">
        <f>LEN(配列情報!$D$9)-LEN(SUBSTITUTE(配列情報!$D$9,$D69,""))</f>
        <v>0</v>
      </c>
      <c r="O69" s="21">
        <f t="shared" si="4"/>
        <v>0</v>
      </c>
      <c r="P69" s="162" cm="1">
        <f t="array" ref="P69">O69-IFERROR(_xlfn.LET(_xlpm.k,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$O$3:$O$215),IF(_xlpm.top="対象無し", 0, SUMPRODUCT(_xlpm.amount * _xlpm.hitCount))),0)</f>
        <v>0</v>
      </c>
      <c r="Q69" s="157">
        <f t="shared" si="201"/>
        <v>0</v>
      </c>
      <c r="R69" s="21">
        <f>LEN(配列情報!$D$10)-LEN(SUBSTITUTE(配列情報!$D$10,$D69,""))</f>
        <v>0</v>
      </c>
      <c r="S69" s="21">
        <f t="shared" si="5"/>
        <v>0</v>
      </c>
      <c r="T69" s="162" cm="1">
        <f t="array" ref="T69">S69-IFERROR(_xlfn.LET(_xlpm.k,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$S$3:$S$215),IF(_xlpm.top="対象無し", 0, SUMPRODUCT(_xlpm.amount * _xlpm.hitCount))),0)</f>
        <v>0</v>
      </c>
      <c r="U69" s="157">
        <f t="shared" si="202"/>
        <v>0</v>
      </c>
      <c r="V69" s="21">
        <f>LEN(配列情報!$D$11)-LEN(SUBSTITUTE(配列情報!$D$11,$D69,""))</f>
        <v>0</v>
      </c>
      <c r="W69" s="21">
        <f t="shared" si="6"/>
        <v>0</v>
      </c>
      <c r="X69" s="162" cm="1">
        <f t="array" ref="X69">W69-IFERROR(_xlfn.LET(_xlpm.k,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$W$3:$W$215),IF(_xlpm.top="対象無し", 0, SUMPRODUCT(_xlpm.amount * _xlpm.hitCount))),0)</f>
        <v>0</v>
      </c>
      <c r="Y69" s="157">
        <f t="shared" si="203"/>
        <v>0</v>
      </c>
      <c r="Z69" s="21">
        <f>LEN(配列情報!$D$12)-LEN(SUBSTITUTE(配列情報!$D$12,$D69,""))</f>
        <v>0</v>
      </c>
      <c r="AA69" s="21">
        <f t="shared" si="7"/>
        <v>0</v>
      </c>
      <c r="AB69" s="162" cm="1">
        <f t="array" ref="AB69">AA69-IFERROR(_xlfn.LET(_xlpm.k,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$AA$3:$AA$215),IF(_xlpm.top="対象無し", 0, SUMPRODUCT(_xlpm.amount * _xlpm.hitCount))),0)</f>
        <v>0</v>
      </c>
      <c r="AC69" s="157">
        <f t="shared" si="204"/>
        <v>0</v>
      </c>
      <c r="AD69" s="21">
        <f>LEN(配列情報!$D$13)-LEN(SUBSTITUTE(配列情報!$D$13,$D69,""))</f>
        <v>0</v>
      </c>
      <c r="AE69" s="21">
        <f t="shared" si="8"/>
        <v>0</v>
      </c>
      <c r="AF69" s="162" cm="1">
        <f t="array" ref="AF69">AE69-IFERROR(_xlfn.LET(_xlpm.k,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$AE$3:$AE$215),IF(_xlpm.top="対象無し", 0, SUMPRODUCT(_xlpm.amount * _xlpm.hitCount))),0)</f>
        <v>0</v>
      </c>
      <c r="AG69" s="157">
        <f t="shared" si="205"/>
        <v>0</v>
      </c>
      <c r="AH69" s="21">
        <f>LEN(配列情報!$D$14)-LEN(SUBSTITUTE(配列情報!$D$14,$D69,""))</f>
        <v>0</v>
      </c>
      <c r="AI69" s="21">
        <f t="shared" si="9"/>
        <v>0</v>
      </c>
      <c r="AJ69" s="162" cm="1">
        <f t="array" ref="AJ69">AI69-IFERROR(_xlfn.LET(_xlpm.k,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$AI$3:$AI$215),IF(_xlpm.top="対象無し", 0, SUMPRODUCT(_xlpm.amount * _xlpm.hitCount))),0)</f>
        <v>0</v>
      </c>
      <c r="AK69" s="157">
        <f t="shared" si="206"/>
        <v>0</v>
      </c>
      <c r="AL69" s="21">
        <f>LEN(配列情報!$D$15)-LEN(SUBSTITUTE(配列情報!$D$15,$D69,""))</f>
        <v>0</v>
      </c>
      <c r="AM69" s="21">
        <f t="shared" si="10"/>
        <v>0</v>
      </c>
      <c r="AN69" s="162" cm="1">
        <f t="array" ref="AN69">AM69-IFERROR(_xlfn.LET(_xlpm.k,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$AM$3:$AM$215),IF(_xlpm.top="対象無し", 0, SUMPRODUCT(_xlpm.amount * _xlpm.hitCount))),0)</f>
        <v>0</v>
      </c>
      <c r="AO69" s="157">
        <f t="shared" si="207"/>
        <v>0</v>
      </c>
      <c r="AP69" s="21">
        <f>LEN(配列情報!$D$16)-LEN(SUBSTITUTE(配列情報!$D$16,$D69,""))</f>
        <v>0</v>
      </c>
      <c r="AQ69" s="21">
        <f t="shared" si="11"/>
        <v>0</v>
      </c>
      <c r="AR69" s="162" cm="1">
        <f t="array" ref="AR69">AQ69-IFERROR(_xlfn.LET(_xlpm.k,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$AQ$3:$AQ$215),IF(_xlpm.top="対象無し", 0, SUMPRODUCT(_xlpm.amount * _xlpm.hitCount))),0)</f>
        <v>0</v>
      </c>
      <c r="AS69" s="157">
        <f t="shared" si="208"/>
        <v>0</v>
      </c>
      <c r="AT69" s="21">
        <f>LEN(配列情報!$D$17)-LEN(SUBSTITUTE(配列情報!$D$17,$D69,""))</f>
        <v>0</v>
      </c>
      <c r="AU69" s="21">
        <f t="shared" si="12"/>
        <v>0</v>
      </c>
      <c r="AV69" s="162" cm="1">
        <f t="array" ref="AV69">AU69-IFERROR(_xlfn.LET(_xlpm.k,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$AU$3:$AU$215),IF(_xlpm.top="対象無し", 0, SUMPRODUCT(_xlpm.amount * _xlpm.hitCount))),0)</f>
        <v>0</v>
      </c>
      <c r="AW69" s="157">
        <f t="shared" si="209"/>
        <v>0</v>
      </c>
      <c r="AX69" s="21">
        <f>LEN(配列情報!$D$18)-LEN(SUBSTITUTE(配列情報!$D$18,$D69,""))</f>
        <v>0</v>
      </c>
      <c r="AY69" s="21">
        <f t="shared" si="13"/>
        <v>0</v>
      </c>
      <c r="AZ69" s="162" cm="1">
        <f t="array" ref="AZ69">AY69-IFERROR(_xlfn.LET(_xlpm.k,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$AY$3:$AY$215),IF(_xlpm.top="対象無し", 0, SUMPRODUCT(_xlpm.amount * _xlpm.hitCount))),0)</f>
        <v>0</v>
      </c>
      <c r="BA69" s="157">
        <f t="shared" si="210"/>
        <v>0</v>
      </c>
      <c r="BB69" s="21">
        <f>LEN(配列情報!$D$19)-LEN(SUBSTITUTE(配列情報!$D$19,$D69,""))</f>
        <v>0</v>
      </c>
      <c r="BC69" s="21">
        <f t="shared" si="14"/>
        <v>0</v>
      </c>
      <c r="BD69" s="162" cm="1">
        <f t="array" ref="BD69">BC69-IFERROR(_xlfn.LET(_xlpm.k,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$BC$3:$BC$215),IF(_xlpm.top="対象無し", 0, SUMPRODUCT(_xlpm.amount * _xlpm.hitCount))),0)</f>
        <v>0</v>
      </c>
      <c r="BE69" s="157">
        <f t="shared" si="211"/>
        <v>0</v>
      </c>
      <c r="BF69" s="21">
        <f>LEN(配列情報!$D$20)-LEN(SUBSTITUTE(配列情報!$D$20,$D69,""))</f>
        <v>0</v>
      </c>
      <c r="BG69" s="21">
        <f t="shared" si="102"/>
        <v>0</v>
      </c>
      <c r="BH69" s="162" cm="1">
        <f t="array" ref="BH69">BG69-IFERROR(_xlfn.LET(_xlpm.k,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$BG$3:$BG$215),IF(_xlpm.top="対象無し", 0, SUMPRODUCT(_xlpm.amount * _xlpm.hitCount))),0)</f>
        <v>0</v>
      </c>
      <c r="BI69" s="157">
        <f t="shared" si="212"/>
        <v>0</v>
      </c>
      <c r="BJ69" s="21">
        <f>LEN(配列情報!$D$21)-LEN(SUBSTITUTE(配列情報!$D$21,$D69,""))</f>
        <v>0</v>
      </c>
      <c r="BK69" s="21">
        <f t="shared" si="15"/>
        <v>0</v>
      </c>
      <c r="BL69" s="162" cm="1">
        <f t="array" ref="BL69">BK69-IFERROR(_xlfn.LET(_xlpm.k,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$BK$3:$BK$215),IF(_xlpm.top="対象無し", 0, SUMPRODUCT(_xlpm.amount * _xlpm.hitCount))),0)</f>
        <v>0</v>
      </c>
      <c r="BM69" s="157">
        <f t="shared" si="213"/>
        <v>0</v>
      </c>
      <c r="BN69" s="21">
        <f>LEN(配列情報!$D$22)-LEN(SUBSTITUTE(配列情報!$D$22,$D69,""))</f>
        <v>0</v>
      </c>
      <c r="BO69" s="21">
        <f t="shared" si="16"/>
        <v>0</v>
      </c>
      <c r="BP69" s="162" cm="1">
        <f t="array" ref="BP69">BO69-IFERROR(_xlfn.LET(_xlpm.k,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$BO$3:$BO$215),IF(_xlpm.top="対象無し", 0, SUMPRODUCT(_xlpm.amount * _xlpm.hitCount))),0)</f>
        <v>0</v>
      </c>
      <c r="BQ69" s="157">
        <f t="shared" si="214"/>
        <v>0</v>
      </c>
      <c r="BR69" s="21">
        <f>LEN(配列情報!$D$23)-LEN(SUBSTITUTE(配列情報!$D$23,$D69,""))</f>
        <v>0</v>
      </c>
      <c r="BS69" s="21">
        <f t="shared" si="17"/>
        <v>0</v>
      </c>
      <c r="BT69" s="162" cm="1">
        <f t="array" ref="BT69">BS69-IFERROR(_xlfn.LET(_xlpm.k,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$BS$3:$BS$215),IF(_xlpm.top="対象無し", 0, SUMPRODUCT(_xlpm.amount * _xlpm.hitCount))),0)</f>
        <v>0</v>
      </c>
      <c r="BU69" s="157">
        <f t="shared" si="215"/>
        <v>0</v>
      </c>
      <c r="BV69" s="21">
        <f>LEN(配列情報!$D$24)-LEN(SUBSTITUTE(配列情報!$D$24,$D69,""))</f>
        <v>0</v>
      </c>
      <c r="BW69" s="21">
        <f t="shared" si="18"/>
        <v>0</v>
      </c>
      <c r="BX69" s="162" cm="1">
        <f t="array" ref="BX69">BW69-IFERROR(_xlfn.LET(_xlpm.k,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$BW$3:$BW$215),IF(_xlpm.top="対象無し", 0, SUMPRODUCT(_xlpm.amount * _xlpm.hitCount))),0)</f>
        <v>0</v>
      </c>
      <c r="BY69" s="157">
        <f t="shared" si="216"/>
        <v>0</v>
      </c>
      <c r="BZ69" s="21">
        <f>LEN(配列情報!$D$25)-LEN(SUBSTITUTE(配列情報!$D$25,$D69,""))</f>
        <v>0</v>
      </c>
      <c r="CA69" s="21">
        <f t="shared" si="19"/>
        <v>0</v>
      </c>
      <c r="CB69" s="162" cm="1">
        <f t="array" ref="CB69">CA69-IFERROR(_xlfn.LET(_xlpm.k,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$CA$3:$CA$215),IF(_xlpm.top="対象無し", 0, SUMPRODUCT(_xlpm.amount * _xlpm.hitCount))),0)</f>
        <v>0</v>
      </c>
      <c r="CC69" s="157">
        <f t="shared" si="217"/>
        <v>0</v>
      </c>
      <c r="CD69" s="21">
        <f>LEN(配列情報!$D$26)-LEN(SUBSTITUTE(配列情報!$D$26,$D69,""))</f>
        <v>0</v>
      </c>
      <c r="CE69" s="21">
        <f t="shared" si="20"/>
        <v>0</v>
      </c>
      <c r="CF69" s="162" cm="1">
        <f t="array" ref="CF69">CE69-IFERROR(_xlfn.LET(_xlpm.k,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$CE$3:$CE$215),IF(_xlpm.top="対象無し", 0, SUMPRODUCT(_xlpm.amount * _xlpm.hitCount))),0)</f>
        <v>0</v>
      </c>
      <c r="CG69" s="157">
        <f t="shared" si="218"/>
        <v>0</v>
      </c>
      <c r="CH69" s="21">
        <f>LEN(配列情報!$D$27)-LEN(SUBSTITUTE(配列情報!$D$27,$D69,""))</f>
        <v>0</v>
      </c>
      <c r="CI69" s="21">
        <f t="shared" si="21"/>
        <v>0</v>
      </c>
      <c r="CJ69" s="162" cm="1">
        <f t="array" ref="CJ69">CI69-IFERROR(_xlfn.LET(_xlpm.k,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$CI$3:$CI$215),IF(_xlpm.top="対象無し", 0, SUMPRODUCT(_xlpm.amount * _xlpm.hitCount))),0)</f>
        <v>0</v>
      </c>
      <c r="CK69" s="157">
        <f t="shared" si="219"/>
        <v>0</v>
      </c>
      <c r="CL69" s="21">
        <f>LEN(配列情報!$D$28)-LEN(SUBSTITUTE(配列情報!$D$28,$D69,""))</f>
        <v>0</v>
      </c>
      <c r="CM69" s="21">
        <f t="shared" si="22"/>
        <v>0</v>
      </c>
      <c r="CN69" s="162" cm="1">
        <f t="array" ref="CN69">CM69-IFERROR(_xlfn.LET(_xlpm.k,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$CM$3:$CM$215),IF(_xlpm.top="対象無し", 0, SUMPRODUCT(_xlpm.amount * _xlpm.hitCount))),0)</f>
        <v>0</v>
      </c>
      <c r="CO69" s="157">
        <f t="shared" si="220"/>
        <v>0</v>
      </c>
      <c r="CP69" s="21">
        <f>LEN(配列情報!$D$29)-LEN(SUBSTITUTE(配列情報!$D$29,$D69,""))</f>
        <v>0</v>
      </c>
      <c r="CQ69" s="21">
        <f t="shared" si="23"/>
        <v>0</v>
      </c>
      <c r="CR69" s="162" cm="1">
        <f t="array" ref="CR69">CQ69-IFERROR(_xlfn.LET(_xlpm.k,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$CQ$3:$CQ$215),IF(_xlpm.top="対象無し", 0, SUMPRODUCT(_xlpm.amount * _xlpm.hitCount))),0)</f>
        <v>0</v>
      </c>
      <c r="CS69" s="157">
        <f t="shared" si="221"/>
        <v>0</v>
      </c>
      <c r="CT69" s="21">
        <f>LEN(配列情報!$D$30)-LEN(SUBSTITUTE(配列情報!$D$30,$D69,""))</f>
        <v>0</v>
      </c>
      <c r="CU69" s="21">
        <f t="shared" si="24"/>
        <v>0</v>
      </c>
      <c r="CV69" s="162" cm="1">
        <f t="array" ref="CV69">CU69-IFERROR(_xlfn.LET(_xlpm.k,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$CU$3:$CU$215),IF(_xlpm.top="対象無し", 0, SUMPRODUCT(_xlpm.amount * _xlpm.hitCount))),0)</f>
        <v>0</v>
      </c>
      <c r="CW69" s="157">
        <f t="shared" si="222"/>
        <v>0</v>
      </c>
      <c r="CX69" s="21">
        <f>LEN(配列情報!$D$31)-LEN(SUBSTITUTE(配列情報!$D$31,$D69,""))</f>
        <v>0</v>
      </c>
      <c r="CY69" s="21">
        <f t="shared" si="25"/>
        <v>0</v>
      </c>
      <c r="CZ69" s="162" cm="1">
        <f t="array" ref="CZ69">CY69-IFERROR(_xlfn.LET(_xlpm.k,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$CY$3:$CY$215),IF(_xlpm.top="対象無し", 0, SUMPRODUCT(_xlpm.amount * _xlpm.hitCount))),0)</f>
        <v>0</v>
      </c>
      <c r="DA69" s="157">
        <f t="shared" si="223"/>
        <v>0</v>
      </c>
      <c r="DB69" s="21">
        <f>LEN(配列情報!$D$32)-LEN(SUBSTITUTE(配列情報!$D$32,$D69,""))</f>
        <v>0</v>
      </c>
      <c r="DC69" s="21">
        <f t="shared" si="26"/>
        <v>0</v>
      </c>
      <c r="DD69" s="162" cm="1">
        <f t="array" ref="DD69">DC69-IFERROR(_xlfn.LET(_xlpm.k,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$DC$3:$DC$215),IF(_xlpm.top="対象無し", 0, SUMPRODUCT(_xlpm.amount * _xlpm.hitCount))),0)</f>
        <v>0</v>
      </c>
      <c r="DE69" s="157">
        <f t="shared" si="224"/>
        <v>0</v>
      </c>
      <c r="DF69" s="21">
        <f>LEN(配列情報!$D$33)-LEN(SUBSTITUTE(配列情報!$D$33,$D69,""))</f>
        <v>0</v>
      </c>
      <c r="DG69" s="21">
        <f t="shared" si="27"/>
        <v>0</v>
      </c>
      <c r="DH69" s="162" cm="1">
        <f t="array" ref="DH69">DG69-IFERROR(_xlfn.LET(_xlpm.k,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$DG$3:$DG$215),IF(_xlpm.top="対象無し", 0, SUMPRODUCT(_xlpm.amount * _xlpm.hitCount))),0)</f>
        <v>0</v>
      </c>
      <c r="DI69" s="157">
        <f t="shared" si="225"/>
        <v>0</v>
      </c>
      <c r="DJ69" s="21">
        <f>LEN(配列情報!$D$34)-LEN(SUBSTITUTE(配列情報!$D$34,$D69,""))</f>
        <v>0</v>
      </c>
      <c r="DK69" s="21">
        <f t="shared" si="28"/>
        <v>0</v>
      </c>
      <c r="DL69" s="162" cm="1">
        <f t="array" ref="DL69">DK69-IFERROR(_xlfn.LET(_xlpm.k,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$DK$3:$DK$215),IF(_xlpm.top="対象無し", 0, SUMPRODUCT(_xlpm.amount * _xlpm.hitCount))),0)</f>
        <v>0</v>
      </c>
      <c r="DM69" s="157">
        <f t="shared" si="226"/>
        <v>0</v>
      </c>
      <c r="DN69" s="21">
        <f>LEN(配列情報!$D$35)-LEN(SUBSTITUTE(配列情報!$D$35,$D69,""))</f>
        <v>0</v>
      </c>
      <c r="DO69" s="21">
        <f t="shared" si="29"/>
        <v>0</v>
      </c>
      <c r="DP69" s="162" cm="1">
        <f t="array" ref="DP69">DO69-IFERROR(_xlfn.LET(_xlpm.k,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$DO$3:$DO$215),IF(_xlpm.top="対象無し", 0, SUMPRODUCT(_xlpm.amount * _xlpm.hitCount))),0)</f>
        <v>0</v>
      </c>
      <c r="DQ69" s="157">
        <f t="shared" si="227"/>
        <v>0</v>
      </c>
      <c r="DR69" s="21">
        <f>LEN(配列情報!$D$36)-LEN(SUBSTITUTE(配列情報!$D$36,$D69,""))</f>
        <v>0</v>
      </c>
      <c r="DS69" s="21">
        <f t="shared" si="30"/>
        <v>0</v>
      </c>
      <c r="DT69" s="162" cm="1">
        <f t="array" ref="DT69">DS69-IFERROR(_xlfn.LET(_xlpm.k,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$DS$3:$DS$215),IF(_xlpm.top="対象無し", 0, SUMPRODUCT(_xlpm.amount * _xlpm.hitCount))),0)</f>
        <v>0</v>
      </c>
      <c r="DU69" s="157">
        <f t="shared" si="228"/>
        <v>0</v>
      </c>
      <c r="DV69" s="21">
        <f>LEN(配列情報!$D$37)-LEN(SUBSTITUTE(配列情報!$D$37,$D69,""))</f>
        <v>0</v>
      </c>
      <c r="DW69" s="21">
        <f t="shared" si="31"/>
        <v>0</v>
      </c>
      <c r="DX69" s="162" cm="1">
        <f t="array" ref="DX69">DW69-IFERROR(_xlfn.LET(_xlpm.k,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$DW$3:$DW$215),IF(_xlpm.top="対象無し", 0, SUMPRODUCT(_xlpm.amount * _xlpm.hitCount))),0)</f>
        <v>0</v>
      </c>
      <c r="DY69" s="157">
        <f t="shared" si="229"/>
        <v>0</v>
      </c>
      <c r="DZ69" s="21">
        <f>LEN(配列情報!$D$38)-LEN(SUBSTITUTE(配列情報!$D$38,$D69,""))</f>
        <v>0</v>
      </c>
      <c r="EA69" s="21">
        <f t="shared" si="32"/>
        <v>0</v>
      </c>
      <c r="EB69" s="162" cm="1">
        <f t="array" ref="EB69">EA69-IFERROR(_xlfn.LET(_xlpm.k,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$EA$3:$EA$215),IF(_xlpm.top="対象無し", 0, SUMPRODUCT(_xlpm.amount * _xlpm.hitCount))),0)</f>
        <v>0</v>
      </c>
      <c r="EC69" s="157">
        <f t="shared" si="230"/>
        <v>0</v>
      </c>
      <c r="ED69" s="21">
        <f>LEN(配列情報!$D$39)-LEN(SUBSTITUTE(配列情報!$D$39,$D69,""))</f>
        <v>0</v>
      </c>
      <c r="EE69" s="21">
        <f t="shared" si="33"/>
        <v>0</v>
      </c>
      <c r="EF69" s="162" cm="1">
        <f t="array" ref="EF69">EE69-IFERROR(_xlfn.LET(_xlpm.k,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$EE$3:$EE$215),IF(_xlpm.top="対象無し", 0, SUMPRODUCT(_xlpm.amount * _xlpm.hitCount))),0)</f>
        <v>0</v>
      </c>
      <c r="EG69" s="157">
        <f t="shared" si="231"/>
        <v>0</v>
      </c>
      <c r="EH69" s="21">
        <f>LEN(配列情報!$D$40)-LEN(SUBSTITUTE(配列情報!$D$40,$D69,""))</f>
        <v>0</v>
      </c>
      <c r="EI69" s="21">
        <f t="shared" si="34"/>
        <v>0</v>
      </c>
      <c r="EJ69" s="162" cm="1">
        <f t="array" ref="EJ69">EI69-IFERROR(_xlfn.LET(_xlpm.k,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$EI$3:$EI$215),IF(_xlpm.top="対象無し", 0, SUMPRODUCT(_xlpm.amount * _xlpm.hitCount))),0)</f>
        <v>0</v>
      </c>
      <c r="EK69" s="157">
        <f t="shared" si="232"/>
        <v>0</v>
      </c>
      <c r="EL69" s="21">
        <f>LEN(配列情報!$D$41)-LEN(SUBSTITUTE(配列情報!$D$41,$D69,""))</f>
        <v>0</v>
      </c>
      <c r="EM69" s="21">
        <f t="shared" si="35"/>
        <v>0</v>
      </c>
      <c r="EN69" s="162" cm="1">
        <f t="array" ref="EN69">EM69-IFERROR(_xlfn.LET(_xlpm.k,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$EM$3:$EM$215),IF(_xlpm.top="対象無し", 0, SUMPRODUCT(_xlpm.amount * _xlpm.hitCount))),0)</f>
        <v>0</v>
      </c>
      <c r="EO69" s="157">
        <f t="shared" si="233"/>
        <v>0</v>
      </c>
      <c r="EP69" s="21">
        <f>LEN(配列情報!$D$42)-LEN(SUBSTITUTE(配列情報!$D$42,$D69,""))</f>
        <v>0</v>
      </c>
      <c r="EQ69" s="21">
        <f t="shared" si="36"/>
        <v>0</v>
      </c>
      <c r="ER69" s="162" cm="1">
        <f t="array" ref="ER69">EQ69-IFERROR(_xlfn.LET(_xlpm.k,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$EQ$3:$EQ$215),IF(_xlpm.top="対象無し", 0, SUMPRODUCT(_xlpm.amount * _xlpm.hitCount))),0)</f>
        <v>0</v>
      </c>
      <c r="ES69" s="157">
        <f t="shared" si="234"/>
        <v>0</v>
      </c>
      <c r="ET69" s="21">
        <f>LEN(配列情報!$D$43)-LEN(SUBSTITUTE(配列情報!$D$43,$D69,""))</f>
        <v>0</v>
      </c>
      <c r="EU69" s="21">
        <f t="shared" si="37"/>
        <v>0</v>
      </c>
      <c r="EV69" s="162" cm="1">
        <f t="array" ref="EV69">EU69-IFERROR(_xlfn.LET(_xlpm.k,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$EU$3:$EU$215),IF(_xlpm.top="対象無し", 0, SUMPRODUCT(_xlpm.amount * _xlpm.hitCount))),0)</f>
        <v>0</v>
      </c>
      <c r="EW69" s="157">
        <f t="shared" si="235"/>
        <v>0</v>
      </c>
      <c r="EX69" s="21">
        <f>LEN(配列情報!$D$44)-LEN(SUBSTITUTE(配列情報!$D$44,$D69,""))</f>
        <v>0</v>
      </c>
      <c r="EY69" s="21">
        <f t="shared" si="38"/>
        <v>0</v>
      </c>
      <c r="EZ69" s="162" cm="1">
        <f t="array" ref="EZ69">EY69-IFERROR(_xlfn.LET(_xlpm.k,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$EY$3:$EY$215),IF(_xlpm.top="対象無し", 0, SUMPRODUCT(_xlpm.amount * _xlpm.hitCount))),0)</f>
        <v>0</v>
      </c>
      <c r="FA69" s="157">
        <f t="shared" si="236"/>
        <v>0</v>
      </c>
      <c r="FB69" s="21">
        <f>LEN(配列情報!$D$45)-LEN(SUBSTITUTE(配列情報!$D$45,$D69,""))</f>
        <v>0</v>
      </c>
      <c r="FC69" s="21">
        <f t="shared" si="39"/>
        <v>0</v>
      </c>
      <c r="FD69" s="162" cm="1">
        <f t="array" ref="FD69">FC69-IFERROR(_xlfn.LET(_xlpm.k,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$FC$3:$FC$215),IF(_xlpm.top="対象無し", 0, SUMPRODUCT(_xlpm.amount * _xlpm.hitCount))),0)</f>
        <v>0</v>
      </c>
      <c r="FE69" s="157">
        <f t="shared" si="237"/>
        <v>0</v>
      </c>
      <c r="FF69" s="21">
        <f>LEN(配列情報!$D$46)-LEN(SUBSTITUTE(配列情報!$D$46,$D69,""))</f>
        <v>0</v>
      </c>
      <c r="FG69" s="21">
        <f t="shared" si="40"/>
        <v>0</v>
      </c>
      <c r="FH69" s="162" cm="1">
        <f t="array" ref="FH69">FG69-IFERROR(_xlfn.LET(_xlpm.k,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$FG$3:$FG$215),IF(_xlpm.top="対象無し", 0, SUMPRODUCT(_xlpm.amount * _xlpm.hitCount))),0)</f>
        <v>0</v>
      </c>
      <c r="FI69" s="157">
        <f t="shared" si="238"/>
        <v>0</v>
      </c>
      <c r="FJ69" s="21">
        <f>LEN(配列情報!$D$47)-LEN(SUBSTITUTE(配列情報!$D$47,$D69,""))</f>
        <v>0</v>
      </c>
      <c r="FK69" s="21">
        <f t="shared" si="41"/>
        <v>0</v>
      </c>
      <c r="FL69" s="162" cm="1">
        <f t="array" ref="FL69">FK69-IFERROR(_xlfn.LET(_xlpm.k,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$FK$3:$FK$215),IF(_xlpm.top="対象無し", 0, SUMPRODUCT(_xlpm.amount * _xlpm.hitCount))),0)</f>
        <v>0</v>
      </c>
      <c r="FM69" s="157">
        <f t="shared" si="239"/>
        <v>0</v>
      </c>
      <c r="FN69" s="21">
        <f>LEN(配列情報!$D$48)-LEN(SUBSTITUTE(配列情報!$D$48,$D69,""))</f>
        <v>0</v>
      </c>
      <c r="FO69" s="21">
        <f t="shared" si="42"/>
        <v>0</v>
      </c>
      <c r="FP69" s="162" cm="1">
        <f t="array" ref="FP69">FO69-IFERROR(_xlfn.LET(_xlpm.k,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$FO$3:$FO$215),IF(_xlpm.top="対象無し", 0, SUMPRODUCT(_xlpm.amount * _xlpm.hitCount))),0)</f>
        <v>0</v>
      </c>
      <c r="FQ69" s="157">
        <f t="shared" si="240"/>
        <v>0</v>
      </c>
      <c r="FR69" s="21">
        <f>LEN(配列情報!$D$49)-LEN(SUBSTITUTE(配列情報!$D$49,$D69,""))</f>
        <v>0</v>
      </c>
      <c r="FS69" s="21">
        <f t="shared" si="43"/>
        <v>0</v>
      </c>
      <c r="FT69" s="162" cm="1">
        <f t="array" ref="FT69">FS69-IFERROR(_xlfn.LET(_xlpm.k,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$FS$3:$FS$215),IF(_xlpm.top="対象無し", 0, SUMPRODUCT(_xlpm.amount * _xlpm.hitCount))),0)</f>
        <v>0</v>
      </c>
      <c r="FU69" s="157">
        <f t="shared" si="241"/>
        <v>0</v>
      </c>
      <c r="FV69" s="21">
        <f>LEN(配列情報!$D$50)-LEN(SUBSTITUTE(配列情報!$D$50,$D69,""))</f>
        <v>0</v>
      </c>
      <c r="FW69" s="21">
        <f t="shared" si="44"/>
        <v>0</v>
      </c>
      <c r="FX69" s="162" cm="1">
        <f t="array" ref="FX69">FW69-IFERROR(_xlfn.LET(_xlpm.k,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$FW$3:$FW$215),IF(_xlpm.top="対象無し", 0, SUMPRODUCT(_xlpm.amount * _xlpm.hitCount))),0)</f>
        <v>0</v>
      </c>
      <c r="FY69" s="157">
        <f t="shared" si="242"/>
        <v>0</v>
      </c>
      <c r="FZ69" s="21">
        <f>LEN(配列情報!$D$51)-LEN(SUBSTITUTE(配列情報!$D$51,$D69,""))</f>
        <v>0</v>
      </c>
      <c r="GA69" s="21">
        <f t="shared" si="45"/>
        <v>0</v>
      </c>
      <c r="GB69" s="162" cm="1">
        <f t="array" ref="GB69">GA69-IFERROR(_xlfn.LET(_xlpm.k,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$GA$3:$GA$215),IF(_xlpm.top="対象無し", 0, SUMPRODUCT(_xlpm.amount * _xlpm.hitCount))),0)</f>
        <v>0</v>
      </c>
      <c r="GC69" s="157">
        <f t="shared" si="243"/>
        <v>0</v>
      </c>
      <c r="GD69" s="21">
        <f>LEN(配列情報!$D$52)-LEN(SUBSTITUTE(配列情報!$D$52,$D69,""))</f>
        <v>0</v>
      </c>
      <c r="GE69" s="21">
        <f t="shared" si="46"/>
        <v>0</v>
      </c>
      <c r="GF69" s="162" cm="1">
        <f t="array" ref="GF69">GE69-IFERROR(_xlfn.LET(_xlpm.k,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$GE$3:$GE$215),IF(_xlpm.top="対象無し", 0, SUMPRODUCT(_xlpm.amount * _xlpm.hitCount))),0)</f>
        <v>0</v>
      </c>
      <c r="GG69" s="157">
        <f t="shared" si="244"/>
        <v>0</v>
      </c>
      <c r="GH69" s="21">
        <f>LEN(配列情報!$D$53)-LEN(SUBSTITUTE(配列情報!$D$53,$D69,""))</f>
        <v>0</v>
      </c>
      <c r="GI69" s="21">
        <f t="shared" si="47"/>
        <v>0</v>
      </c>
      <c r="GJ69" s="162" cm="1">
        <f t="array" ref="GJ69">GI69-IFERROR(_xlfn.LET(_xlpm.k,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$GI$3:$GI$215),IF(_xlpm.top="対象無し", 0, SUMPRODUCT(_xlpm.amount * _xlpm.hitCount))),0)</f>
        <v>0</v>
      </c>
      <c r="GK69" s="157">
        <f t="shared" si="245"/>
        <v>0</v>
      </c>
      <c r="GL69" s="21">
        <f>LEN(配列情報!$D$54)-LEN(SUBSTITUTE(配列情報!$D$54,$D69,""))</f>
        <v>0</v>
      </c>
      <c r="GM69" s="21">
        <f t="shared" si="48"/>
        <v>0</v>
      </c>
      <c r="GN69" s="162" cm="1">
        <f t="array" ref="GN69">GM69-IFERROR(_xlfn.LET(_xlpm.k,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$GM$3:$GM$215),IF(_xlpm.top="対象無し", 0, SUMPRODUCT(_xlpm.amount * _xlpm.hitCount))),0)</f>
        <v>0</v>
      </c>
      <c r="GO69" s="157">
        <f t="shared" si="246"/>
        <v>0</v>
      </c>
      <c r="GP69" s="21">
        <f>LEN(配列情報!$D$55)-LEN(SUBSTITUTE(配列情報!$D$55,$D69,""))</f>
        <v>0</v>
      </c>
      <c r="GQ69" s="21">
        <f t="shared" si="49"/>
        <v>0</v>
      </c>
      <c r="GR69" s="162" cm="1">
        <f t="array" ref="GR69">GQ69-IFERROR(_xlfn.LET(_xlpm.k,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$GQ$3:$GQ$215),IF(_xlpm.top="対象無し", 0, SUMPRODUCT(_xlpm.amount * _xlpm.hitCount))),0)</f>
        <v>0</v>
      </c>
      <c r="GS69" s="157">
        <f t="shared" si="247"/>
        <v>0</v>
      </c>
      <c r="GT69" s="21">
        <f>LEN(配列情報!$D$56)-LEN(SUBSTITUTE(配列情報!$D$56,$D69,""))</f>
        <v>0</v>
      </c>
      <c r="GU69" s="21">
        <f t="shared" si="50"/>
        <v>0</v>
      </c>
      <c r="GV69" s="162" cm="1">
        <f t="array" ref="GV69">GU69-IFERROR(_xlfn.LET(_xlpm.k,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$GU$3:$GU$215),IF(_xlpm.top="対象無し", 0, SUMPRODUCT(_xlpm.amount * _xlpm.hitCount))),0)</f>
        <v>0</v>
      </c>
      <c r="GW69" s="157">
        <f t="shared" si="248"/>
        <v>0</v>
      </c>
      <c r="GX69" s="21">
        <f>LEN(配列情報!$D$57)-LEN(SUBSTITUTE(配列情報!$D$57,$D69,""))</f>
        <v>0</v>
      </c>
      <c r="GY69" s="21">
        <f t="shared" si="51"/>
        <v>0</v>
      </c>
      <c r="GZ69" s="162" cm="1">
        <f t="array" ref="GZ69">GY69-IFERROR(_xlfn.LET(_xlpm.k,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$GY$3:$GY$215),IF(_xlpm.top="対象無し", 0, SUMPRODUCT(_xlpm.amount * _xlpm.hitCount))),0)</f>
        <v>0</v>
      </c>
      <c r="HA69" s="157">
        <f t="shared" si="249"/>
        <v>0</v>
      </c>
      <c r="HB69" s="21">
        <f>LEN(配列情報!$D$58)-LEN(SUBSTITUTE(配列情報!$D$58,$D69,""))</f>
        <v>0</v>
      </c>
      <c r="HC69" s="21">
        <f t="shared" si="52"/>
        <v>0</v>
      </c>
      <c r="HD69" s="162" cm="1">
        <f t="array" ref="HD69">HC69-IFERROR(_xlfn.LET(_xlpm.k,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$HC$3:$HC$215),IF(_xlpm.top="対象無し", 0, SUMPRODUCT(_xlpm.amount * _xlpm.hitCount))),0)</f>
        <v>0</v>
      </c>
      <c r="HE69" s="157">
        <f t="shared" si="250"/>
        <v>0</v>
      </c>
      <c r="HF69" s="21">
        <f>LEN(配列情報!$D$59)-LEN(SUBSTITUTE(配列情報!$D$59,$D69,""))</f>
        <v>0</v>
      </c>
      <c r="HG69" s="21">
        <f t="shared" si="53"/>
        <v>0</v>
      </c>
      <c r="HH69" s="162" cm="1">
        <f t="array" ref="HH69">HG69-IFERROR(_xlfn.LET(_xlpm.k,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$HG$3:$HG$215),IF(_xlpm.top="対象無し", 0, SUMPRODUCT(_xlpm.amount * _xlpm.hitCount))),0)</f>
        <v>0</v>
      </c>
      <c r="HI69" s="157">
        <f t="shared" si="251"/>
        <v>0</v>
      </c>
      <c r="HJ69" s="21">
        <f>LEN(配列情報!$D$60)-LEN(SUBSTITUTE(配列情報!$D$60,$D69,""))</f>
        <v>0</v>
      </c>
      <c r="HK69" s="21">
        <f t="shared" si="54"/>
        <v>0</v>
      </c>
      <c r="HL69" s="162" cm="1">
        <f t="array" ref="HL69">HK69-IFERROR(_xlfn.LET(_xlpm.k,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$HK$3:$HK$215),IF(_xlpm.top="対象無し", 0, SUMPRODUCT(_xlpm.amount * _xlpm.hitCount))),0)</f>
        <v>0</v>
      </c>
      <c r="HM69" s="157">
        <f t="shared" si="252"/>
        <v>0</v>
      </c>
      <c r="HN69" s="21">
        <f>LEN(配列情報!$D$61)-LEN(SUBSTITUTE(配列情報!$D$61,$D69,""))</f>
        <v>0</v>
      </c>
      <c r="HO69" s="21">
        <f t="shared" si="55"/>
        <v>0</v>
      </c>
      <c r="HP69" s="162" cm="1">
        <f t="array" ref="HP69">HO69-IFERROR(_xlfn.LET(_xlpm.k,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$HO$3:$HO$215),IF(_xlpm.top="対象無し", 0, SUMPRODUCT(_xlpm.amount * _xlpm.hitCount))),0)</f>
        <v>0</v>
      </c>
      <c r="HQ69" s="157">
        <f t="shared" si="253"/>
        <v>0</v>
      </c>
      <c r="HR69" s="21">
        <f>LEN(配列情報!$D$62)-LEN(SUBSTITUTE(配列情報!$D$62,$D69,""))</f>
        <v>0</v>
      </c>
      <c r="HS69" s="21">
        <f t="shared" si="56"/>
        <v>0</v>
      </c>
      <c r="HT69" s="162" cm="1">
        <f t="array" ref="HT69">HS69-IFERROR(_xlfn.LET(_xlpm.k,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$HS$3:$HS$215),IF(_xlpm.top="対象無し", 0, SUMPRODUCT(_xlpm.amount * _xlpm.hitCount))),0)</f>
        <v>0</v>
      </c>
      <c r="HU69" s="157">
        <f t="shared" si="254"/>
        <v>0</v>
      </c>
      <c r="HV69" s="21">
        <f>LEN(配列情報!$D$63)-LEN(SUBSTITUTE(配列情報!$D$63,$D69,""))</f>
        <v>0</v>
      </c>
      <c r="HW69" s="21">
        <f t="shared" si="57"/>
        <v>0</v>
      </c>
      <c r="HX69" s="162" cm="1">
        <f t="array" ref="HX69">HW69-IFERROR(_xlfn.LET(_xlpm.k,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$HW$3:$HW$215),IF(_xlpm.top="対象無し", 0, SUMPRODUCT(_xlpm.amount * _xlpm.hitCount))),0)</f>
        <v>0</v>
      </c>
      <c r="HY69" s="157">
        <f t="shared" si="255"/>
        <v>0</v>
      </c>
      <c r="HZ69" s="21">
        <f>LEN(配列情報!$D$64)-LEN(SUBSTITUTE(配列情報!$D$64,$D69,""))</f>
        <v>0</v>
      </c>
      <c r="IA69" s="21">
        <f t="shared" si="58"/>
        <v>0</v>
      </c>
      <c r="IB69" s="162" cm="1">
        <f t="array" ref="IB69">IA69-IFERROR(_xlfn.LET(_xlpm.k,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$IA$3:$IA$215),IF(_xlpm.top="対象無し", 0, SUMPRODUCT(_xlpm.amount * _xlpm.hitCount))),0)</f>
        <v>0</v>
      </c>
      <c r="IC69" s="157">
        <f t="shared" si="256"/>
        <v>0</v>
      </c>
      <c r="ID69" s="21">
        <f>LEN(配列情報!$D$65)-LEN(SUBSTITUTE(配列情報!$D$65,$D69,""))</f>
        <v>0</v>
      </c>
      <c r="IE69" s="21">
        <f t="shared" si="59"/>
        <v>0</v>
      </c>
      <c r="IF69" s="162" cm="1">
        <f t="array" ref="IF69">IE69-IFERROR(_xlfn.LET(_xlpm.k,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$IE$3:$IE$215),IF(_xlpm.top="対象無し", 0, SUMPRODUCT(_xlpm.amount * _xlpm.hitCount))),0)</f>
        <v>0</v>
      </c>
      <c r="IG69" s="157">
        <f t="shared" si="257"/>
        <v>0</v>
      </c>
      <c r="IH69" s="21">
        <f>LEN(配列情報!$D$66)-LEN(SUBSTITUTE(配列情報!$D$66,$D69,""))</f>
        <v>0</v>
      </c>
      <c r="II69" s="21">
        <f t="shared" si="60"/>
        <v>0</v>
      </c>
      <c r="IJ69" s="162" cm="1">
        <f t="array" ref="IJ69">II69-IFERROR(_xlfn.LET(_xlpm.k,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$II$3:$II$215),IF(_xlpm.top="対象無し", 0, SUMPRODUCT(_xlpm.amount * _xlpm.hitCount))),0)</f>
        <v>0</v>
      </c>
      <c r="IK69" s="157">
        <f t="shared" si="258"/>
        <v>0</v>
      </c>
      <c r="IL69" s="21">
        <f>LEN(配列情報!$D$67)-LEN(SUBSTITUTE(配列情報!$D$67,$D69,""))</f>
        <v>0</v>
      </c>
      <c r="IM69" s="21">
        <f t="shared" si="61"/>
        <v>0</v>
      </c>
      <c r="IN69" s="162" cm="1">
        <f t="array" ref="IN69">IM69-IFERROR(_xlfn.LET(_xlpm.k,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$IM$3:$IM$215),IF(_xlpm.top="対象無し", 0, SUMPRODUCT(_xlpm.amount * _xlpm.hitCount))),0)</f>
        <v>0</v>
      </c>
      <c r="IO69" s="157">
        <f t="shared" si="259"/>
        <v>0</v>
      </c>
      <c r="IP69" s="21">
        <f>LEN(配列情報!$D$68)-LEN(SUBSTITUTE(配列情報!$D$68,$D69,""))</f>
        <v>0</v>
      </c>
      <c r="IQ69" s="21">
        <f t="shared" si="62"/>
        <v>0</v>
      </c>
      <c r="IR69" s="162" cm="1">
        <f t="array" ref="IR69">IQ69-IFERROR(_xlfn.LET(_xlpm.k,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$IQ$3:$IQ$215),IF(_xlpm.top="対象無し", 0, SUMPRODUCT(_xlpm.amount * _xlpm.hitCount))),0)</f>
        <v>0</v>
      </c>
      <c r="IS69" s="157">
        <f t="shared" si="260"/>
        <v>0</v>
      </c>
      <c r="IT69" s="21">
        <f>LEN(配列情報!$D$69)-LEN(SUBSTITUTE(配列情報!$D$69,$D69,""))</f>
        <v>0</v>
      </c>
      <c r="IU69" s="21">
        <f t="shared" si="63"/>
        <v>0</v>
      </c>
      <c r="IV69" s="162" cm="1">
        <f t="array" ref="IV69">IU69-IFERROR(_xlfn.LET(_xlpm.k,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$IU$3:$IU$215),IF(_xlpm.top="対象無し", 0, SUMPRODUCT(_xlpm.amount * _xlpm.hitCount))),0)</f>
        <v>0</v>
      </c>
      <c r="IW69" s="157">
        <f t="shared" si="261"/>
        <v>0</v>
      </c>
      <c r="IX69" s="21">
        <f>LEN(配列情報!$D$70)-LEN(SUBSTITUTE(配列情報!$D$70,$D69,""))</f>
        <v>0</v>
      </c>
      <c r="IY69" s="21">
        <f t="shared" si="64"/>
        <v>0</v>
      </c>
      <c r="IZ69" s="162" cm="1">
        <f t="array" ref="IZ69">IY69-IFERROR(_xlfn.LET(_xlpm.k,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$IY$3:$IY$215),IF(_xlpm.top="対象無し", 0, SUMPRODUCT(_xlpm.amount * _xlpm.hitCount))),0)</f>
        <v>0</v>
      </c>
      <c r="JA69" s="157">
        <f t="shared" si="262"/>
        <v>0</v>
      </c>
      <c r="JB69" s="21">
        <f>LEN(配列情報!$D$71)-LEN(SUBSTITUTE(配列情報!$D$71,$D69,""))</f>
        <v>0</v>
      </c>
      <c r="JC69" s="21">
        <f t="shared" si="65"/>
        <v>0</v>
      </c>
      <c r="JD69" s="162" cm="1">
        <f t="array" ref="JD69">JC69-IFERROR(_xlfn.LET(_xlpm.k,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$JC$3:$JC$215),IF(_xlpm.top="対象無し", 0, SUMPRODUCT(_xlpm.amount * _xlpm.hitCount))),0)</f>
        <v>0</v>
      </c>
      <c r="JE69" s="157">
        <f t="shared" si="263"/>
        <v>0</v>
      </c>
      <c r="JF69" s="21">
        <f>LEN(配列情報!$D$72)-LEN(SUBSTITUTE(配列情報!$D$72,$D69,""))</f>
        <v>0</v>
      </c>
      <c r="JG69" s="21">
        <f t="shared" si="66"/>
        <v>0</v>
      </c>
      <c r="JH69" s="162" cm="1">
        <f t="array" ref="JH69">JG69-IFERROR(_xlfn.LET(_xlpm.k,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$JG$3:$JG$215),IF(_xlpm.top="対象無し", 0, SUMPRODUCT(_xlpm.amount * _xlpm.hitCount))),0)</f>
        <v>0</v>
      </c>
      <c r="JI69" s="157">
        <f t="shared" si="264"/>
        <v>0</v>
      </c>
      <c r="JJ69" s="21">
        <f>LEN(配列情報!$D$73)-LEN(SUBSTITUTE(配列情報!$D$73,$D69,""))</f>
        <v>0</v>
      </c>
      <c r="JK69" s="21">
        <f t="shared" si="67"/>
        <v>0</v>
      </c>
      <c r="JL69" s="162" cm="1">
        <f t="array" ref="JL69">JK69-IFERROR(_xlfn.LET(_xlpm.k,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$JK$3:$JK$215),IF(_xlpm.top="対象無し", 0, SUMPRODUCT(_xlpm.amount * _xlpm.hitCount))),0)</f>
        <v>0</v>
      </c>
      <c r="JM69" s="157">
        <f t="shared" si="265"/>
        <v>0</v>
      </c>
      <c r="JN69" s="21">
        <f>LEN(配列情報!$D$74)-LEN(SUBSTITUTE(配列情報!$D$74,$D69,""))</f>
        <v>0</v>
      </c>
      <c r="JO69" s="21">
        <f t="shared" si="68"/>
        <v>0</v>
      </c>
      <c r="JP69" s="162" cm="1">
        <f t="array" ref="JP69">JO69-IFERROR(_xlfn.LET(_xlpm.k,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$JO$3:$JO$215),IF(_xlpm.top="対象無し", 0, SUMPRODUCT(_xlpm.amount * _xlpm.hitCount))),0)</f>
        <v>0</v>
      </c>
      <c r="JQ69" s="157">
        <f t="shared" si="266"/>
        <v>0</v>
      </c>
      <c r="JR69" s="21">
        <f>LEN(配列情報!$D$75)-LEN(SUBSTITUTE(配列情報!$D$75,$D69,""))</f>
        <v>0</v>
      </c>
      <c r="JS69" s="21">
        <f t="shared" si="69"/>
        <v>0</v>
      </c>
      <c r="JT69" s="162" cm="1">
        <f t="array" ref="JT69">JS69-IFERROR(_xlfn.LET(_xlpm.k,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$JS$3:$JS$215),IF(_xlpm.top="対象無し", 0, SUMPRODUCT(_xlpm.amount * _xlpm.hitCount))),0)</f>
        <v>0</v>
      </c>
      <c r="JU69" s="157">
        <f t="shared" si="267"/>
        <v>0</v>
      </c>
      <c r="JV69" s="21">
        <f>LEN(配列情報!$D$76)-LEN(SUBSTITUTE(配列情報!$D$76,$D69,""))</f>
        <v>0</v>
      </c>
      <c r="JW69" s="21">
        <f t="shared" si="70"/>
        <v>0</v>
      </c>
      <c r="JX69" s="162" cm="1">
        <f t="array" ref="JX69">JW69-IFERROR(_xlfn.LET(_xlpm.k,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$JW$3:$JW$215),IF(_xlpm.top="対象無し", 0, SUMPRODUCT(_xlpm.amount * _xlpm.hitCount))),0)</f>
        <v>0</v>
      </c>
      <c r="JY69" s="157">
        <f t="shared" si="268"/>
        <v>0</v>
      </c>
      <c r="JZ69" s="21">
        <f>LEN(配列情報!$D$77)-LEN(SUBSTITUTE(配列情報!$D$77,$D69,""))</f>
        <v>0</v>
      </c>
      <c r="KA69" s="21">
        <f t="shared" si="71"/>
        <v>0</v>
      </c>
      <c r="KB69" s="162" cm="1">
        <f t="array" ref="KB69">KA69-IFERROR(_xlfn.LET(_xlpm.k,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$KA$3:$KA$215),IF(_xlpm.top="対象無し", 0, SUMPRODUCT(_xlpm.amount * _xlpm.hitCount))),0)</f>
        <v>0</v>
      </c>
      <c r="KC69" s="157">
        <f t="shared" si="269"/>
        <v>0</v>
      </c>
      <c r="KD69" s="21">
        <f>LEN(配列情報!$D$78)-LEN(SUBSTITUTE(配列情報!$D$78,$D69,""))</f>
        <v>0</v>
      </c>
      <c r="KE69" s="21">
        <f t="shared" si="72"/>
        <v>0</v>
      </c>
      <c r="KF69" s="162" cm="1">
        <f t="array" ref="KF69">KE69-IFERROR(_xlfn.LET(_xlpm.k,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$KE$3:$KE$215),IF(_xlpm.top="対象無し", 0, SUMPRODUCT(_xlpm.amount * _xlpm.hitCount))),0)</f>
        <v>0</v>
      </c>
      <c r="KG69" s="157">
        <f t="shared" si="270"/>
        <v>0</v>
      </c>
      <c r="KH69" s="21">
        <f>LEN(配列情報!$D$79)-LEN(SUBSTITUTE(配列情報!$D$79,$D69,""))</f>
        <v>0</v>
      </c>
      <c r="KI69" s="21">
        <f t="shared" si="73"/>
        <v>0</v>
      </c>
      <c r="KJ69" s="162" cm="1">
        <f t="array" ref="KJ69">KI69-IFERROR(_xlfn.LET(_xlpm.k,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$KI$3:$KI$215),IF(_xlpm.top="対象無し", 0, SUMPRODUCT(_xlpm.amount * _xlpm.hitCount))),0)</f>
        <v>0</v>
      </c>
      <c r="KK69" s="157">
        <f t="shared" si="271"/>
        <v>0</v>
      </c>
      <c r="KL69" s="21">
        <f>LEN(配列情報!$D$80)-LEN(SUBSTITUTE(配列情報!$D$80,$D69,""))</f>
        <v>0</v>
      </c>
      <c r="KM69" s="21">
        <f t="shared" si="74"/>
        <v>0</v>
      </c>
      <c r="KN69" s="162" cm="1">
        <f t="array" ref="KN69">KM69-IFERROR(_xlfn.LET(_xlpm.k,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$KM$3:$KM$215),IF(_xlpm.top="対象無し", 0, SUMPRODUCT(_xlpm.amount * _xlpm.hitCount))),0)</f>
        <v>0</v>
      </c>
      <c r="KO69" s="157">
        <f t="shared" si="272"/>
        <v>0</v>
      </c>
      <c r="KP69" s="21">
        <f>LEN(配列情報!$D$81)-LEN(SUBSTITUTE(配列情報!$D$81,$D69,""))</f>
        <v>0</v>
      </c>
      <c r="KQ69" s="21">
        <f t="shared" si="75"/>
        <v>0</v>
      </c>
      <c r="KR69" s="162" cm="1">
        <f t="array" ref="KR69">KQ69-IFERROR(_xlfn.LET(_xlpm.k,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$KQ$3:$KQ$215),IF(_xlpm.top="対象無し", 0, SUMPRODUCT(_xlpm.amount * _xlpm.hitCount))),0)</f>
        <v>0</v>
      </c>
      <c r="KS69" s="157">
        <f t="shared" si="273"/>
        <v>0</v>
      </c>
      <c r="KT69" s="21">
        <f>LEN(配列情報!$D$82)-LEN(SUBSTITUTE(配列情報!$D$82,$D69,""))</f>
        <v>0</v>
      </c>
      <c r="KU69" s="21">
        <f t="shared" si="76"/>
        <v>0</v>
      </c>
      <c r="KV69" s="162" cm="1">
        <f t="array" ref="KV69">KU69-IFERROR(_xlfn.LET(_xlpm.k,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$KU$3:$KU$215),IF(_xlpm.top="対象無し", 0, SUMPRODUCT(_xlpm.amount * _xlpm.hitCount))),0)</f>
        <v>0</v>
      </c>
      <c r="KW69" s="157">
        <f t="shared" si="274"/>
        <v>0</v>
      </c>
      <c r="KX69" s="21">
        <f>LEN(配列情報!$D$83)-LEN(SUBSTITUTE(配列情報!$D$83,$D69,""))</f>
        <v>0</v>
      </c>
      <c r="KY69" s="21">
        <f t="shared" si="77"/>
        <v>0</v>
      </c>
      <c r="KZ69" s="162" cm="1">
        <f t="array" ref="KZ69">KY69-IFERROR(_xlfn.LET(_xlpm.k,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$KY$3:$KY$215),IF(_xlpm.top="対象無し", 0, SUMPRODUCT(_xlpm.amount * _xlpm.hitCount))),0)</f>
        <v>0</v>
      </c>
      <c r="LA69" s="157">
        <f t="shared" si="275"/>
        <v>0</v>
      </c>
      <c r="LB69" s="21">
        <f>LEN(配列情報!$D$84)-LEN(SUBSTITUTE(配列情報!$D$84,$D69,""))</f>
        <v>0</v>
      </c>
      <c r="LC69" s="21">
        <f t="shared" si="78"/>
        <v>0</v>
      </c>
      <c r="LD69" s="162" cm="1">
        <f t="array" ref="LD69">LC69-IFERROR(_xlfn.LET(_xlpm.k,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$LC$3:$LC$215),IF(_xlpm.top="対象無し", 0, SUMPRODUCT(_xlpm.amount * _xlpm.hitCount))),0)</f>
        <v>0</v>
      </c>
      <c r="LE69" s="157">
        <f t="shared" si="276"/>
        <v>0</v>
      </c>
      <c r="LF69" s="21">
        <f>LEN(配列情報!$D$85)-LEN(SUBSTITUTE(配列情報!$D$85,$D69,""))</f>
        <v>0</v>
      </c>
      <c r="LG69" s="21">
        <f t="shared" si="79"/>
        <v>0</v>
      </c>
      <c r="LH69" s="162" cm="1">
        <f t="array" ref="LH69">LG69-IFERROR(_xlfn.LET(_xlpm.k,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$LG$3:$LG$215),IF(_xlpm.top="対象無し", 0, SUMPRODUCT(_xlpm.amount * _xlpm.hitCount))),0)</f>
        <v>0</v>
      </c>
      <c r="LI69" s="157">
        <f t="shared" si="277"/>
        <v>0</v>
      </c>
      <c r="LJ69" s="21">
        <f>LEN(配列情報!$D$86)-LEN(SUBSTITUTE(配列情報!$D$86,$D69,""))</f>
        <v>0</v>
      </c>
      <c r="LK69" s="21">
        <f t="shared" si="80"/>
        <v>0</v>
      </c>
      <c r="LL69" s="162" cm="1">
        <f t="array" ref="LL69">LK69-IFERROR(_xlfn.LET(_xlpm.k,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$LK$3:$LK$215),IF(_xlpm.top="対象無し", 0, SUMPRODUCT(_xlpm.amount * _xlpm.hitCount))),0)</f>
        <v>0</v>
      </c>
      <c r="LM69" s="157">
        <f t="shared" si="278"/>
        <v>0</v>
      </c>
      <c r="LN69" s="21">
        <f>LEN(配列情報!$D$87)-LEN(SUBSTITUTE(配列情報!$D$87,$D69,""))</f>
        <v>0</v>
      </c>
      <c r="LO69" s="21">
        <f t="shared" si="81"/>
        <v>0</v>
      </c>
      <c r="LP69" s="162" cm="1">
        <f t="array" ref="LP69">LO69-IFERROR(_xlfn.LET(_xlpm.k,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$LO$3:$LO$215),IF(_xlpm.top="対象無し", 0, SUMPRODUCT(_xlpm.amount * _xlpm.hitCount))),0)</f>
        <v>0</v>
      </c>
      <c r="LQ69" s="157">
        <f t="shared" si="279"/>
        <v>0</v>
      </c>
      <c r="LR69" s="21">
        <f>LEN(配列情報!$D$88)-LEN(SUBSTITUTE(配列情報!$D$88,$D69,""))</f>
        <v>0</v>
      </c>
      <c r="LS69" s="21">
        <f t="shared" si="82"/>
        <v>0</v>
      </c>
      <c r="LT69" s="162" cm="1">
        <f t="array" ref="LT69">LS69-IFERROR(_xlfn.LET(_xlpm.k,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$LS$3:$LS$215),IF(_xlpm.top="対象無し", 0, SUMPRODUCT(_xlpm.amount * _xlpm.hitCount))),0)</f>
        <v>0</v>
      </c>
      <c r="LU69" s="157">
        <f t="shared" si="280"/>
        <v>0</v>
      </c>
      <c r="LV69" s="21">
        <f>LEN(配列情報!$D$89)-LEN(SUBSTITUTE(配列情報!$D$89,$D69,""))</f>
        <v>0</v>
      </c>
      <c r="LW69" s="21">
        <f t="shared" si="83"/>
        <v>0</v>
      </c>
      <c r="LX69" s="162" cm="1">
        <f t="array" ref="LX69">LW69-IFERROR(_xlfn.LET(_xlpm.k,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$LW$3:$LW$215),IF(_xlpm.top="対象無し", 0, SUMPRODUCT(_xlpm.amount * _xlpm.hitCount))),0)</f>
        <v>0</v>
      </c>
      <c r="LY69" s="157">
        <f t="shared" si="281"/>
        <v>0</v>
      </c>
      <c r="LZ69" s="21">
        <f>LEN(配列情報!$D$90)-LEN(SUBSTITUTE(配列情報!$D$90,$D69,""))</f>
        <v>0</v>
      </c>
      <c r="MA69" s="21">
        <f t="shared" si="84"/>
        <v>0</v>
      </c>
      <c r="MB69" s="162" cm="1">
        <f t="array" ref="MB69">MA69-IFERROR(_xlfn.LET(_xlpm.k,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$MA$3:$MA$215),IF(_xlpm.top="対象無し", 0, SUMPRODUCT(_xlpm.amount * _xlpm.hitCount))),0)</f>
        <v>0</v>
      </c>
      <c r="MC69" s="157">
        <f t="shared" si="282"/>
        <v>0</v>
      </c>
      <c r="MD69" s="21">
        <f>LEN(配列情報!$D$91)-LEN(SUBSTITUTE(配列情報!$D$91,$D69,""))</f>
        <v>0</v>
      </c>
      <c r="ME69" s="21">
        <f t="shared" si="85"/>
        <v>0</v>
      </c>
      <c r="MF69" s="162" cm="1">
        <f t="array" ref="MF69">ME69-IFERROR(_xlfn.LET(_xlpm.k,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$ME$3:$ME$215),IF(_xlpm.top="対象無し", 0, SUMPRODUCT(_xlpm.amount * _xlpm.hitCount))),0)</f>
        <v>0</v>
      </c>
      <c r="MG69" s="157">
        <f t="shared" si="283"/>
        <v>0</v>
      </c>
      <c r="MH69" s="21">
        <f>LEN(配列情報!$D$92)-LEN(SUBSTITUTE(配列情報!$D$92,$D69,""))</f>
        <v>0</v>
      </c>
      <c r="MI69" s="21">
        <f t="shared" si="86"/>
        <v>0</v>
      </c>
      <c r="MJ69" s="162" cm="1">
        <f t="array" ref="MJ69">MI69-IFERROR(_xlfn.LET(_xlpm.k,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$MI$3:$MI$215),IF(_xlpm.top="対象無し", 0, SUMPRODUCT(_xlpm.amount * _xlpm.hitCount))),0)</f>
        <v>0</v>
      </c>
      <c r="MK69" s="157">
        <f t="shared" si="284"/>
        <v>0</v>
      </c>
      <c r="ML69" s="21">
        <f>LEN(配列情報!$D$93)-LEN(SUBSTITUTE(配列情報!$D$93,$D69,""))</f>
        <v>0</v>
      </c>
      <c r="MM69" s="21">
        <f t="shared" si="87"/>
        <v>0</v>
      </c>
      <c r="MN69" s="162" cm="1">
        <f t="array" ref="MN69">MM69-IFERROR(_xlfn.LET(_xlpm.k,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$MM$3:$MM$215),IF(_xlpm.top="対象無し", 0, SUMPRODUCT(_xlpm.amount * _xlpm.hitCount))),0)</f>
        <v>0</v>
      </c>
      <c r="MO69" s="157">
        <f t="shared" si="285"/>
        <v>0</v>
      </c>
      <c r="MP69" s="21">
        <f>LEN(配列情報!$D$94)-LEN(SUBSTITUTE(配列情報!$D$94,$D69,""))</f>
        <v>0</v>
      </c>
      <c r="MQ69" s="21">
        <f t="shared" si="88"/>
        <v>0</v>
      </c>
      <c r="MR69" s="162" cm="1">
        <f t="array" ref="MR69">MQ69-IFERROR(_xlfn.LET(_xlpm.k,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$MQ$3:$MQ$215),IF(_xlpm.top="対象無し", 0, SUMPRODUCT(_xlpm.amount * _xlpm.hitCount))),0)</f>
        <v>0</v>
      </c>
      <c r="MS69" s="157">
        <f t="shared" si="286"/>
        <v>0</v>
      </c>
      <c r="MT69" s="21">
        <f>LEN(配列情報!$D$95)-LEN(SUBSTITUTE(配列情報!$D$95,$D69,""))</f>
        <v>0</v>
      </c>
      <c r="MU69" s="21">
        <f t="shared" si="89"/>
        <v>0</v>
      </c>
      <c r="MV69" s="162" cm="1">
        <f t="array" ref="MV69">MU69-IFERROR(_xlfn.LET(_xlpm.k,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$MU$3:$MU$215),IF(_xlpm.top="対象無し", 0, SUMPRODUCT(_xlpm.amount * _xlpm.hitCount))),0)</f>
        <v>0</v>
      </c>
      <c r="MW69" s="157">
        <f t="shared" si="287"/>
        <v>0</v>
      </c>
      <c r="MX69" s="21">
        <f>LEN(配列情報!$D$96)-LEN(SUBSTITUTE(配列情報!$D$96,$D69,""))</f>
        <v>0</v>
      </c>
      <c r="MY69" s="21">
        <f t="shared" si="90"/>
        <v>0</v>
      </c>
      <c r="MZ69" s="162" cm="1">
        <f t="array" ref="MZ69">MY69-IFERROR(_xlfn.LET(_xlpm.k,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$MY$3:$MY$215),IF(_xlpm.top="対象無し", 0, SUMPRODUCT(_xlpm.amount * _xlpm.hitCount))),0)</f>
        <v>0</v>
      </c>
      <c r="NA69" s="157">
        <f t="shared" si="288"/>
        <v>0</v>
      </c>
      <c r="NB69" s="21">
        <f>LEN(配列情報!$D$97)-LEN(SUBSTITUTE(配列情報!$D$97,$D69,""))</f>
        <v>0</v>
      </c>
      <c r="NC69" s="21">
        <f t="shared" si="91"/>
        <v>0</v>
      </c>
      <c r="ND69" s="162" cm="1">
        <f t="array" ref="ND69">NC69-IFERROR(_xlfn.LET(_xlpm.k,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$NC$3:$NC$215),IF(_xlpm.top="対象無し", 0, SUMPRODUCT(_xlpm.amount * _xlpm.hitCount))),0)</f>
        <v>0</v>
      </c>
      <c r="NE69" s="157">
        <f t="shared" si="289"/>
        <v>0</v>
      </c>
      <c r="NF69" s="21">
        <f>LEN(配列情報!$D$98)-LEN(SUBSTITUTE(配列情報!$D$98,$D69,""))</f>
        <v>0</v>
      </c>
      <c r="NG69" s="21">
        <f t="shared" si="92"/>
        <v>0</v>
      </c>
      <c r="NH69" s="162" cm="1">
        <f t="array" ref="NH69">NG69-IFERROR(_xlfn.LET(_xlpm.k,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$NG$3:$NG$215),IF(_xlpm.top="対象無し", 0, SUMPRODUCT(_xlpm.amount * _xlpm.hitCount))),0)</f>
        <v>0</v>
      </c>
      <c r="NI69" s="157">
        <f t="shared" si="290"/>
        <v>0</v>
      </c>
      <c r="NJ69" s="21">
        <f>LEN(配列情報!$D$99)-LEN(SUBSTITUTE(配列情報!$D$99,$D69,""))</f>
        <v>0</v>
      </c>
      <c r="NK69" s="21">
        <f t="shared" si="93"/>
        <v>0</v>
      </c>
      <c r="NL69" s="162" cm="1">
        <f t="array" ref="NL69">NK69-IFERROR(_xlfn.LET(_xlpm.k,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$NK$3:$NK$215),IF(_xlpm.top="対象無し", 0, SUMPRODUCT(_xlpm.amount * _xlpm.hitCount))),0)</f>
        <v>0</v>
      </c>
      <c r="NM69" s="157">
        <f t="shared" si="291"/>
        <v>0</v>
      </c>
      <c r="NN69" s="21">
        <f>LEN(配列情報!$D$100)-LEN(SUBSTITUTE(配列情報!$D$100,$D69,""))</f>
        <v>0</v>
      </c>
      <c r="NO69" s="21">
        <f t="shared" si="94"/>
        <v>0</v>
      </c>
      <c r="NP69" s="162" cm="1">
        <f t="array" ref="NP69">NO69-IFERROR(_xlfn.LET(_xlpm.k,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$NO$3:$NO$215),IF(_xlpm.top="対象無し", 0, SUMPRODUCT(_xlpm.amount * _xlpm.hitCount))),0)</f>
        <v>0</v>
      </c>
      <c r="NQ69" s="157">
        <f t="shared" si="292"/>
        <v>0</v>
      </c>
      <c r="NR69" s="21">
        <f>LEN(配列情報!$D$101)-LEN(SUBSTITUTE(配列情報!$D$101,$D69,""))</f>
        <v>0</v>
      </c>
      <c r="NS69" s="21">
        <f t="shared" si="95"/>
        <v>0</v>
      </c>
      <c r="NT69" s="162" cm="1">
        <f t="array" ref="NT69">NS69-IFERROR(_xlfn.LET(_xlpm.k,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$NS$3:$NS$215),IF(_xlpm.top="対象無し", 0, SUMPRODUCT(_xlpm.amount * _xlpm.hitCount))),0)</f>
        <v>0</v>
      </c>
      <c r="NU69" s="157">
        <f t="shared" si="293"/>
        <v>0</v>
      </c>
      <c r="NV69" s="21">
        <f>LEN(配列情報!$D$102)-LEN(SUBSTITUTE(配列情報!$D$102,$D69,""))</f>
        <v>0</v>
      </c>
      <c r="NW69" s="21">
        <f t="shared" si="96"/>
        <v>0</v>
      </c>
      <c r="NX69" s="162" cm="1">
        <f t="array" ref="NX69">NW69-IFERROR(_xlfn.LET(_xlpm.k, _xlfn.XMATCH(TRUE, EXACT($OB$2:$RL$2, D69),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D69, ""))) / LEN(D69),_xlpm.amount, SUMIF($C$3:$C$215, _xlpm.arrCode, $NW$3:$NW$215),IF(_xlpm.top="対象無し", 0, SUMPRODUCT(_xlpm.amount * _xlpm.hitCount))),0)</f>
        <v>0</v>
      </c>
      <c r="NY69" s="157">
        <f t="shared" si="294"/>
        <v>0</v>
      </c>
    </row>
    <row r="70" spans="1:394">
      <c r="A70" s="178" t="s">
        <v>623</v>
      </c>
      <c r="B70" s="45" t="s">
        <v>64</v>
      </c>
      <c r="C70" s="45">
        <v>68</v>
      </c>
      <c r="D70" s="19" t="str">
        <f>塩基・修飾表記の定義!N66</f>
        <v>[psedU]</v>
      </c>
      <c r="E70" s="160">
        <f t="shared" si="295"/>
        <v>7</v>
      </c>
      <c r="F70" s="21">
        <f>LEN(配列情報!$D$7)-LEN(SUBSTITUTE(配列情報!$D$7,$D70,""))</f>
        <v>0</v>
      </c>
      <c r="G70" s="21">
        <f t="shared" ref="G70:G93" si="296">F70/$E70</f>
        <v>0</v>
      </c>
      <c r="H70" s="162" cm="1">
        <f t="array" ref="H70">G70-IFERROR(_xlfn.LET(_xlpm.k,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$G$3:$G$215),IF(_xlpm.top="対象無し", 0, SUMPRODUCT(_xlpm.amount * _xlpm.hitCount))),0)</f>
        <v>0</v>
      </c>
      <c r="I70" s="157">
        <f t="shared" si="199"/>
        <v>0</v>
      </c>
      <c r="J70" s="21">
        <f>LEN(配列情報!$D$8)-LEN(SUBSTITUTE(配列情報!$D$8,$D70,""))</f>
        <v>0</v>
      </c>
      <c r="K70" s="21">
        <f t="shared" ref="K70:K93" si="297">J70/$E70</f>
        <v>0</v>
      </c>
      <c r="L70" s="162" cm="1">
        <f t="array" ref="L70">K70-IFERROR(_xlfn.LET(_xlpm.k,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$K$3:$K$215),IF(_xlpm.top="対象無し", 0, SUMPRODUCT(_xlpm.amount * _xlpm.hitCount))),0)</f>
        <v>0</v>
      </c>
      <c r="M70" s="157">
        <f t="shared" si="200"/>
        <v>0</v>
      </c>
      <c r="N70" s="21">
        <f>LEN(配列情報!$D$9)-LEN(SUBSTITUTE(配列情報!$D$9,$D70,""))</f>
        <v>0</v>
      </c>
      <c r="O70" s="21">
        <f t="shared" ref="O70:O93" si="298">N70/$E70</f>
        <v>0</v>
      </c>
      <c r="P70" s="162" cm="1">
        <f t="array" ref="P70">O70-IFERROR(_xlfn.LET(_xlpm.k,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$O$3:$O$215),IF(_xlpm.top="対象無し", 0, SUMPRODUCT(_xlpm.amount * _xlpm.hitCount))),0)</f>
        <v>0</v>
      </c>
      <c r="Q70" s="157">
        <f t="shared" si="201"/>
        <v>0</v>
      </c>
      <c r="R70" s="21">
        <f>LEN(配列情報!$D$10)-LEN(SUBSTITUTE(配列情報!$D$10,$D70,""))</f>
        <v>0</v>
      </c>
      <c r="S70" s="21">
        <f t="shared" ref="S70:S93" si="299">R70/$E70</f>
        <v>0</v>
      </c>
      <c r="T70" s="162" cm="1">
        <f t="array" ref="T70">S70-IFERROR(_xlfn.LET(_xlpm.k,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$S$3:$S$215),IF(_xlpm.top="対象無し", 0, SUMPRODUCT(_xlpm.amount * _xlpm.hitCount))),0)</f>
        <v>0</v>
      </c>
      <c r="U70" s="157">
        <f t="shared" si="202"/>
        <v>0</v>
      </c>
      <c r="V70" s="21">
        <f>LEN(配列情報!$D$11)-LEN(SUBSTITUTE(配列情報!$D$11,$D70,""))</f>
        <v>0</v>
      </c>
      <c r="W70" s="21">
        <f t="shared" ref="W70:W93" si="300">V70/$E70</f>
        <v>0</v>
      </c>
      <c r="X70" s="162" cm="1">
        <f t="array" ref="X70">W70-IFERROR(_xlfn.LET(_xlpm.k,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$W$3:$W$215),IF(_xlpm.top="対象無し", 0, SUMPRODUCT(_xlpm.amount * _xlpm.hitCount))),0)</f>
        <v>0</v>
      </c>
      <c r="Y70" s="157">
        <f t="shared" si="203"/>
        <v>0</v>
      </c>
      <c r="Z70" s="21">
        <f>LEN(配列情報!$D$12)-LEN(SUBSTITUTE(配列情報!$D$12,$D70,""))</f>
        <v>0</v>
      </c>
      <c r="AA70" s="21">
        <f t="shared" ref="AA70:AA93" si="301">Z70/$E70</f>
        <v>0</v>
      </c>
      <c r="AB70" s="162" cm="1">
        <f t="array" ref="AB70">AA70-IFERROR(_xlfn.LET(_xlpm.k,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$AA$3:$AA$215),IF(_xlpm.top="対象無し", 0, SUMPRODUCT(_xlpm.amount * _xlpm.hitCount))),0)</f>
        <v>0</v>
      </c>
      <c r="AC70" s="157">
        <f t="shared" si="204"/>
        <v>0</v>
      </c>
      <c r="AD70" s="21">
        <f>LEN(配列情報!$D$13)-LEN(SUBSTITUTE(配列情報!$D$13,$D70,""))</f>
        <v>0</v>
      </c>
      <c r="AE70" s="21">
        <f t="shared" ref="AE70:AE93" si="302">AD70/$E70</f>
        <v>0</v>
      </c>
      <c r="AF70" s="162" cm="1">
        <f t="array" ref="AF70">AE70-IFERROR(_xlfn.LET(_xlpm.k,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$AE$3:$AE$215),IF(_xlpm.top="対象無し", 0, SUMPRODUCT(_xlpm.amount * _xlpm.hitCount))),0)</f>
        <v>0</v>
      </c>
      <c r="AG70" s="157">
        <f t="shared" si="205"/>
        <v>0</v>
      </c>
      <c r="AH70" s="21">
        <f>LEN(配列情報!$D$14)-LEN(SUBSTITUTE(配列情報!$D$14,$D70,""))</f>
        <v>0</v>
      </c>
      <c r="AI70" s="21">
        <f t="shared" ref="AI70:AI93" si="303">AH70/$E70</f>
        <v>0</v>
      </c>
      <c r="AJ70" s="162" cm="1">
        <f t="array" ref="AJ70">AI70-IFERROR(_xlfn.LET(_xlpm.k,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$AI$3:$AI$215),IF(_xlpm.top="対象無し", 0, SUMPRODUCT(_xlpm.amount * _xlpm.hitCount))),0)</f>
        <v>0</v>
      </c>
      <c r="AK70" s="157">
        <f t="shared" si="206"/>
        <v>0</v>
      </c>
      <c r="AL70" s="21">
        <f>LEN(配列情報!$D$15)-LEN(SUBSTITUTE(配列情報!$D$15,$D70,""))</f>
        <v>0</v>
      </c>
      <c r="AM70" s="21">
        <f t="shared" ref="AM70:AM93" si="304">AL70/$E70</f>
        <v>0</v>
      </c>
      <c r="AN70" s="162" cm="1">
        <f t="array" ref="AN70">AM70-IFERROR(_xlfn.LET(_xlpm.k,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$AM$3:$AM$215),IF(_xlpm.top="対象無し", 0, SUMPRODUCT(_xlpm.amount * _xlpm.hitCount))),0)</f>
        <v>0</v>
      </c>
      <c r="AO70" s="157">
        <f t="shared" si="207"/>
        <v>0</v>
      </c>
      <c r="AP70" s="21">
        <f>LEN(配列情報!$D$16)-LEN(SUBSTITUTE(配列情報!$D$16,$D70,""))</f>
        <v>0</v>
      </c>
      <c r="AQ70" s="21">
        <f t="shared" ref="AQ70:AQ93" si="305">AP70/$E70</f>
        <v>0</v>
      </c>
      <c r="AR70" s="162" cm="1">
        <f t="array" ref="AR70">AQ70-IFERROR(_xlfn.LET(_xlpm.k,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$AQ$3:$AQ$215),IF(_xlpm.top="対象無し", 0, SUMPRODUCT(_xlpm.amount * _xlpm.hitCount))),0)</f>
        <v>0</v>
      </c>
      <c r="AS70" s="157">
        <f t="shared" si="208"/>
        <v>0</v>
      </c>
      <c r="AT70" s="21">
        <f>LEN(配列情報!$D$17)-LEN(SUBSTITUTE(配列情報!$D$17,$D70,""))</f>
        <v>0</v>
      </c>
      <c r="AU70" s="21">
        <f t="shared" ref="AU70:AU93" si="306">AT70/$E70</f>
        <v>0</v>
      </c>
      <c r="AV70" s="162" cm="1">
        <f t="array" ref="AV70">AU70-IFERROR(_xlfn.LET(_xlpm.k,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$AU$3:$AU$215),IF(_xlpm.top="対象無し", 0, SUMPRODUCT(_xlpm.amount * _xlpm.hitCount))),0)</f>
        <v>0</v>
      </c>
      <c r="AW70" s="157">
        <f t="shared" si="209"/>
        <v>0</v>
      </c>
      <c r="AX70" s="21">
        <f>LEN(配列情報!$D$18)-LEN(SUBSTITUTE(配列情報!$D$18,$D70,""))</f>
        <v>0</v>
      </c>
      <c r="AY70" s="21">
        <f t="shared" ref="AY70:AY93" si="307">AX70/$E70</f>
        <v>0</v>
      </c>
      <c r="AZ70" s="162" cm="1">
        <f t="array" ref="AZ70">AY70-IFERROR(_xlfn.LET(_xlpm.k,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$AY$3:$AY$215),IF(_xlpm.top="対象無し", 0, SUMPRODUCT(_xlpm.amount * _xlpm.hitCount))),0)</f>
        <v>0</v>
      </c>
      <c r="BA70" s="157">
        <f t="shared" si="210"/>
        <v>0</v>
      </c>
      <c r="BB70" s="21">
        <f>LEN(配列情報!$D$19)-LEN(SUBSTITUTE(配列情報!$D$19,$D70,""))</f>
        <v>0</v>
      </c>
      <c r="BC70" s="21">
        <f t="shared" ref="BC70:BC93" si="308">BB70/$E70</f>
        <v>0</v>
      </c>
      <c r="BD70" s="162" cm="1">
        <f t="array" ref="BD70">BC70-IFERROR(_xlfn.LET(_xlpm.k,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$BC$3:$BC$215),IF(_xlpm.top="対象無し", 0, SUMPRODUCT(_xlpm.amount * _xlpm.hitCount))),0)</f>
        <v>0</v>
      </c>
      <c r="BE70" s="157">
        <f t="shared" si="211"/>
        <v>0</v>
      </c>
      <c r="BF70" s="21">
        <f>LEN(配列情報!$D$20)-LEN(SUBSTITUTE(配列情報!$D$20,$D70,""))</f>
        <v>0</v>
      </c>
      <c r="BG70" s="21">
        <f t="shared" ref="BG70:BG93" si="309">BF70/$E70</f>
        <v>0</v>
      </c>
      <c r="BH70" s="162" cm="1">
        <f t="array" ref="BH70">BG70-IFERROR(_xlfn.LET(_xlpm.k,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$BG$3:$BG$215),IF(_xlpm.top="対象無し", 0, SUMPRODUCT(_xlpm.amount * _xlpm.hitCount))),0)</f>
        <v>0</v>
      </c>
      <c r="BI70" s="157">
        <f t="shared" si="212"/>
        <v>0</v>
      </c>
      <c r="BJ70" s="21">
        <f>LEN(配列情報!$D$21)-LEN(SUBSTITUTE(配列情報!$D$21,$D70,""))</f>
        <v>0</v>
      </c>
      <c r="BK70" s="21">
        <f t="shared" ref="BK70:BK93" si="310">BJ70/$E70</f>
        <v>0</v>
      </c>
      <c r="BL70" s="162" cm="1">
        <f t="array" ref="BL70">BK70-IFERROR(_xlfn.LET(_xlpm.k,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$BK$3:$BK$215),IF(_xlpm.top="対象無し", 0, SUMPRODUCT(_xlpm.amount * _xlpm.hitCount))),0)</f>
        <v>0</v>
      </c>
      <c r="BM70" s="157">
        <f t="shared" si="213"/>
        <v>0</v>
      </c>
      <c r="BN70" s="21">
        <f>LEN(配列情報!$D$22)-LEN(SUBSTITUTE(配列情報!$D$22,$D70,""))</f>
        <v>0</v>
      </c>
      <c r="BO70" s="21">
        <f t="shared" ref="BO70:BO93" si="311">BN70/$E70</f>
        <v>0</v>
      </c>
      <c r="BP70" s="162" cm="1">
        <f t="array" ref="BP70">BO70-IFERROR(_xlfn.LET(_xlpm.k,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$BO$3:$BO$215),IF(_xlpm.top="対象無し", 0, SUMPRODUCT(_xlpm.amount * _xlpm.hitCount))),0)</f>
        <v>0</v>
      </c>
      <c r="BQ70" s="157">
        <f t="shared" si="214"/>
        <v>0</v>
      </c>
      <c r="BR70" s="21">
        <f>LEN(配列情報!$D$23)-LEN(SUBSTITUTE(配列情報!$D$23,$D70,""))</f>
        <v>0</v>
      </c>
      <c r="BS70" s="21">
        <f t="shared" ref="BS70:BS93" si="312">BR70/$E70</f>
        <v>0</v>
      </c>
      <c r="BT70" s="162" cm="1">
        <f t="array" ref="BT70">BS70-IFERROR(_xlfn.LET(_xlpm.k,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$BS$3:$BS$215),IF(_xlpm.top="対象無し", 0, SUMPRODUCT(_xlpm.amount * _xlpm.hitCount))),0)</f>
        <v>0</v>
      </c>
      <c r="BU70" s="157">
        <f t="shared" si="215"/>
        <v>0</v>
      </c>
      <c r="BV70" s="21">
        <f>LEN(配列情報!$D$24)-LEN(SUBSTITUTE(配列情報!$D$24,$D70,""))</f>
        <v>0</v>
      </c>
      <c r="BW70" s="21">
        <f t="shared" ref="BW70:BW93" si="313">BV70/$E70</f>
        <v>0</v>
      </c>
      <c r="BX70" s="162" cm="1">
        <f t="array" ref="BX70">BW70-IFERROR(_xlfn.LET(_xlpm.k,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$BW$3:$BW$215),IF(_xlpm.top="対象無し", 0, SUMPRODUCT(_xlpm.amount * _xlpm.hitCount))),0)</f>
        <v>0</v>
      </c>
      <c r="BY70" s="157">
        <f t="shared" si="216"/>
        <v>0</v>
      </c>
      <c r="BZ70" s="21">
        <f>LEN(配列情報!$D$25)-LEN(SUBSTITUTE(配列情報!$D$25,$D70,""))</f>
        <v>0</v>
      </c>
      <c r="CA70" s="21">
        <f t="shared" ref="CA70:CA93" si="314">BZ70/$E70</f>
        <v>0</v>
      </c>
      <c r="CB70" s="162" cm="1">
        <f t="array" ref="CB70">CA70-IFERROR(_xlfn.LET(_xlpm.k,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$CA$3:$CA$215),IF(_xlpm.top="対象無し", 0, SUMPRODUCT(_xlpm.amount * _xlpm.hitCount))),0)</f>
        <v>0</v>
      </c>
      <c r="CC70" s="157">
        <f t="shared" si="217"/>
        <v>0</v>
      </c>
      <c r="CD70" s="21">
        <f>LEN(配列情報!$D$26)-LEN(SUBSTITUTE(配列情報!$D$26,$D70,""))</f>
        <v>0</v>
      </c>
      <c r="CE70" s="21">
        <f t="shared" ref="CE70:CE93" si="315">CD70/$E70</f>
        <v>0</v>
      </c>
      <c r="CF70" s="162" cm="1">
        <f t="array" ref="CF70">CE70-IFERROR(_xlfn.LET(_xlpm.k,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$CE$3:$CE$215),IF(_xlpm.top="対象無し", 0, SUMPRODUCT(_xlpm.amount * _xlpm.hitCount))),0)</f>
        <v>0</v>
      </c>
      <c r="CG70" s="157">
        <f t="shared" si="218"/>
        <v>0</v>
      </c>
      <c r="CH70" s="21">
        <f>LEN(配列情報!$D$27)-LEN(SUBSTITUTE(配列情報!$D$27,$D70,""))</f>
        <v>0</v>
      </c>
      <c r="CI70" s="21">
        <f t="shared" ref="CI70:CI93" si="316">CH70/$E70</f>
        <v>0</v>
      </c>
      <c r="CJ70" s="162" cm="1">
        <f t="array" ref="CJ70">CI70-IFERROR(_xlfn.LET(_xlpm.k,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$CI$3:$CI$215),IF(_xlpm.top="対象無し", 0, SUMPRODUCT(_xlpm.amount * _xlpm.hitCount))),0)</f>
        <v>0</v>
      </c>
      <c r="CK70" s="157">
        <f t="shared" si="219"/>
        <v>0</v>
      </c>
      <c r="CL70" s="21">
        <f>LEN(配列情報!$D$28)-LEN(SUBSTITUTE(配列情報!$D$28,$D70,""))</f>
        <v>0</v>
      </c>
      <c r="CM70" s="21">
        <f t="shared" ref="CM70:CM93" si="317">CL70/$E70</f>
        <v>0</v>
      </c>
      <c r="CN70" s="162" cm="1">
        <f t="array" ref="CN70">CM70-IFERROR(_xlfn.LET(_xlpm.k,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$CM$3:$CM$215),IF(_xlpm.top="対象無し", 0, SUMPRODUCT(_xlpm.amount * _xlpm.hitCount))),0)</f>
        <v>0</v>
      </c>
      <c r="CO70" s="157">
        <f t="shared" si="220"/>
        <v>0</v>
      </c>
      <c r="CP70" s="21">
        <f>LEN(配列情報!$D$29)-LEN(SUBSTITUTE(配列情報!$D$29,$D70,""))</f>
        <v>0</v>
      </c>
      <c r="CQ70" s="21">
        <f t="shared" ref="CQ70:CQ93" si="318">CP70/$E70</f>
        <v>0</v>
      </c>
      <c r="CR70" s="162" cm="1">
        <f t="array" ref="CR70">CQ70-IFERROR(_xlfn.LET(_xlpm.k,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$CQ$3:$CQ$215),IF(_xlpm.top="対象無し", 0, SUMPRODUCT(_xlpm.amount * _xlpm.hitCount))),0)</f>
        <v>0</v>
      </c>
      <c r="CS70" s="157">
        <f t="shared" si="221"/>
        <v>0</v>
      </c>
      <c r="CT70" s="21">
        <f>LEN(配列情報!$D$30)-LEN(SUBSTITUTE(配列情報!$D$30,$D70,""))</f>
        <v>0</v>
      </c>
      <c r="CU70" s="21">
        <f t="shared" ref="CU70:CU93" si="319">CT70/$E70</f>
        <v>0</v>
      </c>
      <c r="CV70" s="162" cm="1">
        <f t="array" ref="CV70">CU70-IFERROR(_xlfn.LET(_xlpm.k,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$CU$3:$CU$215),IF(_xlpm.top="対象無し", 0, SUMPRODUCT(_xlpm.amount * _xlpm.hitCount))),0)</f>
        <v>0</v>
      </c>
      <c r="CW70" s="157">
        <f t="shared" si="222"/>
        <v>0</v>
      </c>
      <c r="CX70" s="21">
        <f>LEN(配列情報!$D$31)-LEN(SUBSTITUTE(配列情報!$D$31,$D70,""))</f>
        <v>0</v>
      </c>
      <c r="CY70" s="21">
        <f t="shared" ref="CY70:CY93" si="320">CX70/$E70</f>
        <v>0</v>
      </c>
      <c r="CZ70" s="162" cm="1">
        <f t="array" ref="CZ70">CY70-IFERROR(_xlfn.LET(_xlpm.k,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$CY$3:$CY$215),IF(_xlpm.top="対象無し", 0, SUMPRODUCT(_xlpm.amount * _xlpm.hitCount))),0)</f>
        <v>0</v>
      </c>
      <c r="DA70" s="157">
        <f t="shared" si="223"/>
        <v>0</v>
      </c>
      <c r="DB70" s="21">
        <f>LEN(配列情報!$D$32)-LEN(SUBSTITUTE(配列情報!$D$32,$D70,""))</f>
        <v>0</v>
      </c>
      <c r="DC70" s="21">
        <f t="shared" ref="DC70:DC93" si="321">DB70/$E70</f>
        <v>0</v>
      </c>
      <c r="DD70" s="162" cm="1">
        <f t="array" ref="DD70">DC70-IFERROR(_xlfn.LET(_xlpm.k,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$DC$3:$DC$215),IF(_xlpm.top="対象無し", 0, SUMPRODUCT(_xlpm.amount * _xlpm.hitCount))),0)</f>
        <v>0</v>
      </c>
      <c r="DE70" s="157">
        <f t="shared" si="224"/>
        <v>0</v>
      </c>
      <c r="DF70" s="21">
        <f>LEN(配列情報!$D$33)-LEN(SUBSTITUTE(配列情報!$D$33,$D70,""))</f>
        <v>0</v>
      </c>
      <c r="DG70" s="21">
        <f t="shared" ref="DG70:DG93" si="322">DF70/$E70</f>
        <v>0</v>
      </c>
      <c r="DH70" s="162" cm="1">
        <f t="array" ref="DH70">DG70-IFERROR(_xlfn.LET(_xlpm.k,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$DG$3:$DG$215),IF(_xlpm.top="対象無し", 0, SUMPRODUCT(_xlpm.amount * _xlpm.hitCount))),0)</f>
        <v>0</v>
      </c>
      <c r="DI70" s="157">
        <f t="shared" si="225"/>
        <v>0</v>
      </c>
      <c r="DJ70" s="21">
        <f>LEN(配列情報!$D$34)-LEN(SUBSTITUTE(配列情報!$D$34,$D70,""))</f>
        <v>0</v>
      </c>
      <c r="DK70" s="21">
        <f t="shared" ref="DK70:DK93" si="323">DJ70/$E70</f>
        <v>0</v>
      </c>
      <c r="DL70" s="162" cm="1">
        <f t="array" ref="DL70">DK70-IFERROR(_xlfn.LET(_xlpm.k,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$DK$3:$DK$215),IF(_xlpm.top="対象無し", 0, SUMPRODUCT(_xlpm.amount * _xlpm.hitCount))),0)</f>
        <v>0</v>
      </c>
      <c r="DM70" s="157">
        <f t="shared" si="226"/>
        <v>0</v>
      </c>
      <c r="DN70" s="21">
        <f>LEN(配列情報!$D$35)-LEN(SUBSTITUTE(配列情報!$D$35,$D70,""))</f>
        <v>0</v>
      </c>
      <c r="DO70" s="21">
        <f t="shared" ref="DO70:DO93" si="324">DN70/$E70</f>
        <v>0</v>
      </c>
      <c r="DP70" s="162" cm="1">
        <f t="array" ref="DP70">DO70-IFERROR(_xlfn.LET(_xlpm.k,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$DO$3:$DO$215),IF(_xlpm.top="対象無し", 0, SUMPRODUCT(_xlpm.amount * _xlpm.hitCount))),0)</f>
        <v>0</v>
      </c>
      <c r="DQ70" s="157">
        <f t="shared" si="227"/>
        <v>0</v>
      </c>
      <c r="DR70" s="21">
        <f>LEN(配列情報!$D$36)-LEN(SUBSTITUTE(配列情報!$D$36,$D70,""))</f>
        <v>0</v>
      </c>
      <c r="DS70" s="21">
        <f t="shared" ref="DS70:DS93" si="325">DR70/$E70</f>
        <v>0</v>
      </c>
      <c r="DT70" s="162" cm="1">
        <f t="array" ref="DT70">DS70-IFERROR(_xlfn.LET(_xlpm.k,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$DS$3:$DS$215),IF(_xlpm.top="対象無し", 0, SUMPRODUCT(_xlpm.amount * _xlpm.hitCount))),0)</f>
        <v>0</v>
      </c>
      <c r="DU70" s="157">
        <f t="shared" si="228"/>
        <v>0</v>
      </c>
      <c r="DV70" s="21">
        <f>LEN(配列情報!$D$37)-LEN(SUBSTITUTE(配列情報!$D$37,$D70,""))</f>
        <v>0</v>
      </c>
      <c r="DW70" s="21">
        <f t="shared" ref="DW70:DW93" si="326">DV70/$E70</f>
        <v>0</v>
      </c>
      <c r="DX70" s="162" cm="1">
        <f t="array" ref="DX70">DW70-IFERROR(_xlfn.LET(_xlpm.k,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$DW$3:$DW$215),IF(_xlpm.top="対象無し", 0, SUMPRODUCT(_xlpm.amount * _xlpm.hitCount))),0)</f>
        <v>0</v>
      </c>
      <c r="DY70" s="157">
        <f t="shared" si="229"/>
        <v>0</v>
      </c>
      <c r="DZ70" s="21">
        <f>LEN(配列情報!$D$38)-LEN(SUBSTITUTE(配列情報!$D$38,$D70,""))</f>
        <v>0</v>
      </c>
      <c r="EA70" s="21">
        <f t="shared" ref="EA70:EA93" si="327">DZ70/$E70</f>
        <v>0</v>
      </c>
      <c r="EB70" s="162" cm="1">
        <f t="array" ref="EB70">EA70-IFERROR(_xlfn.LET(_xlpm.k,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$EA$3:$EA$215),IF(_xlpm.top="対象無し", 0, SUMPRODUCT(_xlpm.amount * _xlpm.hitCount))),0)</f>
        <v>0</v>
      </c>
      <c r="EC70" s="157">
        <f t="shared" si="230"/>
        <v>0</v>
      </c>
      <c r="ED70" s="21">
        <f>LEN(配列情報!$D$39)-LEN(SUBSTITUTE(配列情報!$D$39,$D70,""))</f>
        <v>0</v>
      </c>
      <c r="EE70" s="21">
        <f t="shared" ref="EE70:EE93" si="328">ED70/$E70</f>
        <v>0</v>
      </c>
      <c r="EF70" s="162" cm="1">
        <f t="array" ref="EF70">EE70-IFERROR(_xlfn.LET(_xlpm.k,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$EE$3:$EE$215),IF(_xlpm.top="対象無し", 0, SUMPRODUCT(_xlpm.amount * _xlpm.hitCount))),0)</f>
        <v>0</v>
      </c>
      <c r="EG70" s="157">
        <f t="shared" si="231"/>
        <v>0</v>
      </c>
      <c r="EH70" s="21">
        <f>LEN(配列情報!$D$40)-LEN(SUBSTITUTE(配列情報!$D$40,$D70,""))</f>
        <v>0</v>
      </c>
      <c r="EI70" s="21">
        <f t="shared" ref="EI70:EI93" si="329">EH70/$E70</f>
        <v>0</v>
      </c>
      <c r="EJ70" s="162" cm="1">
        <f t="array" ref="EJ70">EI70-IFERROR(_xlfn.LET(_xlpm.k,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$EI$3:$EI$215),IF(_xlpm.top="対象無し", 0, SUMPRODUCT(_xlpm.amount * _xlpm.hitCount))),0)</f>
        <v>0</v>
      </c>
      <c r="EK70" s="157">
        <f t="shared" si="232"/>
        <v>0</v>
      </c>
      <c r="EL70" s="21">
        <f>LEN(配列情報!$D$41)-LEN(SUBSTITUTE(配列情報!$D$41,$D70,""))</f>
        <v>0</v>
      </c>
      <c r="EM70" s="21">
        <f t="shared" ref="EM70:EM93" si="330">EL70/$E70</f>
        <v>0</v>
      </c>
      <c r="EN70" s="162" cm="1">
        <f t="array" ref="EN70">EM70-IFERROR(_xlfn.LET(_xlpm.k,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$EM$3:$EM$215),IF(_xlpm.top="対象無し", 0, SUMPRODUCT(_xlpm.amount * _xlpm.hitCount))),0)</f>
        <v>0</v>
      </c>
      <c r="EO70" s="157">
        <f t="shared" si="233"/>
        <v>0</v>
      </c>
      <c r="EP70" s="21">
        <f>LEN(配列情報!$D$42)-LEN(SUBSTITUTE(配列情報!$D$42,$D70,""))</f>
        <v>0</v>
      </c>
      <c r="EQ70" s="21">
        <f t="shared" ref="EQ70:EQ93" si="331">EP70/$E70</f>
        <v>0</v>
      </c>
      <c r="ER70" s="162" cm="1">
        <f t="array" ref="ER70">EQ70-IFERROR(_xlfn.LET(_xlpm.k,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$EQ$3:$EQ$215),IF(_xlpm.top="対象無し", 0, SUMPRODUCT(_xlpm.amount * _xlpm.hitCount))),0)</f>
        <v>0</v>
      </c>
      <c r="ES70" s="157">
        <f t="shared" si="234"/>
        <v>0</v>
      </c>
      <c r="ET70" s="21">
        <f>LEN(配列情報!$D$43)-LEN(SUBSTITUTE(配列情報!$D$43,$D70,""))</f>
        <v>0</v>
      </c>
      <c r="EU70" s="21">
        <f t="shared" ref="EU70:EU93" si="332">ET70/$E70</f>
        <v>0</v>
      </c>
      <c r="EV70" s="162" cm="1">
        <f t="array" ref="EV70">EU70-IFERROR(_xlfn.LET(_xlpm.k,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$EU$3:$EU$215),IF(_xlpm.top="対象無し", 0, SUMPRODUCT(_xlpm.amount * _xlpm.hitCount))),0)</f>
        <v>0</v>
      </c>
      <c r="EW70" s="157">
        <f t="shared" si="235"/>
        <v>0</v>
      </c>
      <c r="EX70" s="21">
        <f>LEN(配列情報!$D$44)-LEN(SUBSTITUTE(配列情報!$D$44,$D70,""))</f>
        <v>0</v>
      </c>
      <c r="EY70" s="21">
        <f t="shared" ref="EY70:EY93" si="333">EX70/$E70</f>
        <v>0</v>
      </c>
      <c r="EZ70" s="162" cm="1">
        <f t="array" ref="EZ70">EY70-IFERROR(_xlfn.LET(_xlpm.k,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$EY$3:$EY$215),IF(_xlpm.top="対象無し", 0, SUMPRODUCT(_xlpm.amount * _xlpm.hitCount))),0)</f>
        <v>0</v>
      </c>
      <c r="FA70" s="157">
        <f t="shared" si="236"/>
        <v>0</v>
      </c>
      <c r="FB70" s="21">
        <f>LEN(配列情報!$D$45)-LEN(SUBSTITUTE(配列情報!$D$45,$D70,""))</f>
        <v>0</v>
      </c>
      <c r="FC70" s="21">
        <f t="shared" ref="FC70:FC93" si="334">FB70/$E70</f>
        <v>0</v>
      </c>
      <c r="FD70" s="162" cm="1">
        <f t="array" ref="FD70">FC70-IFERROR(_xlfn.LET(_xlpm.k,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$FC$3:$FC$215),IF(_xlpm.top="対象無し", 0, SUMPRODUCT(_xlpm.amount * _xlpm.hitCount))),0)</f>
        <v>0</v>
      </c>
      <c r="FE70" s="157">
        <f t="shared" si="237"/>
        <v>0</v>
      </c>
      <c r="FF70" s="21">
        <f>LEN(配列情報!$D$46)-LEN(SUBSTITUTE(配列情報!$D$46,$D70,""))</f>
        <v>0</v>
      </c>
      <c r="FG70" s="21">
        <f t="shared" ref="FG70:FG93" si="335">FF70/$E70</f>
        <v>0</v>
      </c>
      <c r="FH70" s="162" cm="1">
        <f t="array" ref="FH70">FG70-IFERROR(_xlfn.LET(_xlpm.k,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$FG$3:$FG$215),IF(_xlpm.top="対象無し", 0, SUMPRODUCT(_xlpm.amount * _xlpm.hitCount))),0)</f>
        <v>0</v>
      </c>
      <c r="FI70" s="157">
        <f t="shared" si="238"/>
        <v>0</v>
      </c>
      <c r="FJ70" s="21">
        <f>LEN(配列情報!$D$47)-LEN(SUBSTITUTE(配列情報!$D$47,$D70,""))</f>
        <v>0</v>
      </c>
      <c r="FK70" s="21">
        <f t="shared" ref="FK70:FK93" si="336">FJ70/$E70</f>
        <v>0</v>
      </c>
      <c r="FL70" s="162" cm="1">
        <f t="array" ref="FL70">FK70-IFERROR(_xlfn.LET(_xlpm.k,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$FK$3:$FK$215),IF(_xlpm.top="対象無し", 0, SUMPRODUCT(_xlpm.amount * _xlpm.hitCount))),0)</f>
        <v>0</v>
      </c>
      <c r="FM70" s="157">
        <f t="shared" si="239"/>
        <v>0</v>
      </c>
      <c r="FN70" s="21">
        <f>LEN(配列情報!$D$48)-LEN(SUBSTITUTE(配列情報!$D$48,$D70,""))</f>
        <v>0</v>
      </c>
      <c r="FO70" s="21">
        <f t="shared" ref="FO70:FO93" si="337">FN70/$E70</f>
        <v>0</v>
      </c>
      <c r="FP70" s="162" cm="1">
        <f t="array" ref="FP70">FO70-IFERROR(_xlfn.LET(_xlpm.k,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$FO$3:$FO$215),IF(_xlpm.top="対象無し", 0, SUMPRODUCT(_xlpm.amount * _xlpm.hitCount))),0)</f>
        <v>0</v>
      </c>
      <c r="FQ70" s="157">
        <f t="shared" si="240"/>
        <v>0</v>
      </c>
      <c r="FR70" s="21">
        <f>LEN(配列情報!$D$49)-LEN(SUBSTITUTE(配列情報!$D$49,$D70,""))</f>
        <v>0</v>
      </c>
      <c r="FS70" s="21">
        <f t="shared" ref="FS70:FS93" si="338">FR70/$E70</f>
        <v>0</v>
      </c>
      <c r="FT70" s="162" cm="1">
        <f t="array" ref="FT70">FS70-IFERROR(_xlfn.LET(_xlpm.k,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$FS$3:$FS$215),IF(_xlpm.top="対象無し", 0, SUMPRODUCT(_xlpm.amount * _xlpm.hitCount))),0)</f>
        <v>0</v>
      </c>
      <c r="FU70" s="157">
        <f t="shared" si="241"/>
        <v>0</v>
      </c>
      <c r="FV70" s="21">
        <f>LEN(配列情報!$D$50)-LEN(SUBSTITUTE(配列情報!$D$50,$D70,""))</f>
        <v>0</v>
      </c>
      <c r="FW70" s="21">
        <f t="shared" ref="FW70:FW93" si="339">FV70/$E70</f>
        <v>0</v>
      </c>
      <c r="FX70" s="162" cm="1">
        <f t="array" ref="FX70">FW70-IFERROR(_xlfn.LET(_xlpm.k,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$FW$3:$FW$215),IF(_xlpm.top="対象無し", 0, SUMPRODUCT(_xlpm.amount * _xlpm.hitCount))),0)</f>
        <v>0</v>
      </c>
      <c r="FY70" s="157">
        <f t="shared" si="242"/>
        <v>0</v>
      </c>
      <c r="FZ70" s="21">
        <f>LEN(配列情報!$D$51)-LEN(SUBSTITUTE(配列情報!$D$51,$D70,""))</f>
        <v>0</v>
      </c>
      <c r="GA70" s="21">
        <f t="shared" ref="GA70:GA93" si="340">FZ70/$E70</f>
        <v>0</v>
      </c>
      <c r="GB70" s="162" cm="1">
        <f t="array" ref="GB70">GA70-IFERROR(_xlfn.LET(_xlpm.k,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$GA$3:$GA$215),IF(_xlpm.top="対象無し", 0, SUMPRODUCT(_xlpm.amount * _xlpm.hitCount))),0)</f>
        <v>0</v>
      </c>
      <c r="GC70" s="157">
        <f t="shared" si="243"/>
        <v>0</v>
      </c>
      <c r="GD70" s="21">
        <f>LEN(配列情報!$D$52)-LEN(SUBSTITUTE(配列情報!$D$52,$D70,""))</f>
        <v>0</v>
      </c>
      <c r="GE70" s="21">
        <f t="shared" ref="GE70:GE93" si="341">GD70/$E70</f>
        <v>0</v>
      </c>
      <c r="GF70" s="162" cm="1">
        <f t="array" ref="GF70">GE70-IFERROR(_xlfn.LET(_xlpm.k,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$GE$3:$GE$215),IF(_xlpm.top="対象無し", 0, SUMPRODUCT(_xlpm.amount * _xlpm.hitCount))),0)</f>
        <v>0</v>
      </c>
      <c r="GG70" s="157">
        <f t="shared" si="244"/>
        <v>0</v>
      </c>
      <c r="GH70" s="21">
        <f>LEN(配列情報!$D$53)-LEN(SUBSTITUTE(配列情報!$D$53,$D70,""))</f>
        <v>0</v>
      </c>
      <c r="GI70" s="21">
        <f t="shared" ref="GI70:GI93" si="342">GH70/$E70</f>
        <v>0</v>
      </c>
      <c r="GJ70" s="162" cm="1">
        <f t="array" ref="GJ70">GI70-IFERROR(_xlfn.LET(_xlpm.k,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$GI$3:$GI$215),IF(_xlpm.top="対象無し", 0, SUMPRODUCT(_xlpm.amount * _xlpm.hitCount))),0)</f>
        <v>0</v>
      </c>
      <c r="GK70" s="157">
        <f t="shared" si="245"/>
        <v>0</v>
      </c>
      <c r="GL70" s="21">
        <f>LEN(配列情報!$D$54)-LEN(SUBSTITUTE(配列情報!$D$54,$D70,""))</f>
        <v>0</v>
      </c>
      <c r="GM70" s="21">
        <f t="shared" ref="GM70:GM93" si="343">GL70/$E70</f>
        <v>0</v>
      </c>
      <c r="GN70" s="162" cm="1">
        <f t="array" ref="GN70">GM70-IFERROR(_xlfn.LET(_xlpm.k,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$GM$3:$GM$215),IF(_xlpm.top="対象無し", 0, SUMPRODUCT(_xlpm.amount * _xlpm.hitCount))),0)</f>
        <v>0</v>
      </c>
      <c r="GO70" s="157">
        <f t="shared" si="246"/>
        <v>0</v>
      </c>
      <c r="GP70" s="21">
        <f>LEN(配列情報!$D$55)-LEN(SUBSTITUTE(配列情報!$D$55,$D70,""))</f>
        <v>0</v>
      </c>
      <c r="GQ70" s="21">
        <f t="shared" ref="GQ70:GQ93" si="344">GP70/$E70</f>
        <v>0</v>
      </c>
      <c r="GR70" s="162" cm="1">
        <f t="array" ref="GR70">GQ70-IFERROR(_xlfn.LET(_xlpm.k,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$GQ$3:$GQ$215),IF(_xlpm.top="対象無し", 0, SUMPRODUCT(_xlpm.amount * _xlpm.hitCount))),0)</f>
        <v>0</v>
      </c>
      <c r="GS70" s="157">
        <f t="shared" si="247"/>
        <v>0</v>
      </c>
      <c r="GT70" s="21">
        <f>LEN(配列情報!$D$56)-LEN(SUBSTITUTE(配列情報!$D$56,$D70,""))</f>
        <v>0</v>
      </c>
      <c r="GU70" s="21">
        <f t="shared" ref="GU70:GU93" si="345">GT70/$E70</f>
        <v>0</v>
      </c>
      <c r="GV70" s="162" cm="1">
        <f t="array" ref="GV70">GU70-IFERROR(_xlfn.LET(_xlpm.k,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$GU$3:$GU$215),IF(_xlpm.top="対象無し", 0, SUMPRODUCT(_xlpm.amount * _xlpm.hitCount))),0)</f>
        <v>0</v>
      </c>
      <c r="GW70" s="157">
        <f t="shared" si="248"/>
        <v>0</v>
      </c>
      <c r="GX70" s="21">
        <f>LEN(配列情報!$D$57)-LEN(SUBSTITUTE(配列情報!$D$57,$D70,""))</f>
        <v>0</v>
      </c>
      <c r="GY70" s="21">
        <f t="shared" ref="GY70:GY93" si="346">GX70/$E70</f>
        <v>0</v>
      </c>
      <c r="GZ70" s="162" cm="1">
        <f t="array" ref="GZ70">GY70-IFERROR(_xlfn.LET(_xlpm.k,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$GY$3:$GY$215),IF(_xlpm.top="対象無し", 0, SUMPRODUCT(_xlpm.amount * _xlpm.hitCount))),0)</f>
        <v>0</v>
      </c>
      <c r="HA70" s="157">
        <f t="shared" si="249"/>
        <v>0</v>
      </c>
      <c r="HB70" s="21">
        <f>LEN(配列情報!$D$58)-LEN(SUBSTITUTE(配列情報!$D$58,$D70,""))</f>
        <v>0</v>
      </c>
      <c r="HC70" s="21">
        <f t="shared" ref="HC70:HC93" si="347">HB70/$E70</f>
        <v>0</v>
      </c>
      <c r="HD70" s="162" cm="1">
        <f t="array" ref="HD70">HC70-IFERROR(_xlfn.LET(_xlpm.k,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$HC$3:$HC$215),IF(_xlpm.top="対象無し", 0, SUMPRODUCT(_xlpm.amount * _xlpm.hitCount))),0)</f>
        <v>0</v>
      </c>
      <c r="HE70" s="157">
        <f t="shared" si="250"/>
        <v>0</v>
      </c>
      <c r="HF70" s="21">
        <f>LEN(配列情報!$D$59)-LEN(SUBSTITUTE(配列情報!$D$59,$D70,""))</f>
        <v>0</v>
      </c>
      <c r="HG70" s="21">
        <f t="shared" ref="HG70:HG93" si="348">HF70/$E70</f>
        <v>0</v>
      </c>
      <c r="HH70" s="162" cm="1">
        <f t="array" ref="HH70">HG70-IFERROR(_xlfn.LET(_xlpm.k,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$HG$3:$HG$215),IF(_xlpm.top="対象無し", 0, SUMPRODUCT(_xlpm.amount * _xlpm.hitCount))),0)</f>
        <v>0</v>
      </c>
      <c r="HI70" s="157">
        <f t="shared" si="251"/>
        <v>0</v>
      </c>
      <c r="HJ70" s="21">
        <f>LEN(配列情報!$D$60)-LEN(SUBSTITUTE(配列情報!$D$60,$D70,""))</f>
        <v>0</v>
      </c>
      <c r="HK70" s="21">
        <f t="shared" ref="HK70:HK93" si="349">HJ70/$E70</f>
        <v>0</v>
      </c>
      <c r="HL70" s="162" cm="1">
        <f t="array" ref="HL70">HK70-IFERROR(_xlfn.LET(_xlpm.k,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$HK$3:$HK$215),IF(_xlpm.top="対象無し", 0, SUMPRODUCT(_xlpm.amount * _xlpm.hitCount))),0)</f>
        <v>0</v>
      </c>
      <c r="HM70" s="157">
        <f t="shared" si="252"/>
        <v>0</v>
      </c>
      <c r="HN70" s="21">
        <f>LEN(配列情報!$D$61)-LEN(SUBSTITUTE(配列情報!$D$61,$D70,""))</f>
        <v>0</v>
      </c>
      <c r="HO70" s="21">
        <f t="shared" ref="HO70:HO93" si="350">HN70/$E70</f>
        <v>0</v>
      </c>
      <c r="HP70" s="162" cm="1">
        <f t="array" ref="HP70">HO70-IFERROR(_xlfn.LET(_xlpm.k,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$HO$3:$HO$215),IF(_xlpm.top="対象無し", 0, SUMPRODUCT(_xlpm.amount * _xlpm.hitCount))),0)</f>
        <v>0</v>
      </c>
      <c r="HQ70" s="157">
        <f t="shared" si="253"/>
        <v>0</v>
      </c>
      <c r="HR70" s="21">
        <f>LEN(配列情報!$D$62)-LEN(SUBSTITUTE(配列情報!$D$62,$D70,""))</f>
        <v>0</v>
      </c>
      <c r="HS70" s="21">
        <f t="shared" ref="HS70:HS93" si="351">HR70/$E70</f>
        <v>0</v>
      </c>
      <c r="HT70" s="162" cm="1">
        <f t="array" ref="HT70">HS70-IFERROR(_xlfn.LET(_xlpm.k,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$HS$3:$HS$215),IF(_xlpm.top="対象無し", 0, SUMPRODUCT(_xlpm.amount * _xlpm.hitCount))),0)</f>
        <v>0</v>
      </c>
      <c r="HU70" s="157">
        <f t="shared" si="254"/>
        <v>0</v>
      </c>
      <c r="HV70" s="21">
        <f>LEN(配列情報!$D$63)-LEN(SUBSTITUTE(配列情報!$D$63,$D70,""))</f>
        <v>0</v>
      </c>
      <c r="HW70" s="21">
        <f t="shared" ref="HW70:HW93" si="352">HV70/$E70</f>
        <v>0</v>
      </c>
      <c r="HX70" s="162" cm="1">
        <f t="array" ref="HX70">HW70-IFERROR(_xlfn.LET(_xlpm.k,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$HW$3:$HW$215),IF(_xlpm.top="対象無し", 0, SUMPRODUCT(_xlpm.amount * _xlpm.hitCount))),0)</f>
        <v>0</v>
      </c>
      <c r="HY70" s="157">
        <f t="shared" si="255"/>
        <v>0</v>
      </c>
      <c r="HZ70" s="21">
        <f>LEN(配列情報!$D$64)-LEN(SUBSTITUTE(配列情報!$D$64,$D70,""))</f>
        <v>0</v>
      </c>
      <c r="IA70" s="21">
        <f t="shared" ref="IA70:IA93" si="353">HZ70/$E70</f>
        <v>0</v>
      </c>
      <c r="IB70" s="162" cm="1">
        <f t="array" ref="IB70">IA70-IFERROR(_xlfn.LET(_xlpm.k,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$IA$3:$IA$215),IF(_xlpm.top="対象無し", 0, SUMPRODUCT(_xlpm.amount * _xlpm.hitCount))),0)</f>
        <v>0</v>
      </c>
      <c r="IC70" s="157">
        <f t="shared" si="256"/>
        <v>0</v>
      </c>
      <c r="ID70" s="21">
        <f>LEN(配列情報!$D$65)-LEN(SUBSTITUTE(配列情報!$D$65,$D70,""))</f>
        <v>0</v>
      </c>
      <c r="IE70" s="21">
        <f t="shared" ref="IE70:IE93" si="354">ID70/$E70</f>
        <v>0</v>
      </c>
      <c r="IF70" s="162" cm="1">
        <f t="array" ref="IF70">IE70-IFERROR(_xlfn.LET(_xlpm.k,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$IE$3:$IE$215),IF(_xlpm.top="対象無し", 0, SUMPRODUCT(_xlpm.amount * _xlpm.hitCount))),0)</f>
        <v>0</v>
      </c>
      <c r="IG70" s="157">
        <f t="shared" si="257"/>
        <v>0</v>
      </c>
      <c r="IH70" s="21">
        <f>LEN(配列情報!$D$66)-LEN(SUBSTITUTE(配列情報!$D$66,$D70,""))</f>
        <v>0</v>
      </c>
      <c r="II70" s="21">
        <f t="shared" ref="II70:II93" si="355">IH70/$E70</f>
        <v>0</v>
      </c>
      <c r="IJ70" s="162" cm="1">
        <f t="array" ref="IJ70">II70-IFERROR(_xlfn.LET(_xlpm.k,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$II$3:$II$215),IF(_xlpm.top="対象無し", 0, SUMPRODUCT(_xlpm.amount * _xlpm.hitCount))),0)</f>
        <v>0</v>
      </c>
      <c r="IK70" s="157">
        <f t="shared" si="258"/>
        <v>0</v>
      </c>
      <c r="IL70" s="21">
        <f>LEN(配列情報!$D$67)-LEN(SUBSTITUTE(配列情報!$D$67,$D70,""))</f>
        <v>0</v>
      </c>
      <c r="IM70" s="21">
        <f t="shared" ref="IM70:IM93" si="356">IL70/$E70</f>
        <v>0</v>
      </c>
      <c r="IN70" s="162" cm="1">
        <f t="array" ref="IN70">IM70-IFERROR(_xlfn.LET(_xlpm.k,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$IM$3:$IM$215),IF(_xlpm.top="対象無し", 0, SUMPRODUCT(_xlpm.amount * _xlpm.hitCount))),0)</f>
        <v>0</v>
      </c>
      <c r="IO70" s="157">
        <f t="shared" si="259"/>
        <v>0</v>
      </c>
      <c r="IP70" s="21">
        <f>LEN(配列情報!$D$68)-LEN(SUBSTITUTE(配列情報!$D$68,$D70,""))</f>
        <v>0</v>
      </c>
      <c r="IQ70" s="21">
        <f t="shared" ref="IQ70:IQ93" si="357">IP70/$E70</f>
        <v>0</v>
      </c>
      <c r="IR70" s="162" cm="1">
        <f t="array" ref="IR70">IQ70-IFERROR(_xlfn.LET(_xlpm.k,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$IQ$3:$IQ$215),IF(_xlpm.top="対象無し", 0, SUMPRODUCT(_xlpm.amount * _xlpm.hitCount))),0)</f>
        <v>0</v>
      </c>
      <c r="IS70" s="157">
        <f t="shared" si="260"/>
        <v>0</v>
      </c>
      <c r="IT70" s="21">
        <f>LEN(配列情報!$D$69)-LEN(SUBSTITUTE(配列情報!$D$69,$D70,""))</f>
        <v>0</v>
      </c>
      <c r="IU70" s="21">
        <f t="shared" ref="IU70:IU93" si="358">IT70/$E70</f>
        <v>0</v>
      </c>
      <c r="IV70" s="162" cm="1">
        <f t="array" ref="IV70">IU70-IFERROR(_xlfn.LET(_xlpm.k,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$IU$3:$IU$215),IF(_xlpm.top="対象無し", 0, SUMPRODUCT(_xlpm.amount * _xlpm.hitCount))),0)</f>
        <v>0</v>
      </c>
      <c r="IW70" s="157">
        <f t="shared" si="261"/>
        <v>0</v>
      </c>
      <c r="IX70" s="21">
        <f>LEN(配列情報!$D$70)-LEN(SUBSTITUTE(配列情報!$D$70,$D70,""))</f>
        <v>0</v>
      </c>
      <c r="IY70" s="21">
        <f t="shared" ref="IY70:IY93" si="359">IX70/$E70</f>
        <v>0</v>
      </c>
      <c r="IZ70" s="162" cm="1">
        <f t="array" ref="IZ70">IY70-IFERROR(_xlfn.LET(_xlpm.k,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$IY$3:$IY$215),IF(_xlpm.top="対象無し", 0, SUMPRODUCT(_xlpm.amount * _xlpm.hitCount))),0)</f>
        <v>0</v>
      </c>
      <c r="JA70" s="157">
        <f t="shared" si="262"/>
        <v>0</v>
      </c>
      <c r="JB70" s="21">
        <f>LEN(配列情報!$D$71)-LEN(SUBSTITUTE(配列情報!$D$71,$D70,""))</f>
        <v>0</v>
      </c>
      <c r="JC70" s="21">
        <f t="shared" ref="JC70:JC93" si="360">JB70/$E70</f>
        <v>0</v>
      </c>
      <c r="JD70" s="162" cm="1">
        <f t="array" ref="JD70">JC70-IFERROR(_xlfn.LET(_xlpm.k,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$JC$3:$JC$215),IF(_xlpm.top="対象無し", 0, SUMPRODUCT(_xlpm.amount * _xlpm.hitCount))),0)</f>
        <v>0</v>
      </c>
      <c r="JE70" s="157">
        <f t="shared" si="263"/>
        <v>0</v>
      </c>
      <c r="JF70" s="21">
        <f>LEN(配列情報!$D$72)-LEN(SUBSTITUTE(配列情報!$D$72,$D70,""))</f>
        <v>0</v>
      </c>
      <c r="JG70" s="21">
        <f t="shared" ref="JG70:JG93" si="361">JF70/$E70</f>
        <v>0</v>
      </c>
      <c r="JH70" s="162" cm="1">
        <f t="array" ref="JH70">JG70-IFERROR(_xlfn.LET(_xlpm.k,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$JG$3:$JG$215),IF(_xlpm.top="対象無し", 0, SUMPRODUCT(_xlpm.amount * _xlpm.hitCount))),0)</f>
        <v>0</v>
      </c>
      <c r="JI70" s="157">
        <f t="shared" si="264"/>
        <v>0</v>
      </c>
      <c r="JJ70" s="21">
        <f>LEN(配列情報!$D$73)-LEN(SUBSTITUTE(配列情報!$D$73,$D70,""))</f>
        <v>0</v>
      </c>
      <c r="JK70" s="21">
        <f t="shared" ref="JK70:JK93" si="362">JJ70/$E70</f>
        <v>0</v>
      </c>
      <c r="JL70" s="162" cm="1">
        <f t="array" ref="JL70">JK70-IFERROR(_xlfn.LET(_xlpm.k,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$JK$3:$JK$215),IF(_xlpm.top="対象無し", 0, SUMPRODUCT(_xlpm.amount * _xlpm.hitCount))),0)</f>
        <v>0</v>
      </c>
      <c r="JM70" s="157">
        <f t="shared" si="265"/>
        <v>0</v>
      </c>
      <c r="JN70" s="21">
        <f>LEN(配列情報!$D$74)-LEN(SUBSTITUTE(配列情報!$D$74,$D70,""))</f>
        <v>0</v>
      </c>
      <c r="JO70" s="21">
        <f t="shared" ref="JO70:JO93" si="363">JN70/$E70</f>
        <v>0</v>
      </c>
      <c r="JP70" s="162" cm="1">
        <f t="array" ref="JP70">JO70-IFERROR(_xlfn.LET(_xlpm.k,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$JO$3:$JO$215),IF(_xlpm.top="対象無し", 0, SUMPRODUCT(_xlpm.amount * _xlpm.hitCount))),0)</f>
        <v>0</v>
      </c>
      <c r="JQ70" s="157">
        <f t="shared" si="266"/>
        <v>0</v>
      </c>
      <c r="JR70" s="21">
        <f>LEN(配列情報!$D$75)-LEN(SUBSTITUTE(配列情報!$D$75,$D70,""))</f>
        <v>0</v>
      </c>
      <c r="JS70" s="21">
        <f t="shared" ref="JS70:JS93" si="364">JR70/$E70</f>
        <v>0</v>
      </c>
      <c r="JT70" s="162" cm="1">
        <f t="array" ref="JT70">JS70-IFERROR(_xlfn.LET(_xlpm.k,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$JS$3:$JS$215),IF(_xlpm.top="対象無し", 0, SUMPRODUCT(_xlpm.amount * _xlpm.hitCount))),0)</f>
        <v>0</v>
      </c>
      <c r="JU70" s="157">
        <f t="shared" si="267"/>
        <v>0</v>
      </c>
      <c r="JV70" s="21">
        <f>LEN(配列情報!$D$76)-LEN(SUBSTITUTE(配列情報!$D$76,$D70,""))</f>
        <v>0</v>
      </c>
      <c r="JW70" s="21">
        <f t="shared" ref="JW70:JW93" si="365">JV70/$E70</f>
        <v>0</v>
      </c>
      <c r="JX70" s="162" cm="1">
        <f t="array" ref="JX70">JW70-IFERROR(_xlfn.LET(_xlpm.k,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$JW$3:$JW$215),IF(_xlpm.top="対象無し", 0, SUMPRODUCT(_xlpm.amount * _xlpm.hitCount))),0)</f>
        <v>0</v>
      </c>
      <c r="JY70" s="157">
        <f t="shared" si="268"/>
        <v>0</v>
      </c>
      <c r="JZ70" s="21">
        <f>LEN(配列情報!$D$77)-LEN(SUBSTITUTE(配列情報!$D$77,$D70,""))</f>
        <v>0</v>
      </c>
      <c r="KA70" s="21">
        <f t="shared" ref="KA70:KA93" si="366">JZ70/$E70</f>
        <v>0</v>
      </c>
      <c r="KB70" s="162" cm="1">
        <f t="array" ref="KB70">KA70-IFERROR(_xlfn.LET(_xlpm.k,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$KA$3:$KA$215),IF(_xlpm.top="対象無し", 0, SUMPRODUCT(_xlpm.amount * _xlpm.hitCount))),0)</f>
        <v>0</v>
      </c>
      <c r="KC70" s="157">
        <f t="shared" si="269"/>
        <v>0</v>
      </c>
      <c r="KD70" s="21">
        <f>LEN(配列情報!$D$78)-LEN(SUBSTITUTE(配列情報!$D$78,$D70,""))</f>
        <v>0</v>
      </c>
      <c r="KE70" s="21">
        <f t="shared" ref="KE70:KE93" si="367">KD70/$E70</f>
        <v>0</v>
      </c>
      <c r="KF70" s="162" cm="1">
        <f t="array" ref="KF70">KE70-IFERROR(_xlfn.LET(_xlpm.k,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$KE$3:$KE$215),IF(_xlpm.top="対象無し", 0, SUMPRODUCT(_xlpm.amount * _xlpm.hitCount))),0)</f>
        <v>0</v>
      </c>
      <c r="KG70" s="157">
        <f t="shared" si="270"/>
        <v>0</v>
      </c>
      <c r="KH70" s="21">
        <f>LEN(配列情報!$D$79)-LEN(SUBSTITUTE(配列情報!$D$79,$D70,""))</f>
        <v>0</v>
      </c>
      <c r="KI70" s="21">
        <f t="shared" ref="KI70:KI93" si="368">KH70/$E70</f>
        <v>0</v>
      </c>
      <c r="KJ70" s="162" cm="1">
        <f t="array" ref="KJ70">KI70-IFERROR(_xlfn.LET(_xlpm.k,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$KI$3:$KI$215),IF(_xlpm.top="対象無し", 0, SUMPRODUCT(_xlpm.amount * _xlpm.hitCount))),0)</f>
        <v>0</v>
      </c>
      <c r="KK70" s="157">
        <f t="shared" si="271"/>
        <v>0</v>
      </c>
      <c r="KL70" s="21">
        <f>LEN(配列情報!$D$80)-LEN(SUBSTITUTE(配列情報!$D$80,$D70,""))</f>
        <v>0</v>
      </c>
      <c r="KM70" s="21">
        <f t="shared" ref="KM70:KM93" si="369">KL70/$E70</f>
        <v>0</v>
      </c>
      <c r="KN70" s="162" cm="1">
        <f t="array" ref="KN70">KM70-IFERROR(_xlfn.LET(_xlpm.k,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$KM$3:$KM$215),IF(_xlpm.top="対象無し", 0, SUMPRODUCT(_xlpm.amount * _xlpm.hitCount))),0)</f>
        <v>0</v>
      </c>
      <c r="KO70" s="157">
        <f t="shared" si="272"/>
        <v>0</v>
      </c>
      <c r="KP70" s="21">
        <f>LEN(配列情報!$D$81)-LEN(SUBSTITUTE(配列情報!$D$81,$D70,""))</f>
        <v>0</v>
      </c>
      <c r="KQ70" s="21">
        <f t="shared" ref="KQ70:KQ93" si="370">KP70/$E70</f>
        <v>0</v>
      </c>
      <c r="KR70" s="162" cm="1">
        <f t="array" ref="KR70">KQ70-IFERROR(_xlfn.LET(_xlpm.k,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$KQ$3:$KQ$215),IF(_xlpm.top="対象無し", 0, SUMPRODUCT(_xlpm.amount * _xlpm.hitCount))),0)</f>
        <v>0</v>
      </c>
      <c r="KS70" s="157">
        <f t="shared" si="273"/>
        <v>0</v>
      </c>
      <c r="KT70" s="21">
        <f>LEN(配列情報!$D$82)-LEN(SUBSTITUTE(配列情報!$D$82,$D70,""))</f>
        <v>0</v>
      </c>
      <c r="KU70" s="21">
        <f t="shared" ref="KU70:KU93" si="371">KT70/$E70</f>
        <v>0</v>
      </c>
      <c r="KV70" s="162" cm="1">
        <f t="array" ref="KV70">KU70-IFERROR(_xlfn.LET(_xlpm.k,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$KU$3:$KU$215),IF(_xlpm.top="対象無し", 0, SUMPRODUCT(_xlpm.amount * _xlpm.hitCount))),0)</f>
        <v>0</v>
      </c>
      <c r="KW70" s="157">
        <f t="shared" si="274"/>
        <v>0</v>
      </c>
      <c r="KX70" s="21">
        <f>LEN(配列情報!$D$83)-LEN(SUBSTITUTE(配列情報!$D$83,$D70,""))</f>
        <v>0</v>
      </c>
      <c r="KY70" s="21">
        <f t="shared" ref="KY70:KY93" si="372">KX70/$E70</f>
        <v>0</v>
      </c>
      <c r="KZ70" s="162" cm="1">
        <f t="array" ref="KZ70">KY70-IFERROR(_xlfn.LET(_xlpm.k,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$KY$3:$KY$215),IF(_xlpm.top="対象無し", 0, SUMPRODUCT(_xlpm.amount * _xlpm.hitCount))),0)</f>
        <v>0</v>
      </c>
      <c r="LA70" s="157">
        <f t="shared" si="275"/>
        <v>0</v>
      </c>
      <c r="LB70" s="21">
        <f>LEN(配列情報!$D$84)-LEN(SUBSTITUTE(配列情報!$D$84,$D70,""))</f>
        <v>0</v>
      </c>
      <c r="LC70" s="21">
        <f t="shared" ref="LC70:LC93" si="373">LB70/$E70</f>
        <v>0</v>
      </c>
      <c r="LD70" s="162" cm="1">
        <f t="array" ref="LD70">LC70-IFERROR(_xlfn.LET(_xlpm.k,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$LC$3:$LC$215),IF(_xlpm.top="対象無し", 0, SUMPRODUCT(_xlpm.amount * _xlpm.hitCount))),0)</f>
        <v>0</v>
      </c>
      <c r="LE70" s="157">
        <f t="shared" si="276"/>
        <v>0</v>
      </c>
      <c r="LF70" s="21">
        <f>LEN(配列情報!$D$85)-LEN(SUBSTITUTE(配列情報!$D$85,$D70,""))</f>
        <v>0</v>
      </c>
      <c r="LG70" s="21">
        <f t="shared" ref="LG70:LG93" si="374">LF70/$E70</f>
        <v>0</v>
      </c>
      <c r="LH70" s="162" cm="1">
        <f t="array" ref="LH70">LG70-IFERROR(_xlfn.LET(_xlpm.k,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$LG$3:$LG$215),IF(_xlpm.top="対象無し", 0, SUMPRODUCT(_xlpm.amount * _xlpm.hitCount))),0)</f>
        <v>0</v>
      </c>
      <c r="LI70" s="157">
        <f t="shared" si="277"/>
        <v>0</v>
      </c>
      <c r="LJ70" s="21">
        <f>LEN(配列情報!$D$86)-LEN(SUBSTITUTE(配列情報!$D$86,$D70,""))</f>
        <v>0</v>
      </c>
      <c r="LK70" s="21">
        <f t="shared" ref="LK70:LK93" si="375">LJ70/$E70</f>
        <v>0</v>
      </c>
      <c r="LL70" s="162" cm="1">
        <f t="array" ref="LL70">LK70-IFERROR(_xlfn.LET(_xlpm.k,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$LK$3:$LK$215),IF(_xlpm.top="対象無し", 0, SUMPRODUCT(_xlpm.amount * _xlpm.hitCount))),0)</f>
        <v>0</v>
      </c>
      <c r="LM70" s="157">
        <f t="shared" si="278"/>
        <v>0</v>
      </c>
      <c r="LN70" s="21">
        <f>LEN(配列情報!$D$87)-LEN(SUBSTITUTE(配列情報!$D$87,$D70,""))</f>
        <v>0</v>
      </c>
      <c r="LO70" s="21">
        <f t="shared" ref="LO70:LO93" si="376">LN70/$E70</f>
        <v>0</v>
      </c>
      <c r="LP70" s="162" cm="1">
        <f t="array" ref="LP70">LO70-IFERROR(_xlfn.LET(_xlpm.k,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$LO$3:$LO$215),IF(_xlpm.top="対象無し", 0, SUMPRODUCT(_xlpm.amount * _xlpm.hitCount))),0)</f>
        <v>0</v>
      </c>
      <c r="LQ70" s="157">
        <f t="shared" si="279"/>
        <v>0</v>
      </c>
      <c r="LR70" s="21">
        <f>LEN(配列情報!$D$88)-LEN(SUBSTITUTE(配列情報!$D$88,$D70,""))</f>
        <v>0</v>
      </c>
      <c r="LS70" s="21">
        <f t="shared" ref="LS70:LS93" si="377">LR70/$E70</f>
        <v>0</v>
      </c>
      <c r="LT70" s="162" cm="1">
        <f t="array" ref="LT70">LS70-IFERROR(_xlfn.LET(_xlpm.k,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$LS$3:$LS$215),IF(_xlpm.top="対象無し", 0, SUMPRODUCT(_xlpm.amount * _xlpm.hitCount))),0)</f>
        <v>0</v>
      </c>
      <c r="LU70" s="157">
        <f t="shared" si="280"/>
        <v>0</v>
      </c>
      <c r="LV70" s="21">
        <f>LEN(配列情報!$D$89)-LEN(SUBSTITUTE(配列情報!$D$89,$D70,""))</f>
        <v>0</v>
      </c>
      <c r="LW70" s="21">
        <f t="shared" ref="LW70:LW93" si="378">LV70/$E70</f>
        <v>0</v>
      </c>
      <c r="LX70" s="162" cm="1">
        <f t="array" ref="LX70">LW70-IFERROR(_xlfn.LET(_xlpm.k,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$LW$3:$LW$215),IF(_xlpm.top="対象無し", 0, SUMPRODUCT(_xlpm.amount * _xlpm.hitCount))),0)</f>
        <v>0</v>
      </c>
      <c r="LY70" s="157">
        <f t="shared" si="281"/>
        <v>0</v>
      </c>
      <c r="LZ70" s="21">
        <f>LEN(配列情報!$D$90)-LEN(SUBSTITUTE(配列情報!$D$90,$D70,""))</f>
        <v>0</v>
      </c>
      <c r="MA70" s="21">
        <f t="shared" ref="MA70:MA93" si="379">LZ70/$E70</f>
        <v>0</v>
      </c>
      <c r="MB70" s="162" cm="1">
        <f t="array" ref="MB70">MA70-IFERROR(_xlfn.LET(_xlpm.k,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$MA$3:$MA$215),IF(_xlpm.top="対象無し", 0, SUMPRODUCT(_xlpm.amount * _xlpm.hitCount))),0)</f>
        <v>0</v>
      </c>
      <c r="MC70" s="157">
        <f t="shared" si="282"/>
        <v>0</v>
      </c>
      <c r="MD70" s="21">
        <f>LEN(配列情報!$D$91)-LEN(SUBSTITUTE(配列情報!$D$91,$D70,""))</f>
        <v>0</v>
      </c>
      <c r="ME70" s="21">
        <f t="shared" ref="ME70:ME93" si="380">MD70/$E70</f>
        <v>0</v>
      </c>
      <c r="MF70" s="162" cm="1">
        <f t="array" ref="MF70">ME70-IFERROR(_xlfn.LET(_xlpm.k,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$ME$3:$ME$215),IF(_xlpm.top="対象無し", 0, SUMPRODUCT(_xlpm.amount * _xlpm.hitCount))),0)</f>
        <v>0</v>
      </c>
      <c r="MG70" s="157">
        <f t="shared" si="283"/>
        <v>0</v>
      </c>
      <c r="MH70" s="21">
        <f>LEN(配列情報!$D$92)-LEN(SUBSTITUTE(配列情報!$D$92,$D70,""))</f>
        <v>0</v>
      </c>
      <c r="MI70" s="21">
        <f t="shared" ref="MI70:MI93" si="381">MH70/$E70</f>
        <v>0</v>
      </c>
      <c r="MJ70" s="162" cm="1">
        <f t="array" ref="MJ70">MI70-IFERROR(_xlfn.LET(_xlpm.k,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$MI$3:$MI$215),IF(_xlpm.top="対象無し", 0, SUMPRODUCT(_xlpm.amount * _xlpm.hitCount))),0)</f>
        <v>0</v>
      </c>
      <c r="MK70" s="157">
        <f t="shared" si="284"/>
        <v>0</v>
      </c>
      <c r="ML70" s="21">
        <f>LEN(配列情報!$D$93)-LEN(SUBSTITUTE(配列情報!$D$93,$D70,""))</f>
        <v>0</v>
      </c>
      <c r="MM70" s="21">
        <f t="shared" ref="MM70:MM93" si="382">ML70/$E70</f>
        <v>0</v>
      </c>
      <c r="MN70" s="162" cm="1">
        <f t="array" ref="MN70">MM70-IFERROR(_xlfn.LET(_xlpm.k,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$MM$3:$MM$215),IF(_xlpm.top="対象無し", 0, SUMPRODUCT(_xlpm.amount * _xlpm.hitCount))),0)</f>
        <v>0</v>
      </c>
      <c r="MO70" s="157">
        <f t="shared" si="285"/>
        <v>0</v>
      </c>
      <c r="MP70" s="21">
        <f>LEN(配列情報!$D$94)-LEN(SUBSTITUTE(配列情報!$D$94,$D70,""))</f>
        <v>0</v>
      </c>
      <c r="MQ70" s="21">
        <f t="shared" ref="MQ70:MQ93" si="383">MP70/$E70</f>
        <v>0</v>
      </c>
      <c r="MR70" s="162" cm="1">
        <f t="array" ref="MR70">MQ70-IFERROR(_xlfn.LET(_xlpm.k,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$MQ$3:$MQ$215),IF(_xlpm.top="対象無し", 0, SUMPRODUCT(_xlpm.amount * _xlpm.hitCount))),0)</f>
        <v>0</v>
      </c>
      <c r="MS70" s="157">
        <f t="shared" si="286"/>
        <v>0</v>
      </c>
      <c r="MT70" s="21">
        <f>LEN(配列情報!$D$95)-LEN(SUBSTITUTE(配列情報!$D$95,$D70,""))</f>
        <v>0</v>
      </c>
      <c r="MU70" s="21">
        <f t="shared" ref="MU70:MU93" si="384">MT70/$E70</f>
        <v>0</v>
      </c>
      <c r="MV70" s="162" cm="1">
        <f t="array" ref="MV70">MU70-IFERROR(_xlfn.LET(_xlpm.k,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$MU$3:$MU$215),IF(_xlpm.top="対象無し", 0, SUMPRODUCT(_xlpm.amount * _xlpm.hitCount))),0)</f>
        <v>0</v>
      </c>
      <c r="MW70" s="157">
        <f t="shared" si="287"/>
        <v>0</v>
      </c>
      <c r="MX70" s="21">
        <f>LEN(配列情報!$D$96)-LEN(SUBSTITUTE(配列情報!$D$96,$D70,""))</f>
        <v>0</v>
      </c>
      <c r="MY70" s="21">
        <f t="shared" ref="MY70:MY93" si="385">MX70/$E70</f>
        <v>0</v>
      </c>
      <c r="MZ70" s="162" cm="1">
        <f t="array" ref="MZ70">MY70-IFERROR(_xlfn.LET(_xlpm.k,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$MY$3:$MY$215),IF(_xlpm.top="対象無し", 0, SUMPRODUCT(_xlpm.amount * _xlpm.hitCount))),0)</f>
        <v>0</v>
      </c>
      <c r="NA70" s="157">
        <f t="shared" si="288"/>
        <v>0</v>
      </c>
      <c r="NB70" s="21">
        <f>LEN(配列情報!$D$97)-LEN(SUBSTITUTE(配列情報!$D$97,$D70,""))</f>
        <v>0</v>
      </c>
      <c r="NC70" s="21">
        <f t="shared" ref="NC70:NC93" si="386">NB70/$E70</f>
        <v>0</v>
      </c>
      <c r="ND70" s="162" cm="1">
        <f t="array" ref="ND70">NC70-IFERROR(_xlfn.LET(_xlpm.k,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$NC$3:$NC$215),IF(_xlpm.top="対象無し", 0, SUMPRODUCT(_xlpm.amount * _xlpm.hitCount))),0)</f>
        <v>0</v>
      </c>
      <c r="NE70" s="157">
        <f t="shared" si="289"/>
        <v>0</v>
      </c>
      <c r="NF70" s="21">
        <f>LEN(配列情報!$D$98)-LEN(SUBSTITUTE(配列情報!$D$98,$D70,""))</f>
        <v>0</v>
      </c>
      <c r="NG70" s="21">
        <f t="shared" ref="NG70:NG93" si="387">NF70/$E70</f>
        <v>0</v>
      </c>
      <c r="NH70" s="162" cm="1">
        <f t="array" ref="NH70">NG70-IFERROR(_xlfn.LET(_xlpm.k,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$NG$3:$NG$215),IF(_xlpm.top="対象無し", 0, SUMPRODUCT(_xlpm.amount * _xlpm.hitCount))),0)</f>
        <v>0</v>
      </c>
      <c r="NI70" s="157">
        <f t="shared" si="290"/>
        <v>0</v>
      </c>
      <c r="NJ70" s="21">
        <f>LEN(配列情報!$D$99)-LEN(SUBSTITUTE(配列情報!$D$99,$D70,""))</f>
        <v>0</v>
      </c>
      <c r="NK70" s="21">
        <f t="shared" ref="NK70:NK93" si="388">NJ70/$E70</f>
        <v>0</v>
      </c>
      <c r="NL70" s="162" cm="1">
        <f t="array" ref="NL70">NK70-IFERROR(_xlfn.LET(_xlpm.k,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$NK$3:$NK$215),IF(_xlpm.top="対象無し", 0, SUMPRODUCT(_xlpm.amount * _xlpm.hitCount))),0)</f>
        <v>0</v>
      </c>
      <c r="NM70" s="157">
        <f t="shared" si="291"/>
        <v>0</v>
      </c>
      <c r="NN70" s="21">
        <f>LEN(配列情報!$D$100)-LEN(SUBSTITUTE(配列情報!$D$100,$D70,""))</f>
        <v>0</v>
      </c>
      <c r="NO70" s="21">
        <f t="shared" ref="NO70:NO93" si="389">NN70/$E70</f>
        <v>0</v>
      </c>
      <c r="NP70" s="162" cm="1">
        <f t="array" ref="NP70">NO70-IFERROR(_xlfn.LET(_xlpm.k,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$NO$3:$NO$215),IF(_xlpm.top="対象無し", 0, SUMPRODUCT(_xlpm.amount * _xlpm.hitCount))),0)</f>
        <v>0</v>
      </c>
      <c r="NQ70" s="157">
        <f t="shared" si="292"/>
        <v>0</v>
      </c>
      <c r="NR70" s="21">
        <f>LEN(配列情報!$D$101)-LEN(SUBSTITUTE(配列情報!$D$101,$D70,""))</f>
        <v>0</v>
      </c>
      <c r="NS70" s="21">
        <f t="shared" ref="NS70:NS93" si="390">NR70/$E70</f>
        <v>0</v>
      </c>
      <c r="NT70" s="162" cm="1">
        <f t="array" ref="NT70">NS70-IFERROR(_xlfn.LET(_xlpm.k,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$NS$3:$NS$215),IF(_xlpm.top="対象無し", 0, SUMPRODUCT(_xlpm.amount * _xlpm.hitCount))),0)</f>
        <v>0</v>
      </c>
      <c r="NU70" s="157">
        <f t="shared" si="293"/>
        <v>0</v>
      </c>
      <c r="NV70" s="21">
        <f>LEN(配列情報!$D$102)-LEN(SUBSTITUTE(配列情報!$D$102,$D70,""))</f>
        <v>0</v>
      </c>
      <c r="NW70" s="21">
        <f t="shared" ref="NW70:NW92" si="391">NV70/$E70</f>
        <v>0</v>
      </c>
      <c r="NX70" s="162" cm="1">
        <f t="array" ref="NX70">NW70-IFERROR(_xlfn.LET(_xlpm.k, _xlfn.XMATCH(TRUE, EXACT($OB$2:$RL$2, D70),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D70, ""))) / LEN(D70),_xlpm.amount, SUMIF($C$3:$C$215, _xlpm.arrCode, $NW$3:$NW$215),IF(_xlpm.top="対象無し", 0, SUMPRODUCT(_xlpm.amount * _xlpm.hitCount))),0)</f>
        <v>0</v>
      </c>
      <c r="NY70" s="157">
        <f t="shared" si="294"/>
        <v>0</v>
      </c>
    </row>
    <row r="71" spans="1:394">
      <c r="A71" s="178" t="s">
        <v>624</v>
      </c>
      <c r="B71" s="45" t="s">
        <v>71</v>
      </c>
      <c r="C71" s="45">
        <v>69</v>
      </c>
      <c r="D71" s="19" t="str">
        <f>塩基・修飾表記の定義!N67</f>
        <v>[8AmidA]</v>
      </c>
      <c r="E71" s="160">
        <f t="shared" si="295"/>
        <v>8</v>
      </c>
      <c r="F71" s="21">
        <f>LEN(配列情報!$D$7)-LEN(SUBSTITUTE(配列情報!$D$7,$D71,""))</f>
        <v>0</v>
      </c>
      <c r="G71" s="21">
        <f t="shared" si="296"/>
        <v>0</v>
      </c>
      <c r="H71" s="162" cm="1">
        <f t="array" ref="H71">G71-IFERROR(_xlfn.LET(_xlpm.k,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$G$3:$G$215),IF(_xlpm.top="対象無し", 0, SUMPRODUCT(_xlpm.amount * _xlpm.hitCount))),0)</f>
        <v>0</v>
      </c>
      <c r="I71" s="157">
        <f t="shared" si="199"/>
        <v>0</v>
      </c>
      <c r="J71" s="21">
        <f>LEN(配列情報!$D$8)-LEN(SUBSTITUTE(配列情報!$D$8,$D71,""))</f>
        <v>0</v>
      </c>
      <c r="K71" s="21">
        <f t="shared" si="297"/>
        <v>0</v>
      </c>
      <c r="L71" s="162" cm="1">
        <f t="array" ref="L71">K71-IFERROR(_xlfn.LET(_xlpm.k,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$K$3:$K$215),IF(_xlpm.top="対象無し", 0, SUMPRODUCT(_xlpm.amount * _xlpm.hitCount))),0)</f>
        <v>0</v>
      </c>
      <c r="M71" s="157">
        <f t="shared" si="200"/>
        <v>0</v>
      </c>
      <c r="N71" s="21">
        <f>LEN(配列情報!$D$9)-LEN(SUBSTITUTE(配列情報!$D$9,$D71,""))</f>
        <v>0</v>
      </c>
      <c r="O71" s="21">
        <f t="shared" si="298"/>
        <v>0</v>
      </c>
      <c r="P71" s="162" cm="1">
        <f t="array" ref="P71">O71-IFERROR(_xlfn.LET(_xlpm.k,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$O$3:$O$215),IF(_xlpm.top="対象無し", 0, SUMPRODUCT(_xlpm.amount * _xlpm.hitCount))),0)</f>
        <v>0</v>
      </c>
      <c r="Q71" s="157">
        <f t="shared" si="201"/>
        <v>0</v>
      </c>
      <c r="R71" s="21">
        <f>LEN(配列情報!$D$10)-LEN(SUBSTITUTE(配列情報!$D$10,$D71,""))</f>
        <v>0</v>
      </c>
      <c r="S71" s="21">
        <f t="shared" si="299"/>
        <v>0</v>
      </c>
      <c r="T71" s="162" cm="1">
        <f t="array" ref="T71">S71-IFERROR(_xlfn.LET(_xlpm.k,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$S$3:$S$215),IF(_xlpm.top="対象無し", 0, SUMPRODUCT(_xlpm.amount * _xlpm.hitCount))),0)</f>
        <v>0</v>
      </c>
      <c r="U71" s="157">
        <f t="shared" si="202"/>
        <v>0</v>
      </c>
      <c r="V71" s="21">
        <f>LEN(配列情報!$D$11)-LEN(SUBSTITUTE(配列情報!$D$11,$D71,""))</f>
        <v>0</v>
      </c>
      <c r="W71" s="21">
        <f t="shared" si="300"/>
        <v>0</v>
      </c>
      <c r="X71" s="162" cm="1">
        <f t="array" ref="X71">W71-IFERROR(_xlfn.LET(_xlpm.k,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$W$3:$W$215),IF(_xlpm.top="対象無し", 0, SUMPRODUCT(_xlpm.amount * _xlpm.hitCount))),0)</f>
        <v>0</v>
      </c>
      <c r="Y71" s="157">
        <f t="shared" si="203"/>
        <v>0</v>
      </c>
      <c r="Z71" s="21">
        <f>LEN(配列情報!$D$12)-LEN(SUBSTITUTE(配列情報!$D$12,$D71,""))</f>
        <v>0</v>
      </c>
      <c r="AA71" s="21">
        <f t="shared" si="301"/>
        <v>0</v>
      </c>
      <c r="AB71" s="162" cm="1">
        <f t="array" ref="AB71">AA71-IFERROR(_xlfn.LET(_xlpm.k,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$AA$3:$AA$215),IF(_xlpm.top="対象無し", 0, SUMPRODUCT(_xlpm.amount * _xlpm.hitCount))),0)</f>
        <v>0</v>
      </c>
      <c r="AC71" s="157">
        <f t="shared" si="204"/>
        <v>0</v>
      </c>
      <c r="AD71" s="21">
        <f>LEN(配列情報!$D$13)-LEN(SUBSTITUTE(配列情報!$D$13,$D71,""))</f>
        <v>0</v>
      </c>
      <c r="AE71" s="21">
        <f t="shared" si="302"/>
        <v>0</v>
      </c>
      <c r="AF71" s="162" cm="1">
        <f t="array" ref="AF71">AE71-IFERROR(_xlfn.LET(_xlpm.k,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$AE$3:$AE$215),IF(_xlpm.top="対象無し", 0, SUMPRODUCT(_xlpm.amount * _xlpm.hitCount))),0)</f>
        <v>0</v>
      </c>
      <c r="AG71" s="157">
        <f t="shared" si="205"/>
        <v>0</v>
      </c>
      <c r="AH71" s="21">
        <f>LEN(配列情報!$D$14)-LEN(SUBSTITUTE(配列情報!$D$14,$D71,""))</f>
        <v>0</v>
      </c>
      <c r="AI71" s="21">
        <f t="shared" si="303"/>
        <v>0</v>
      </c>
      <c r="AJ71" s="162" cm="1">
        <f t="array" ref="AJ71">AI71-IFERROR(_xlfn.LET(_xlpm.k,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$AI$3:$AI$215),IF(_xlpm.top="対象無し", 0, SUMPRODUCT(_xlpm.amount * _xlpm.hitCount))),0)</f>
        <v>0</v>
      </c>
      <c r="AK71" s="157">
        <f t="shared" si="206"/>
        <v>0</v>
      </c>
      <c r="AL71" s="21">
        <f>LEN(配列情報!$D$15)-LEN(SUBSTITUTE(配列情報!$D$15,$D71,""))</f>
        <v>0</v>
      </c>
      <c r="AM71" s="21">
        <f t="shared" si="304"/>
        <v>0</v>
      </c>
      <c r="AN71" s="162" cm="1">
        <f t="array" ref="AN71">AM71-IFERROR(_xlfn.LET(_xlpm.k,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$AM$3:$AM$215),IF(_xlpm.top="対象無し", 0, SUMPRODUCT(_xlpm.amount * _xlpm.hitCount))),0)</f>
        <v>0</v>
      </c>
      <c r="AO71" s="157">
        <f t="shared" si="207"/>
        <v>0</v>
      </c>
      <c r="AP71" s="21">
        <f>LEN(配列情報!$D$16)-LEN(SUBSTITUTE(配列情報!$D$16,$D71,""))</f>
        <v>0</v>
      </c>
      <c r="AQ71" s="21">
        <f t="shared" si="305"/>
        <v>0</v>
      </c>
      <c r="AR71" s="162" cm="1">
        <f t="array" ref="AR71">AQ71-IFERROR(_xlfn.LET(_xlpm.k,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$AQ$3:$AQ$215),IF(_xlpm.top="対象無し", 0, SUMPRODUCT(_xlpm.amount * _xlpm.hitCount))),0)</f>
        <v>0</v>
      </c>
      <c r="AS71" s="157">
        <f t="shared" si="208"/>
        <v>0</v>
      </c>
      <c r="AT71" s="21">
        <f>LEN(配列情報!$D$17)-LEN(SUBSTITUTE(配列情報!$D$17,$D71,""))</f>
        <v>0</v>
      </c>
      <c r="AU71" s="21">
        <f t="shared" si="306"/>
        <v>0</v>
      </c>
      <c r="AV71" s="162" cm="1">
        <f t="array" ref="AV71">AU71-IFERROR(_xlfn.LET(_xlpm.k,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$AU$3:$AU$215),IF(_xlpm.top="対象無し", 0, SUMPRODUCT(_xlpm.amount * _xlpm.hitCount))),0)</f>
        <v>0</v>
      </c>
      <c r="AW71" s="157">
        <f t="shared" si="209"/>
        <v>0</v>
      </c>
      <c r="AX71" s="21">
        <f>LEN(配列情報!$D$18)-LEN(SUBSTITUTE(配列情報!$D$18,$D71,""))</f>
        <v>0</v>
      </c>
      <c r="AY71" s="21">
        <f t="shared" si="307"/>
        <v>0</v>
      </c>
      <c r="AZ71" s="162" cm="1">
        <f t="array" ref="AZ71">AY71-IFERROR(_xlfn.LET(_xlpm.k,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$AY$3:$AY$215),IF(_xlpm.top="対象無し", 0, SUMPRODUCT(_xlpm.amount * _xlpm.hitCount))),0)</f>
        <v>0</v>
      </c>
      <c r="BA71" s="157">
        <f t="shared" si="210"/>
        <v>0</v>
      </c>
      <c r="BB71" s="21">
        <f>LEN(配列情報!$D$19)-LEN(SUBSTITUTE(配列情報!$D$19,$D71,""))</f>
        <v>0</v>
      </c>
      <c r="BC71" s="21">
        <f t="shared" si="308"/>
        <v>0</v>
      </c>
      <c r="BD71" s="162" cm="1">
        <f t="array" ref="BD71">BC71-IFERROR(_xlfn.LET(_xlpm.k,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$BC$3:$BC$215),IF(_xlpm.top="対象無し", 0, SUMPRODUCT(_xlpm.amount * _xlpm.hitCount))),0)</f>
        <v>0</v>
      </c>
      <c r="BE71" s="157">
        <f t="shared" si="211"/>
        <v>0</v>
      </c>
      <c r="BF71" s="21">
        <f>LEN(配列情報!$D$20)-LEN(SUBSTITUTE(配列情報!$D$20,$D71,""))</f>
        <v>0</v>
      </c>
      <c r="BG71" s="21">
        <f t="shared" si="309"/>
        <v>0</v>
      </c>
      <c r="BH71" s="162" cm="1">
        <f t="array" ref="BH71">BG71-IFERROR(_xlfn.LET(_xlpm.k,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$BG$3:$BG$215),IF(_xlpm.top="対象無し", 0, SUMPRODUCT(_xlpm.amount * _xlpm.hitCount))),0)</f>
        <v>0</v>
      </c>
      <c r="BI71" s="157">
        <f t="shared" si="212"/>
        <v>0</v>
      </c>
      <c r="BJ71" s="21">
        <f>LEN(配列情報!$D$21)-LEN(SUBSTITUTE(配列情報!$D$21,$D71,""))</f>
        <v>0</v>
      </c>
      <c r="BK71" s="21">
        <f t="shared" si="310"/>
        <v>0</v>
      </c>
      <c r="BL71" s="162" cm="1">
        <f t="array" ref="BL71">BK71-IFERROR(_xlfn.LET(_xlpm.k,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$BK$3:$BK$215),IF(_xlpm.top="対象無し", 0, SUMPRODUCT(_xlpm.amount * _xlpm.hitCount))),0)</f>
        <v>0</v>
      </c>
      <c r="BM71" s="157">
        <f t="shared" si="213"/>
        <v>0</v>
      </c>
      <c r="BN71" s="21">
        <f>LEN(配列情報!$D$22)-LEN(SUBSTITUTE(配列情報!$D$22,$D71,""))</f>
        <v>0</v>
      </c>
      <c r="BO71" s="21">
        <f t="shared" si="311"/>
        <v>0</v>
      </c>
      <c r="BP71" s="162" cm="1">
        <f t="array" ref="BP71">BO71-IFERROR(_xlfn.LET(_xlpm.k,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$BO$3:$BO$215),IF(_xlpm.top="対象無し", 0, SUMPRODUCT(_xlpm.amount * _xlpm.hitCount))),0)</f>
        <v>0</v>
      </c>
      <c r="BQ71" s="157">
        <f t="shared" si="214"/>
        <v>0</v>
      </c>
      <c r="BR71" s="21">
        <f>LEN(配列情報!$D$23)-LEN(SUBSTITUTE(配列情報!$D$23,$D71,""))</f>
        <v>0</v>
      </c>
      <c r="BS71" s="21">
        <f t="shared" si="312"/>
        <v>0</v>
      </c>
      <c r="BT71" s="162" cm="1">
        <f t="array" ref="BT71">BS71-IFERROR(_xlfn.LET(_xlpm.k,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$BS$3:$BS$215),IF(_xlpm.top="対象無し", 0, SUMPRODUCT(_xlpm.amount * _xlpm.hitCount))),0)</f>
        <v>0</v>
      </c>
      <c r="BU71" s="157">
        <f t="shared" si="215"/>
        <v>0</v>
      </c>
      <c r="BV71" s="21">
        <f>LEN(配列情報!$D$24)-LEN(SUBSTITUTE(配列情報!$D$24,$D71,""))</f>
        <v>0</v>
      </c>
      <c r="BW71" s="21">
        <f t="shared" si="313"/>
        <v>0</v>
      </c>
      <c r="BX71" s="162" cm="1">
        <f t="array" ref="BX71">BW71-IFERROR(_xlfn.LET(_xlpm.k,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$BW$3:$BW$215),IF(_xlpm.top="対象無し", 0, SUMPRODUCT(_xlpm.amount * _xlpm.hitCount))),0)</f>
        <v>0</v>
      </c>
      <c r="BY71" s="157">
        <f t="shared" si="216"/>
        <v>0</v>
      </c>
      <c r="BZ71" s="21">
        <f>LEN(配列情報!$D$25)-LEN(SUBSTITUTE(配列情報!$D$25,$D71,""))</f>
        <v>0</v>
      </c>
      <c r="CA71" s="21">
        <f t="shared" si="314"/>
        <v>0</v>
      </c>
      <c r="CB71" s="162" cm="1">
        <f t="array" ref="CB71">CA71-IFERROR(_xlfn.LET(_xlpm.k,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$CA$3:$CA$215),IF(_xlpm.top="対象無し", 0, SUMPRODUCT(_xlpm.amount * _xlpm.hitCount))),0)</f>
        <v>0</v>
      </c>
      <c r="CC71" s="157">
        <f t="shared" si="217"/>
        <v>0</v>
      </c>
      <c r="CD71" s="21">
        <f>LEN(配列情報!$D$26)-LEN(SUBSTITUTE(配列情報!$D$26,$D71,""))</f>
        <v>0</v>
      </c>
      <c r="CE71" s="21">
        <f t="shared" si="315"/>
        <v>0</v>
      </c>
      <c r="CF71" s="162" cm="1">
        <f t="array" ref="CF71">CE71-IFERROR(_xlfn.LET(_xlpm.k,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$CE$3:$CE$215),IF(_xlpm.top="対象無し", 0, SUMPRODUCT(_xlpm.amount * _xlpm.hitCount))),0)</f>
        <v>0</v>
      </c>
      <c r="CG71" s="157">
        <f t="shared" si="218"/>
        <v>0</v>
      </c>
      <c r="CH71" s="21">
        <f>LEN(配列情報!$D$27)-LEN(SUBSTITUTE(配列情報!$D$27,$D71,""))</f>
        <v>0</v>
      </c>
      <c r="CI71" s="21">
        <f t="shared" si="316"/>
        <v>0</v>
      </c>
      <c r="CJ71" s="162" cm="1">
        <f t="array" ref="CJ71">CI71-IFERROR(_xlfn.LET(_xlpm.k,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$CI$3:$CI$215),IF(_xlpm.top="対象無し", 0, SUMPRODUCT(_xlpm.amount * _xlpm.hitCount))),0)</f>
        <v>0</v>
      </c>
      <c r="CK71" s="157">
        <f t="shared" si="219"/>
        <v>0</v>
      </c>
      <c r="CL71" s="21">
        <f>LEN(配列情報!$D$28)-LEN(SUBSTITUTE(配列情報!$D$28,$D71,""))</f>
        <v>0</v>
      </c>
      <c r="CM71" s="21">
        <f t="shared" si="317"/>
        <v>0</v>
      </c>
      <c r="CN71" s="162" cm="1">
        <f t="array" ref="CN71">CM71-IFERROR(_xlfn.LET(_xlpm.k,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$CM$3:$CM$215),IF(_xlpm.top="対象無し", 0, SUMPRODUCT(_xlpm.amount * _xlpm.hitCount))),0)</f>
        <v>0</v>
      </c>
      <c r="CO71" s="157">
        <f t="shared" si="220"/>
        <v>0</v>
      </c>
      <c r="CP71" s="21">
        <f>LEN(配列情報!$D$29)-LEN(SUBSTITUTE(配列情報!$D$29,$D71,""))</f>
        <v>0</v>
      </c>
      <c r="CQ71" s="21">
        <f t="shared" si="318"/>
        <v>0</v>
      </c>
      <c r="CR71" s="162" cm="1">
        <f t="array" ref="CR71">CQ71-IFERROR(_xlfn.LET(_xlpm.k,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$CQ$3:$CQ$215),IF(_xlpm.top="対象無し", 0, SUMPRODUCT(_xlpm.amount * _xlpm.hitCount))),0)</f>
        <v>0</v>
      </c>
      <c r="CS71" s="157">
        <f t="shared" si="221"/>
        <v>0</v>
      </c>
      <c r="CT71" s="21">
        <f>LEN(配列情報!$D$30)-LEN(SUBSTITUTE(配列情報!$D$30,$D71,""))</f>
        <v>0</v>
      </c>
      <c r="CU71" s="21">
        <f t="shared" si="319"/>
        <v>0</v>
      </c>
      <c r="CV71" s="162" cm="1">
        <f t="array" ref="CV71">CU71-IFERROR(_xlfn.LET(_xlpm.k,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$CU$3:$CU$215),IF(_xlpm.top="対象無し", 0, SUMPRODUCT(_xlpm.amount * _xlpm.hitCount))),0)</f>
        <v>0</v>
      </c>
      <c r="CW71" s="157">
        <f t="shared" si="222"/>
        <v>0</v>
      </c>
      <c r="CX71" s="21">
        <f>LEN(配列情報!$D$31)-LEN(SUBSTITUTE(配列情報!$D$31,$D71,""))</f>
        <v>0</v>
      </c>
      <c r="CY71" s="21">
        <f t="shared" si="320"/>
        <v>0</v>
      </c>
      <c r="CZ71" s="162" cm="1">
        <f t="array" ref="CZ71">CY71-IFERROR(_xlfn.LET(_xlpm.k,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$CY$3:$CY$215),IF(_xlpm.top="対象無し", 0, SUMPRODUCT(_xlpm.amount * _xlpm.hitCount))),0)</f>
        <v>0</v>
      </c>
      <c r="DA71" s="157">
        <f t="shared" si="223"/>
        <v>0</v>
      </c>
      <c r="DB71" s="21">
        <f>LEN(配列情報!$D$32)-LEN(SUBSTITUTE(配列情報!$D$32,$D71,""))</f>
        <v>0</v>
      </c>
      <c r="DC71" s="21">
        <f t="shared" si="321"/>
        <v>0</v>
      </c>
      <c r="DD71" s="162" cm="1">
        <f t="array" ref="DD71">DC71-IFERROR(_xlfn.LET(_xlpm.k,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$DC$3:$DC$215),IF(_xlpm.top="対象無し", 0, SUMPRODUCT(_xlpm.amount * _xlpm.hitCount))),0)</f>
        <v>0</v>
      </c>
      <c r="DE71" s="157">
        <f t="shared" si="224"/>
        <v>0</v>
      </c>
      <c r="DF71" s="21">
        <f>LEN(配列情報!$D$33)-LEN(SUBSTITUTE(配列情報!$D$33,$D71,""))</f>
        <v>0</v>
      </c>
      <c r="DG71" s="21">
        <f t="shared" si="322"/>
        <v>0</v>
      </c>
      <c r="DH71" s="162" cm="1">
        <f t="array" ref="DH71">DG71-IFERROR(_xlfn.LET(_xlpm.k,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$DG$3:$DG$215),IF(_xlpm.top="対象無し", 0, SUMPRODUCT(_xlpm.amount * _xlpm.hitCount))),0)</f>
        <v>0</v>
      </c>
      <c r="DI71" s="157">
        <f t="shared" si="225"/>
        <v>0</v>
      </c>
      <c r="DJ71" s="21">
        <f>LEN(配列情報!$D$34)-LEN(SUBSTITUTE(配列情報!$D$34,$D71,""))</f>
        <v>0</v>
      </c>
      <c r="DK71" s="21">
        <f t="shared" si="323"/>
        <v>0</v>
      </c>
      <c r="DL71" s="162" cm="1">
        <f t="array" ref="DL71">DK71-IFERROR(_xlfn.LET(_xlpm.k,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$DK$3:$DK$215),IF(_xlpm.top="対象無し", 0, SUMPRODUCT(_xlpm.amount * _xlpm.hitCount))),0)</f>
        <v>0</v>
      </c>
      <c r="DM71" s="157">
        <f t="shared" si="226"/>
        <v>0</v>
      </c>
      <c r="DN71" s="21">
        <f>LEN(配列情報!$D$35)-LEN(SUBSTITUTE(配列情報!$D$35,$D71,""))</f>
        <v>0</v>
      </c>
      <c r="DO71" s="21">
        <f t="shared" si="324"/>
        <v>0</v>
      </c>
      <c r="DP71" s="162" cm="1">
        <f t="array" ref="DP71">DO71-IFERROR(_xlfn.LET(_xlpm.k,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$DO$3:$DO$215),IF(_xlpm.top="対象無し", 0, SUMPRODUCT(_xlpm.amount * _xlpm.hitCount))),0)</f>
        <v>0</v>
      </c>
      <c r="DQ71" s="157">
        <f t="shared" si="227"/>
        <v>0</v>
      </c>
      <c r="DR71" s="21">
        <f>LEN(配列情報!$D$36)-LEN(SUBSTITUTE(配列情報!$D$36,$D71,""))</f>
        <v>0</v>
      </c>
      <c r="DS71" s="21">
        <f t="shared" si="325"/>
        <v>0</v>
      </c>
      <c r="DT71" s="162" cm="1">
        <f t="array" ref="DT71">DS71-IFERROR(_xlfn.LET(_xlpm.k,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$DS$3:$DS$215),IF(_xlpm.top="対象無し", 0, SUMPRODUCT(_xlpm.amount * _xlpm.hitCount))),0)</f>
        <v>0</v>
      </c>
      <c r="DU71" s="157">
        <f t="shared" si="228"/>
        <v>0</v>
      </c>
      <c r="DV71" s="21">
        <f>LEN(配列情報!$D$37)-LEN(SUBSTITUTE(配列情報!$D$37,$D71,""))</f>
        <v>0</v>
      </c>
      <c r="DW71" s="21">
        <f t="shared" si="326"/>
        <v>0</v>
      </c>
      <c r="DX71" s="162" cm="1">
        <f t="array" ref="DX71">DW71-IFERROR(_xlfn.LET(_xlpm.k,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$DW$3:$DW$215),IF(_xlpm.top="対象無し", 0, SUMPRODUCT(_xlpm.amount * _xlpm.hitCount))),0)</f>
        <v>0</v>
      </c>
      <c r="DY71" s="157">
        <f t="shared" si="229"/>
        <v>0</v>
      </c>
      <c r="DZ71" s="21">
        <f>LEN(配列情報!$D$38)-LEN(SUBSTITUTE(配列情報!$D$38,$D71,""))</f>
        <v>0</v>
      </c>
      <c r="EA71" s="21">
        <f t="shared" si="327"/>
        <v>0</v>
      </c>
      <c r="EB71" s="162" cm="1">
        <f t="array" ref="EB71">EA71-IFERROR(_xlfn.LET(_xlpm.k,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$EA$3:$EA$215),IF(_xlpm.top="対象無し", 0, SUMPRODUCT(_xlpm.amount * _xlpm.hitCount))),0)</f>
        <v>0</v>
      </c>
      <c r="EC71" s="157">
        <f t="shared" si="230"/>
        <v>0</v>
      </c>
      <c r="ED71" s="21">
        <f>LEN(配列情報!$D$39)-LEN(SUBSTITUTE(配列情報!$D$39,$D71,""))</f>
        <v>0</v>
      </c>
      <c r="EE71" s="21">
        <f t="shared" si="328"/>
        <v>0</v>
      </c>
      <c r="EF71" s="162" cm="1">
        <f t="array" ref="EF71">EE71-IFERROR(_xlfn.LET(_xlpm.k,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$EE$3:$EE$215),IF(_xlpm.top="対象無し", 0, SUMPRODUCT(_xlpm.amount * _xlpm.hitCount))),0)</f>
        <v>0</v>
      </c>
      <c r="EG71" s="157">
        <f t="shared" si="231"/>
        <v>0</v>
      </c>
      <c r="EH71" s="21">
        <f>LEN(配列情報!$D$40)-LEN(SUBSTITUTE(配列情報!$D$40,$D71,""))</f>
        <v>0</v>
      </c>
      <c r="EI71" s="21">
        <f t="shared" si="329"/>
        <v>0</v>
      </c>
      <c r="EJ71" s="162" cm="1">
        <f t="array" ref="EJ71">EI71-IFERROR(_xlfn.LET(_xlpm.k,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$EI$3:$EI$215),IF(_xlpm.top="対象無し", 0, SUMPRODUCT(_xlpm.amount * _xlpm.hitCount))),0)</f>
        <v>0</v>
      </c>
      <c r="EK71" s="157">
        <f t="shared" si="232"/>
        <v>0</v>
      </c>
      <c r="EL71" s="21">
        <f>LEN(配列情報!$D$41)-LEN(SUBSTITUTE(配列情報!$D$41,$D71,""))</f>
        <v>0</v>
      </c>
      <c r="EM71" s="21">
        <f t="shared" si="330"/>
        <v>0</v>
      </c>
      <c r="EN71" s="162" cm="1">
        <f t="array" ref="EN71">EM71-IFERROR(_xlfn.LET(_xlpm.k,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$EM$3:$EM$215),IF(_xlpm.top="対象無し", 0, SUMPRODUCT(_xlpm.amount * _xlpm.hitCount))),0)</f>
        <v>0</v>
      </c>
      <c r="EO71" s="157">
        <f t="shared" si="233"/>
        <v>0</v>
      </c>
      <c r="EP71" s="21">
        <f>LEN(配列情報!$D$42)-LEN(SUBSTITUTE(配列情報!$D$42,$D71,""))</f>
        <v>0</v>
      </c>
      <c r="EQ71" s="21">
        <f t="shared" si="331"/>
        <v>0</v>
      </c>
      <c r="ER71" s="162" cm="1">
        <f t="array" ref="ER71">EQ71-IFERROR(_xlfn.LET(_xlpm.k,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$EQ$3:$EQ$215),IF(_xlpm.top="対象無し", 0, SUMPRODUCT(_xlpm.amount * _xlpm.hitCount))),0)</f>
        <v>0</v>
      </c>
      <c r="ES71" s="157">
        <f t="shared" si="234"/>
        <v>0</v>
      </c>
      <c r="ET71" s="21">
        <f>LEN(配列情報!$D$43)-LEN(SUBSTITUTE(配列情報!$D$43,$D71,""))</f>
        <v>0</v>
      </c>
      <c r="EU71" s="21">
        <f t="shared" si="332"/>
        <v>0</v>
      </c>
      <c r="EV71" s="162" cm="1">
        <f t="array" ref="EV71">EU71-IFERROR(_xlfn.LET(_xlpm.k,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$EU$3:$EU$215),IF(_xlpm.top="対象無し", 0, SUMPRODUCT(_xlpm.amount * _xlpm.hitCount))),0)</f>
        <v>0</v>
      </c>
      <c r="EW71" s="157">
        <f t="shared" si="235"/>
        <v>0</v>
      </c>
      <c r="EX71" s="21">
        <f>LEN(配列情報!$D$44)-LEN(SUBSTITUTE(配列情報!$D$44,$D71,""))</f>
        <v>0</v>
      </c>
      <c r="EY71" s="21">
        <f t="shared" si="333"/>
        <v>0</v>
      </c>
      <c r="EZ71" s="162" cm="1">
        <f t="array" ref="EZ71">EY71-IFERROR(_xlfn.LET(_xlpm.k,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$EY$3:$EY$215),IF(_xlpm.top="対象無し", 0, SUMPRODUCT(_xlpm.amount * _xlpm.hitCount))),0)</f>
        <v>0</v>
      </c>
      <c r="FA71" s="157">
        <f t="shared" si="236"/>
        <v>0</v>
      </c>
      <c r="FB71" s="21">
        <f>LEN(配列情報!$D$45)-LEN(SUBSTITUTE(配列情報!$D$45,$D71,""))</f>
        <v>0</v>
      </c>
      <c r="FC71" s="21">
        <f t="shared" si="334"/>
        <v>0</v>
      </c>
      <c r="FD71" s="162" cm="1">
        <f t="array" ref="FD71">FC71-IFERROR(_xlfn.LET(_xlpm.k,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$FC$3:$FC$215),IF(_xlpm.top="対象無し", 0, SUMPRODUCT(_xlpm.amount * _xlpm.hitCount))),0)</f>
        <v>0</v>
      </c>
      <c r="FE71" s="157">
        <f t="shared" si="237"/>
        <v>0</v>
      </c>
      <c r="FF71" s="21">
        <f>LEN(配列情報!$D$46)-LEN(SUBSTITUTE(配列情報!$D$46,$D71,""))</f>
        <v>0</v>
      </c>
      <c r="FG71" s="21">
        <f t="shared" si="335"/>
        <v>0</v>
      </c>
      <c r="FH71" s="162" cm="1">
        <f t="array" ref="FH71">FG71-IFERROR(_xlfn.LET(_xlpm.k,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$FG$3:$FG$215),IF(_xlpm.top="対象無し", 0, SUMPRODUCT(_xlpm.amount * _xlpm.hitCount))),0)</f>
        <v>0</v>
      </c>
      <c r="FI71" s="157">
        <f t="shared" si="238"/>
        <v>0</v>
      </c>
      <c r="FJ71" s="21">
        <f>LEN(配列情報!$D$47)-LEN(SUBSTITUTE(配列情報!$D$47,$D71,""))</f>
        <v>0</v>
      </c>
      <c r="FK71" s="21">
        <f t="shared" si="336"/>
        <v>0</v>
      </c>
      <c r="FL71" s="162" cm="1">
        <f t="array" ref="FL71">FK71-IFERROR(_xlfn.LET(_xlpm.k,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$FK$3:$FK$215),IF(_xlpm.top="対象無し", 0, SUMPRODUCT(_xlpm.amount * _xlpm.hitCount))),0)</f>
        <v>0</v>
      </c>
      <c r="FM71" s="157">
        <f t="shared" si="239"/>
        <v>0</v>
      </c>
      <c r="FN71" s="21">
        <f>LEN(配列情報!$D$48)-LEN(SUBSTITUTE(配列情報!$D$48,$D71,""))</f>
        <v>0</v>
      </c>
      <c r="FO71" s="21">
        <f t="shared" si="337"/>
        <v>0</v>
      </c>
      <c r="FP71" s="162" cm="1">
        <f t="array" ref="FP71">FO71-IFERROR(_xlfn.LET(_xlpm.k,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$FO$3:$FO$215),IF(_xlpm.top="対象無し", 0, SUMPRODUCT(_xlpm.amount * _xlpm.hitCount))),0)</f>
        <v>0</v>
      </c>
      <c r="FQ71" s="157">
        <f t="shared" si="240"/>
        <v>0</v>
      </c>
      <c r="FR71" s="21">
        <f>LEN(配列情報!$D$49)-LEN(SUBSTITUTE(配列情報!$D$49,$D71,""))</f>
        <v>0</v>
      </c>
      <c r="FS71" s="21">
        <f t="shared" si="338"/>
        <v>0</v>
      </c>
      <c r="FT71" s="162" cm="1">
        <f t="array" ref="FT71">FS71-IFERROR(_xlfn.LET(_xlpm.k,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$FS$3:$FS$215),IF(_xlpm.top="対象無し", 0, SUMPRODUCT(_xlpm.amount * _xlpm.hitCount))),0)</f>
        <v>0</v>
      </c>
      <c r="FU71" s="157">
        <f t="shared" si="241"/>
        <v>0</v>
      </c>
      <c r="FV71" s="21">
        <f>LEN(配列情報!$D$50)-LEN(SUBSTITUTE(配列情報!$D$50,$D71,""))</f>
        <v>0</v>
      </c>
      <c r="FW71" s="21">
        <f t="shared" si="339"/>
        <v>0</v>
      </c>
      <c r="FX71" s="162" cm="1">
        <f t="array" ref="FX71">FW71-IFERROR(_xlfn.LET(_xlpm.k,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$FW$3:$FW$215),IF(_xlpm.top="対象無し", 0, SUMPRODUCT(_xlpm.amount * _xlpm.hitCount))),0)</f>
        <v>0</v>
      </c>
      <c r="FY71" s="157">
        <f t="shared" si="242"/>
        <v>0</v>
      </c>
      <c r="FZ71" s="21">
        <f>LEN(配列情報!$D$51)-LEN(SUBSTITUTE(配列情報!$D$51,$D71,""))</f>
        <v>0</v>
      </c>
      <c r="GA71" s="21">
        <f t="shared" si="340"/>
        <v>0</v>
      </c>
      <c r="GB71" s="162" cm="1">
        <f t="array" ref="GB71">GA71-IFERROR(_xlfn.LET(_xlpm.k,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$GA$3:$GA$215),IF(_xlpm.top="対象無し", 0, SUMPRODUCT(_xlpm.amount * _xlpm.hitCount))),0)</f>
        <v>0</v>
      </c>
      <c r="GC71" s="157">
        <f t="shared" si="243"/>
        <v>0</v>
      </c>
      <c r="GD71" s="21">
        <f>LEN(配列情報!$D$52)-LEN(SUBSTITUTE(配列情報!$D$52,$D71,""))</f>
        <v>0</v>
      </c>
      <c r="GE71" s="21">
        <f t="shared" si="341"/>
        <v>0</v>
      </c>
      <c r="GF71" s="162" cm="1">
        <f t="array" ref="GF71">GE71-IFERROR(_xlfn.LET(_xlpm.k,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$GE$3:$GE$215),IF(_xlpm.top="対象無し", 0, SUMPRODUCT(_xlpm.amount * _xlpm.hitCount))),0)</f>
        <v>0</v>
      </c>
      <c r="GG71" s="157">
        <f t="shared" si="244"/>
        <v>0</v>
      </c>
      <c r="GH71" s="21">
        <f>LEN(配列情報!$D$53)-LEN(SUBSTITUTE(配列情報!$D$53,$D71,""))</f>
        <v>0</v>
      </c>
      <c r="GI71" s="21">
        <f t="shared" si="342"/>
        <v>0</v>
      </c>
      <c r="GJ71" s="162" cm="1">
        <f t="array" ref="GJ71">GI71-IFERROR(_xlfn.LET(_xlpm.k,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$GI$3:$GI$215),IF(_xlpm.top="対象無し", 0, SUMPRODUCT(_xlpm.amount * _xlpm.hitCount))),0)</f>
        <v>0</v>
      </c>
      <c r="GK71" s="157">
        <f t="shared" si="245"/>
        <v>0</v>
      </c>
      <c r="GL71" s="21">
        <f>LEN(配列情報!$D$54)-LEN(SUBSTITUTE(配列情報!$D$54,$D71,""))</f>
        <v>0</v>
      </c>
      <c r="GM71" s="21">
        <f t="shared" si="343"/>
        <v>0</v>
      </c>
      <c r="GN71" s="162" cm="1">
        <f t="array" ref="GN71">GM71-IFERROR(_xlfn.LET(_xlpm.k,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$GM$3:$GM$215),IF(_xlpm.top="対象無し", 0, SUMPRODUCT(_xlpm.amount * _xlpm.hitCount))),0)</f>
        <v>0</v>
      </c>
      <c r="GO71" s="157">
        <f t="shared" si="246"/>
        <v>0</v>
      </c>
      <c r="GP71" s="21">
        <f>LEN(配列情報!$D$55)-LEN(SUBSTITUTE(配列情報!$D$55,$D71,""))</f>
        <v>0</v>
      </c>
      <c r="GQ71" s="21">
        <f t="shared" si="344"/>
        <v>0</v>
      </c>
      <c r="GR71" s="162" cm="1">
        <f t="array" ref="GR71">GQ71-IFERROR(_xlfn.LET(_xlpm.k,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$GQ$3:$GQ$215),IF(_xlpm.top="対象無し", 0, SUMPRODUCT(_xlpm.amount * _xlpm.hitCount))),0)</f>
        <v>0</v>
      </c>
      <c r="GS71" s="157">
        <f t="shared" si="247"/>
        <v>0</v>
      </c>
      <c r="GT71" s="21">
        <f>LEN(配列情報!$D$56)-LEN(SUBSTITUTE(配列情報!$D$56,$D71,""))</f>
        <v>0</v>
      </c>
      <c r="GU71" s="21">
        <f t="shared" si="345"/>
        <v>0</v>
      </c>
      <c r="GV71" s="162" cm="1">
        <f t="array" ref="GV71">GU71-IFERROR(_xlfn.LET(_xlpm.k,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$GU$3:$GU$215),IF(_xlpm.top="対象無し", 0, SUMPRODUCT(_xlpm.amount * _xlpm.hitCount))),0)</f>
        <v>0</v>
      </c>
      <c r="GW71" s="157">
        <f t="shared" si="248"/>
        <v>0</v>
      </c>
      <c r="GX71" s="21">
        <f>LEN(配列情報!$D$57)-LEN(SUBSTITUTE(配列情報!$D$57,$D71,""))</f>
        <v>0</v>
      </c>
      <c r="GY71" s="21">
        <f t="shared" si="346"/>
        <v>0</v>
      </c>
      <c r="GZ71" s="162" cm="1">
        <f t="array" ref="GZ71">GY71-IFERROR(_xlfn.LET(_xlpm.k,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$GY$3:$GY$215),IF(_xlpm.top="対象無し", 0, SUMPRODUCT(_xlpm.amount * _xlpm.hitCount))),0)</f>
        <v>0</v>
      </c>
      <c r="HA71" s="157">
        <f t="shared" si="249"/>
        <v>0</v>
      </c>
      <c r="HB71" s="21">
        <f>LEN(配列情報!$D$58)-LEN(SUBSTITUTE(配列情報!$D$58,$D71,""))</f>
        <v>0</v>
      </c>
      <c r="HC71" s="21">
        <f t="shared" si="347"/>
        <v>0</v>
      </c>
      <c r="HD71" s="162" cm="1">
        <f t="array" ref="HD71">HC71-IFERROR(_xlfn.LET(_xlpm.k,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$HC$3:$HC$215),IF(_xlpm.top="対象無し", 0, SUMPRODUCT(_xlpm.amount * _xlpm.hitCount))),0)</f>
        <v>0</v>
      </c>
      <c r="HE71" s="157">
        <f t="shared" si="250"/>
        <v>0</v>
      </c>
      <c r="HF71" s="21">
        <f>LEN(配列情報!$D$59)-LEN(SUBSTITUTE(配列情報!$D$59,$D71,""))</f>
        <v>0</v>
      </c>
      <c r="HG71" s="21">
        <f t="shared" si="348"/>
        <v>0</v>
      </c>
      <c r="HH71" s="162" cm="1">
        <f t="array" ref="HH71">HG71-IFERROR(_xlfn.LET(_xlpm.k,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$HG$3:$HG$215),IF(_xlpm.top="対象無し", 0, SUMPRODUCT(_xlpm.amount * _xlpm.hitCount))),0)</f>
        <v>0</v>
      </c>
      <c r="HI71" s="157">
        <f t="shared" si="251"/>
        <v>0</v>
      </c>
      <c r="HJ71" s="21">
        <f>LEN(配列情報!$D$60)-LEN(SUBSTITUTE(配列情報!$D$60,$D71,""))</f>
        <v>0</v>
      </c>
      <c r="HK71" s="21">
        <f t="shared" si="349"/>
        <v>0</v>
      </c>
      <c r="HL71" s="162" cm="1">
        <f t="array" ref="HL71">HK71-IFERROR(_xlfn.LET(_xlpm.k,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$HK$3:$HK$215),IF(_xlpm.top="対象無し", 0, SUMPRODUCT(_xlpm.amount * _xlpm.hitCount))),0)</f>
        <v>0</v>
      </c>
      <c r="HM71" s="157">
        <f t="shared" si="252"/>
        <v>0</v>
      </c>
      <c r="HN71" s="21">
        <f>LEN(配列情報!$D$61)-LEN(SUBSTITUTE(配列情報!$D$61,$D71,""))</f>
        <v>0</v>
      </c>
      <c r="HO71" s="21">
        <f t="shared" si="350"/>
        <v>0</v>
      </c>
      <c r="HP71" s="162" cm="1">
        <f t="array" ref="HP71">HO71-IFERROR(_xlfn.LET(_xlpm.k,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$HO$3:$HO$215),IF(_xlpm.top="対象無し", 0, SUMPRODUCT(_xlpm.amount * _xlpm.hitCount))),0)</f>
        <v>0</v>
      </c>
      <c r="HQ71" s="157">
        <f t="shared" si="253"/>
        <v>0</v>
      </c>
      <c r="HR71" s="21">
        <f>LEN(配列情報!$D$62)-LEN(SUBSTITUTE(配列情報!$D$62,$D71,""))</f>
        <v>0</v>
      </c>
      <c r="HS71" s="21">
        <f t="shared" si="351"/>
        <v>0</v>
      </c>
      <c r="HT71" s="162" cm="1">
        <f t="array" ref="HT71">HS71-IFERROR(_xlfn.LET(_xlpm.k,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$HS$3:$HS$215),IF(_xlpm.top="対象無し", 0, SUMPRODUCT(_xlpm.amount * _xlpm.hitCount))),0)</f>
        <v>0</v>
      </c>
      <c r="HU71" s="157">
        <f t="shared" si="254"/>
        <v>0</v>
      </c>
      <c r="HV71" s="21">
        <f>LEN(配列情報!$D$63)-LEN(SUBSTITUTE(配列情報!$D$63,$D71,""))</f>
        <v>0</v>
      </c>
      <c r="HW71" s="21">
        <f t="shared" si="352"/>
        <v>0</v>
      </c>
      <c r="HX71" s="162" cm="1">
        <f t="array" ref="HX71">HW71-IFERROR(_xlfn.LET(_xlpm.k,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$HW$3:$HW$215),IF(_xlpm.top="対象無し", 0, SUMPRODUCT(_xlpm.amount * _xlpm.hitCount))),0)</f>
        <v>0</v>
      </c>
      <c r="HY71" s="157">
        <f t="shared" si="255"/>
        <v>0</v>
      </c>
      <c r="HZ71" s="21">
        <f>LEN(配列情報!$D$64)-LEN(SUBSTITUTE(配列情報!$D$64,$D71,""))</f>
        <v>0</v>
      </c>
      <c r="IA71" s="21">
        <f t="shared" si="353"/>
        <v>0</v>
      </c>
      <c r="IB71" s="162" cm="1">
        <f t="array" ref="IB71">IA71-IFERROR(_xlfn.LET(_xlpm.k,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$IA$3:$IA$215),IF(_xlpm.top="対象無し", 0, SUMPRODUCT(_xlpm.amount * _xlpm.hitCount))),0)</f>
        <v>0</v>
      </c>
      <c r="IC71" s="157">
        <f t="shared" si="256"/>
        <v>0</v>
      </c>
      <c r="ID71" s="21">
        <f>LEN(配列情報!$D$65)-LEN(SUBSTITUTE(配列情報!$D$65,$D71,""))</f>
        <v>0</v>
      </c>
      <c r="IE71" s="21">
        <f t="shared" si="354"/>
        <v>0</v>
      </c>
      <c r="IF71" s="162" cm="1">
        <f t="array" ref="IF71">IE71-IFERROR(_xlfn.LET(_xlpm.k,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$IE$3:$IE$215),IF(_xlpm.top="対象無し", 0, SUMPRODUCT(_xlpm.amount * _xlpm.hitCount))),0)</f>
        <v>0</v>
      </c>
      <c r="IG71" s="157">
        <f t="shared" si="257"/>
        <v>0</v>
      </c>
      <c r="IH71" s="21">
        <f>LEN(配列情報!$D$66)-LEN(SUBSTITUTE(配列情報!$D$66,$D71,""))</f>
        <v>0</v>
      </c>
      <c r="II71" s="21">
        <f t="shared" si="355"/>
        <v>0</v>
      </c>
      <c r="IJ71" s="162" cm="1">
        <f t="array" ref="IJ71">II71-IFERROR(_xlfn.LET(_xlpm.k,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$II$3:$II$215),IF(_xlpm.top="対象無し", 0, SUMPRODUCT(_xlpm.amount * _xlpm.hitCount))),0)</f>
        <v>0</v>
      </c>
      <c r="IK71" s="157">
        <f t="shared" si="258"/>
        <v>0</v>
      </c>
      <c r="IL71" s="21">
        <f>LEN(配列情報!$D$67)-LEN(SUBSTITUTE(配列情報!$D$67,$D71,""))</f>
        <v>0</v>
      </c>
      <c r="IM71" s="21">
        <f t="shared" si="356"/>
        <v>0</v>
      </c>
      <c r="IN71" s="162" cm="1">
        <f t="array" ref="IN71">IM71-IFERROR(_xlfn.LET(_xlpm.k,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$IM$3:$IM$215),IF(_xlpm.top="対象無し", 0, SUMPRODUCT(_xlpm.amount * _xlpm.hitCount))),0)</f>
        <v>0</v>
      </c>
      <c r="IO71" s="157">
        <f t="shared" si="259"/>
        <v>0</v>
      </c>
      <c r="IP71" s="21">
        <f>LEN(配列情報!$D$68)-LEN(SUBSTITUTE(配列情報!$D$68,$D71,""))</f>
        <v>0</v>
      </c>
      <c r="IQ71" s="21">
        <f t="shared" si="357"/>
        <v>0</v>
      </c>
      <c r="IR71" s="162" cm="1">
        <f t="array" ref="IR71">IQ71-IFERROR(_xlfn.LET(_xlpm.k,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$IQ$3:$IQ$215),IF(_xlpm.top="対象無し", 0, SUMPRODUCT(_xlpm.amount * _xlpm.hitCount))),0)</f>
        <v>0</v>
      </c>
      <c r="IS71" s="157">
        <f t="shared" si="260"/>
        <v>0</v>
      </c>
      <c r="IT71" s="21">
        <f>LEN(配列情報!$D$69)-LEN(SUBSTITUTE(配列情報!$D$69,$D71,""))</f>
        <v>0</v>
      </c>
      <c r="IU71" s="21">
        <f t="shared" si="358"/>
        <v>0</v>
      </c>
      <c r="IV71" s="162" cm="1">
        <f t="array" ref="IV71">IU71-IFERROR(_xlfn.LET(_xlpm.k,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$IU$3:$IU$215),IF(_xlpm.top="対象無し", 0, SUMPRODUCT(_xlpm.amount * _xlpm.hitCount))),0)</f>
        <v>0</v>
      </c>
      <c r="IW71" s="157">
        <f t="shared" si="261"/>
        <v>0</v>
      </c>
      <c r="IX71" s="21">
        <f>LEN(配列情報!$D$70)-LEN(SUBSTITUTE(配列情報!$D$70,$D71,""))</f>
        <v>0</v>
      </c>
      <c r="IY71" s="21">
        <f t="shared" si="359"/>
        <v>0</v>
      </c>
      <c r="IZ71" s="162" cm="1">
        <f t="array" ref="IZ71">IY71-IFERROR(_xlfn.LET(_xlpm.k,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$IY$3:$IY$215),IF(_xlpm.top="対象無し", 0, SUMPRODUCT(_xlpm.amount * _xlpm.hitCount))),0)</f>
        <v>0</v>
      </c>
      <c r="JA71" s="157">
        <f t="shared" si="262"/>
        <v>0</v>
      </c>
      <c r="JB71" s="21">
        <f>LEN(配列情報!$D$71)-LEN(SUBSTITUTE(配列情報!$D$71,$D71,""))</f>
        <v>0</v>
      </c>
      <c r="JC71" s="21">
        <f t="shared" si="360"/>
        <v>0</v>
      </c>
      <c r="JD71" s="162" cm="1">
        <f t="array" ref="JD71">JC71-IFERROR(_xlfn.LET(_xlpm.k,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$JC$3:$JC$215),IF(_xlpm.top="対象無し", 0, SUMPRODUCT(_xlpm.amount * _xlpm.hitCount))),0)</f>
        <v>0</v>
      </c>
      <c r="JE71" s="157">
        <f t="shared" si="263"/>
        <v>0</v>
      </c>
      <c r="JF71" s="21">
        <f>LEN(配列情報!$D$72)-LEN(SUBSTITUTE(配列情報!$D$72,$D71,""))</f>
        <v>0</v>
      </c>
      <c r="JG71" s="21">
        <f t="shared" si="361"/>
        <v>0</v>
      </c>
      <c r="JH71" s="162" cm="1">
        <f t="array" ref="JH71">JG71-IFERROR(_xlfn.LET(_xlpm.k,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$JG$3:$JG$215),IF(_xlpm.top="対象無し", 0, SUMPRODUCT(_xlpm.amount * _xlpm.hitCount))),0)</f>
        <v>0</v>
      </c>
      <c r="JI71" s="157">
        <f t="shared" si="264"/>
        <v>0</v>
      </c>
      <c r="JJ71" s="21">
        <f>LEN(配列情報!$D$73)-LEN(SUBSTITUTE(配列情報!$D$73,$D71,""))</f>
        <v>0</v>
      </c>
      <c r="JK71" s="21">
        <f t="shared" si="362"/>
        <v>0</v>
      </c>
      <c r="JL71" s="162" cm="1">
        <f t="array" ref="JL71">JK71-IFERROR(_xlfn.LET(_xlpm.k,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$JK$3:$JK$215),IF(_xlpm.top="対象無し", 0, SUMPRODUCT(_xlpm.amount * _xlpm.hitCount))),0)</f>
        <v>0</v>
      </c>
      <c r="JM71" s="157">
        <f t="shared" si="265"/>
        <v>0</v>
      </c>
      <c r="JN71" s="21">
        <f>LEN(配列情報!$D$74)-LEN(SUBSTITUTE(配列情報!$D$74,$D71,""))</f>
        <v>0</v>
      </c>
      <c r="JO71" s="21">
        <f t="shared" si="363"/>
        <v>0</v>
      </c>
      <c r="JP71" s="162" cm="1">
        <f t="array" ref="JP71">JO71-IFERROR(_xlfn.LET(_xlpm.k,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$JO$3:$JO$215),IF(_xlpm.top="対象無し", 0, SUMPRODUCT(_xlpm.amount * _xlpm.hitCount))),0)</f>
        <v>0</v>
      </c>
      <c r="JQ71" s="157">
        <f t="shared" si="266"/>
        <v>0</v>
      </c>
      <c r="JR71" s="21">
        <f>LEN(配列情報!$D$75)-LEN(SUBSTITUTE(配列情報!$D$75,$D71,""))</f>
        <v>0</v>
      </c>
      <c r="JS71" s="21">
        <f t="shared" si="364"/>
        <v>0</v>
      </c>
      <c r="JT71" s="162" cm="1">
        <f t="array" ref="JT71">JS71-IFERROR(_xlfn.LET(_xlpm.k,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$JS$3:$JS$215),IF(_xlpm.top="対象無し", 0, SUMPRODUCT(_xlpm.amount * _xlpm.hitCount))),0)</f>
        <v>0</v>
      </c>
      <c r="JU71" s="157">
        <f t="shared" si="267"/>
        <v>0</v>
      </c>
      <c r="JV71" s="21">
        <f>LEN(配列情報!$D$76)-LEN(SUBSTITUTE(配列情報!$D$76,$D71,""))</f>
        <v>0</v>
      </c>
      <c r="JW71" s="21">
        <f t="shared" si="365"/>
        <v>0</v>
      </c>
      <c r="JX71" s="162" cm="1">
        <f t="array" ref="JX71">JW71-IFERROR(_xlfn.LET(_xlpm.k,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$JW$3:$JW$215),IF(_xlpm.top="対象無し", 0, SUMPRODUCT(_xlpm.amount * _xlpm.hitCount))),0)</f>
        <v>0</v>
      </c>
      <c r="JY71" s="157">
        <f t="shared" si="268"/>
        <v>0</v>
      </c>
      <c r="JZ71" s="21">
        <f>LEN(配列情報!$D$77)-LEN(SUBSTITUTE(配列情報!$D$77,$D71,""))</f>
        <v>0</v>
      </c>
      <c r="KA71" s="21">
        <f t="shared" si="366"/>
        <v>0</v>
      </c>
      <c r="KB71" s="162" cm="1">
        <f t="array" ref="KB71">KA71-IFERROR(_xlfn.LET(_xlpm.k,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$KA$3:$KA$215),IF(_xlpm.top="対象無し", 0, SUMPRODUCT(_xlpm.amount * _xlpm.hitCount))),0)</f>
        <v>0</v>
      </c>
      <c r="KC71" s="157">
        <f t="shared" si="269"/>
        <v>0</v>
      </c>
      <c r="KD71" s="21">
        <f>LEN(配列情報!$D$78)-LEN(SUBSTITUTE(配列情報!$D$78,$D71,""))</f>
        <v>0</v>
      </c>
      <c r="KE71" s="21">
        <f t="shared" si="367"/>
        <v>0</v>
      </c>
      <c r="KF71" s="162" cm="1">
        <f t="array" ref="KF71">KE71-IFERROR(_xlfn.LET(_xlpm.k,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$KE$3:$KE$215),IF(_xlpm.top="対象無し", 0, SUMPRODUCT(_xlpm.amount * _xlpm.hitCount))),0)</f>
        <v>0</v>
      </c>
      <c r="KG71" s="157">
        <f t="shared" si="270"/>
        <v>0</v>
      </c>
      <c r="KH71" s="21">
        <f>LEN(配列情報!$D$79)-LEN(SUBSTITUTE(配列情報!$D$79,$D71,""))</f>
        <v>0</v>
      </c>
      <c r="KI71" s="21">
        <f t="shared" si="368"/>
        <v>0</v>
      </c>
      <c r="KJ71" s="162" cm="1">
        <f t="array" ref="KJ71">KI71-IFERROR(_xlfn.LET(_xlpm.k,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$KI$3:$KI$215),IF(_xlpm.top="対象無し", 0, SUMPRODUCT(_xlpm.amount * _xlpm.hitCount))),0)</f>
        <v>0</v>
      </c>
      <c r="KK71" s="157">
        <f t="shared" si="271"/>
        <v>0</v>
      </c>
      <c r="KL71" s="21">
        <f>LEN(配列情報!$D$80)-LEN(SUBSTITUTE(配列情報!$D$80,$D71,""))</f>
        <v>0</v>
      </c>
      <c r="KM71" s="21">
        <f t="shared" si="369"/>
        <v>0</v>
      </c>
      <c r="KN71" s="162" cm="1">
        <f t="array" ref="KN71">KM71-IFERROR(_xlfn.LET(_xlpm.k,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$KM$3:$KM$215),IF(_xlpm.top="対象無し", 0, SUMPRODUCT(_xlpm.amount * _xlpm.hitCount))),0)</f>
        <v>0</v>
      </c>
      <c r="KO71" s="157">
        <f t="shared" si="272"/>
        <v>0</v>
      </c>
      <c r="KP71" s="21">
        <f>LEN(配列情報!$D$81)-LEN(SUBSTITUTE(配列情報!$D$81,$D71,""))</f>
        <v>0</v>
      </c>
      <c r="KQ71" s="21">
        <f t="shared" si="370"/>
        <v>0</v>
      </c>
      <c r="KR71" s="162" cm="1">
        <f t="array" ref="KR71">KQ71-IFERROR(_xlfn.LET(_xlpm.k,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$KQ$3:$KQ$215),IF(_xlpm.top="対象無し", 0, SUMPRODUCT(_xlpm.amount * _xlpm.hitCount))),0)</f>
        <v>0</v>
      </c>
      <c r="KS71" s="157">
        <f t="shared" si="273"/>
        <v>0</v>
      </c>
      <c r="KT71" s="21">
        <f>LEN(配列情報!$D$82)-LEN(SUBSTITUTE(配列情報!$D$82,$D71,""))</f>
        <v>0</v>
      </c>
      <c r="KU71" s="21">
        <f t="shared" si="371"/>
        <v>0</v>
      </c>
      <c r="KV71" s="162" cm="1">
        <f t="array" ref="KV71">KU71-IFERROR(_xlfn.LET(_xlpm.k,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$KU$3:$KU$215),IF(_xlpm.top="対象無し", 0, SUMPRODUCT(_xlpm.amount * _xlpm.hitCount))),0)</f>
        <v>0</v>
      </c>
      <c r="KW71" s="157">
        <f t="shared" si="274"/>
        <v>0</v>
      </c>
      <c r="KX71" s="21">
        <f>LEN(配列情報!$D$83)-LEN(SUBSTITUTE(配列情報!$D$83,$D71,""))</f>
        <v>0</v>
      </c>
      <c r="KY71" s="21">
        <f t="shared" si="372"/>
        <v>0</v>
      </c>
      <c r="KZ71" s="162" cm="1">
        <f t="array" ref="KZ71">KY71-IFERROR(_xlfn.LET(_xlpm.k,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$KY$3:$KY$215),IF(_xlpm.top="対象無し", 0, SUMPRODUCT(_xlpm.amount * _xlpm.hitCount))),0)</f>
        <v>0</v>
      </c>
      <c r="LA71" s="157">
        <f t="shared" si="275"/>
        <v>0</v>
      </c>
      <c r="LB71" s="21">
        <f>LEN(配列情報!$D$84)-LEN(SUBSTITUTE(配列情報!$D$84,$D71,""))</f>
        <v>0</v>
      </c>
      <c r="LC71" s="21">
        <f t="shared" si="373"/>
        <v>0</v>
      </c>
      <c r="LD71" s="162" cm="1">
        <f t="array" ref="LD71">LC71-IFERROR(_xlfn.LET(_xlpm.k,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$LC$3:$LC$215),IF(_xlpm.top="対象無し", 0, SUMPRODUCT(_xlpm.amount * _xlpm.hitCount))),0)</f>
        <v>0</v>
      </c>
      <c r="LE71" s="157">
        <f t="shared" si="276"/>
        <v>0</v>
      </c>
      <c r="LF71" s="21">
        <f>LEN(配列情報!$D$85)-LEN(SUBSTITUTE(配列情報!$D$85,$D71,""))</f>
        <v>0</v>
      </c>
      <c r="LG71" s="21">
        <f t="shared" si="374"/>
        <v>0</v>
      </c>
      <c r="LH71" s="162" cm="1">
        <f t="array" ref="LH71">LG71-IFERROR(_xlfn.LET(_xlpm.k,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$LG$3:$LG$215),IF(_xlpm.top="対象無し", 0, SUMPRODUCT(_xlpm.amount * _xlpm.hitCount))),0)</f>
        <v>0</v>
      </c>
      <c r="LI71" s="157">
        <f t="shared" si="277"/>
        <v>0</v>
      </c>
      <c r="LJ71" s="21">
        <f>LEN(配列情報!$D$86)-LEN(SUBSTITUTE(配列情報!$D$86,$D71,""))</f>
        <v>0</v>
      </c>
      <c r="LK71" s="21">
        <f t="shared" si="375"/>
        <v>0</v>
      </c>
      <c r="LL71" s="162" cm="1">
        <f t="array" ref="LL71">LK71-IFERROR(_xlfn.LET(_xlpm.k,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$LK$3:$LK$215),IF(_xlpm.top="対象無し", 0, SUMPRODUCT(_xlpm.amount * _xlpm.hitCount))),0)</f>
        <v>0</v>
      </c>
      <c r="LM71" s="157">
        <f t="shared" si="278"/>
        <v>0</v>
      </c>
      <c r="LN71" s="21">
        <f>LEN(配列情報!$D$87)-LEN(SUBSTITUTE(配列情報!$D$87,$D71,""))</f>
        <v>0</v>
      </c>
      <c r="LO71" s="21">
        <f t="shared" si="376"/>
        <v>0</v>
      </c>
      <c r="LP71" s="162" cm="1">
        <f t="array" ref="LP71">LO71-IFERROR(_xlfn.LET(_xlpm.k,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$LO$3:$LO$215),IF(_xlpm.top="対象無し", 0, SUMPRODUCT(_xlpm.amount * _xlpm.hitCount))),0)</f>
        <v>0</v>
      </c>
      <c r="LQ71" s="157">
        <f t="shared" si="279"/>
        <v>0</v>
      </c>
      <c r="LR71" s="21">
        <f>LEN(配列情報!$D$88)-LEN(SUBSTITUTE(配列情報!$D$88,$D71,""))</f>
        <v>0</v>
      </c>
      <c r="LS71" s="21">
        <f t="shared" si="377"/>
        <v>0</v>
      </c>
      <c r="LT71" s="162" cm="1">
        <f t="array" ref="LT71">LS71-IFERROR(_xlfn.LET(_xlpm.k,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$LS$3:$LS$215),IF(_xlpm.top="対象無し", 0, SUMPRODUCT(_xlpm.amount * _xlpm.hitCount))),0)</f>
        <v>0</v>
      </c>
      <c r="LU71" s="157">
        <f t="shared" si="280"/>
        <v>0</v>
      </c>
      <c r="LV71" s="21">
        <f>LEN(配列情報!$D$89)-LEN(SUBSTITUTE(配列情報!$D$89,$D71,""))</f>
        <v>0</v>
      </c>
      <c r="LW71" s="21">
        <f t="shared" si="378"/>
        <v>0</v>
      </c>
      <c r="LX71" s="162" cm="1">
        <f t="array" ref="LX71">LW71-IFERROR(_xlfn.LET(_xlpm.k,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$LW$3:$LW$215),IF(_xlpm.top="対象無し", 0, SUMPRODUCT(_xlpm.amount * _xlpm.hitCount))),0)</f>
        <v>0</v>
      </c>
      <c r="LY71" s="157">
        <f t="shared" si="281"/>
        <v>0</v>
      </c>
      <c r="LZ71" s="21">
        <f>LEN(配列情報!$D$90)-LEN(SUBSTITUTE(配列情報!$D$90,$D71,""))</f>
        <v>0</v>
      </c>
      <c r="MA71" s="21">
        <f t="shared" si="379"/>
        <v>0</v>
      </c>
      <c r="MB71" s="162" cm="1">
        <f t="array" ref="MB71">MA71-IFERROR(_xlfn.LET(_xlpm.k,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$MA$3:$MA$215),IF(_xlpm.top="対象無し", 0, SUMPRODUCT(_xlpm.amount * _xlpm.hitCount))),0)</f>
        <v>0</v>
      </c>
      <c r="MC71" s="157">
        <f t="shared" si="282"/>
        <v>0</v>
      </c>
      <c r="MD71" s="21">
        <f>LEN(配列情報!$D$91)-LEN(SUBSTITUTE(配列情報!$D$91,$D71,""))</f>
        <v>0</v>
      </c>
      <c r="ME71" s="21">
        <f t="shared" si="380"/>
        <v>0</v>
      </c>
      <c r="MF71" s="162" cm="1">
        <f t="array" ref="MF71">ME71-IFERROR(_xlfn.LET(_xlpm.k,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$ME$3:$ME$215),IF(_xlpm.top="対象無し", 0, SUMPRODUCT(_xlpm.amount * _xlpm.hitCount))),0)</f>
        <v>0</v>
      </c>
      <c r="MG71" s="157">
        <f t="shared" si="283"/>
        <v>0</v>
      </c>
      <c r="MH71" s="21">
        <f>LEN(配列情報!$D$92)-LEN(SUBSTITUTE(配列情報!$D$92,$D71,""))</f>
        <v>0</v>
      </c>
      <c r="MI71" s="21">
        <f t="shared" si="381"/>
        <v>0</v>
      </c>
      <c r="MJ71" s="162" cm="1">
        <f t="array" ref="MJ71">MI71-IFERROR(_xlfn.LET(_xlpm.k,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$MI$3:$MI$215),IF(_xlpm.top="対象無し", 0, SUMPRODUCT(_xlpm.amount * _xlpm.hitCount))),0)</f>
        <v>0</v>
      </c>
      <c r="MK71" s="157">
        <f t="shared" si="284"/>
        <v>0</v>
      </c>
      <c r="ML71" s="21">
        <f>LEN(配列情報!$D$93)-LEN(SUBSTITUTE(配列情報!$D$93,$D71,""))</f>
        <v>0</v>
      </c>
      <c r="MM71" s="21">
        <f t="shared" si="382"/>
        <v>0</v>
      </c>
      <c r="MN71" s="162" cm="1">
        <f t="array" ref="MN71">MM71-IFERROR(_xlfn.LET(_xlpm.k,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$MM$3:$MM$215),IF(_xlpm.top="対象無し", 0, SUMPRODUCT(_xlpm.amount * _xlpm.hitCount))),0)</f>
        <v>0</v>
      </c>
      <c r="MO71" s="157">
        <f t="shared" si="285"/>
        <v>0</v>
      </c>
      <c r="MP71" s="21">
        <f>LEN(配列情報!$D$94)-LEN(SUBSTITUTE(配列情報!$D$94,$D71,""))</f>
        <v>0</v>
      </c>
      <c r="MQ71" s="21">
        <f t="shared" si="383"/>
        <v>0</v>
      </c>
      <c r="MR71" s="162" cm="1">
        <f t="array" ref="MR71">MQ71-IFERROR(_xlfn.LET(_xlpm.k,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$MQ$3:$MQ$215),IF(_xlpm.top="対象無し", 0, SUMPRODUCT(_xlpm.amount * _xlpm.hitCount))),0)</f>
        <v>0</v>
      </c>
      <c r="MS71" s="157">
        <f t="shared" si="286"/>
        <v>0</v>
      </c>
      <c r="MT71" s="21">
        <f>LEN(配列情報!$D$95)-LEN(SUBSTITUTE(配列情報!$D$95,$D71,""))</f>
        <v>0</v>
      </c>
      <c r="MU71" s="21">
        <f t="shared" si="384"/>
        <v>0</v>
      </c>
      <c r="MV71" s="162" cm="1">
        <f t="array" ref="MV71">MU71-IFERROR(_xlfn.LET(_xlpm.k,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$MU$3:$MU$215),IF(_xlpm.top="対象無し", 0, SUMPRODUCT(_xlpm.amount * _xlpm.hitCount))),0)</f>
        <v>0</v>
      </c>
      <c r="MW71" s="157">
        <f t="shared" si="287"/>
        <v>0</v>
      </c>
      <c r="MX71" s="21">
        <f>LEN(配列情報!$D$96)-LEN(SUBSTITUTE(配列情報!$D$96,$D71,""))</f>
        <v>0</v>
      </c>
      <c r="MY71" s="21">
        <f t="shared" si="385"/>
        <v>0</v>
      </c>
      <c r="MZ71" s="162" cm="1">
        <f t="array" ref="MZ71">MY71-IFERROR(_xlfn.LET(_xlpm.k,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$MY$3:$MY$215),IF(_xlpm.top="対象無し", 0, SUMPRODUCT(_xlpm.amount * _xlpm.hitCount))),0)</f>
        <v>0</v>
      </c>
      <c r="NA71" s="157">
        <f t="shared" si="288"/>
        <v>0</v>
      </c>
      <c r="NB71" s="21">
        <f>LEN(配列情報!$D$97)-LEN(SUBSTITUTE(配列情報!$D$97,$D71,""))</f>
        <v>0</v>
      </c>
      <c r="NC71" s="21">
        <f t="shared" si="386"/>
        <v>0</v>
      </c>
      <c r="ND71" s="162" cm="1">
        <f t="array" ref="ND71">NC71-IFERROR(_xlfn.LET(_xlpm.k,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$NC$3:$NC$215),IF(_xlpm.top="対象無し", 0, SUMPRODUCT(_xlpm.amount * _xlpm.hitCount))),0)</f>
        <v>0</v>
      </c>
      <c r="NE71" s="157">
        <f t="shared" si="289"/>
        <v>0</v>
      </c>
      <c r="NF71" s="21">
        <f>LEN(配列情報!$D$98)-LEN(SUBSTITUTE(配列情報!$D$98,$D71,""))</f>
        <v>0</v>
      </c>
      <c r="NG71" s="21">
        <f t="shared" si="387"/>
        <v>0</v>
      </c>
      <c r="NH71" s="162" cm="1">
        <f t="array" ref="NH71">NG71-IFERROR(_xlfn.LET(_xlpm.k,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$NG$3:$NG$215),IF(_xlpm.top="対象無し", 0, SUMPRODUCT(_xlpm.amount * _xlpm.hitCount))),0)</f>
        <v>0</v>
      </c>
      <c r="NI71" s="157">
        <f t="shared" si="290"/>
        <v>0</v>
      </c>
      <c r="NJ71" s="21">
        <f>LEN(配列情報!$D$99)-LEN(SUBSTITUTE(配列情報!$D$99,$D71,""))</f>
        <v>0</v>
      </c>
      <c r="NK71" s="21">
        <f t="shared" si="388"/>
        <v>0</v>
      </c>
      <c r="NL71" s="162" cm="1">
        <f t="array" ref="NL71">NK71-IFERROR(_xlfn.LET(_xlpm.k,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$NK$3:$NK$215),IF(_xlpm.top="対象無し", 0, SUMPRODUCT(_xlpm.amount * _xlpm.hitCount))),0)</f>
        <v>0</v>
      </c>
      <c r="NM71" s="157">
        <f t="shared" si="291"/>
        <v>0</v>
      </c>
      <c r="NN71" s="21">
        <f>LEN(配列情報!$D$100)-LEN(SUBSTITUTE(配列情報!$D$100,$D71,""))</f>
        <v>0</v>
      </c>
      <c r="NO71" s="21">
        <f t="shared" si="389"/>
        <v>0</v>
      </c>
      <c r="NP71" s="162" cm="1">
        <f t="array" ref="NP71">NO71-IFERROR(_xlfn.LET(_xlpm.k,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$NO$3:$NO$215),IF(_xlpm.top="対象無し", 0, SUMPRODUCT(_xlpm.amount * _xlpm.hitCount))),0)</f>
        <v>0</v>
      </c>
      <c r="NQ71" s="157">
        <f t="shared" si="292"/>
        <v>0</v>
      </c>
      <c r="NR71" s="21">
        <f>LEN(配列情報!$D$101)-LEN(SUBSTITUTE(配列情報!$D$101,$D71,""))</f>
        <v>0</v>
      </c>
      <c r="NS71" s="21">
        <f t="shared" si="390"/>
        <v>0</v>
      </c>
      <c r="NT71" s="162" cm="1">
        <f t="array" ref="NT71">NS71-IFERROR(_xlfn.LET(_xlpm.k,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$NS$3:$NS$215),IF(_xlpm.top="対象無し", 0, SUMPRODUCT(_xlpm.amount * _xlpm.hitCount))),0)</f>
        <v>0</v>
      </c>
      <c r="NU71" s="157">
        <f t="shared" si="293"/>
        <v>0</v>
      </c>
      <c r="NV71" s="21">
        <f>LEN(配列情報!$D$102)-LEN(SUBSTITUTE(配列情報!$D$102,$D71,""))</f>
        <v>0</v>
      </c>
      <c r="NW71" s="21">
        <f t="shared" si="391"/>
        <v>0</v>
      </c>
      <c r="NX71" s="162" cm="1">
        <f t="array" ref="NX71">NW71-IFERROR(_xlfn.LET(_xlpm.k, _xlfn.XMATCH(TRUE, EXACT($OB$2:$RL$2, D71),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D71, ""))) / LEN(D71),_xlpm.amount, SUMIF($C$3:$C$215, _xlpm.arrCode, $NW$3:$NW$215),IF(_xlpm.top="対象無し", 0, SUMPRODUCT(_xlpm.amount * _xlpm.hitCount))),0)</f>
        <v>0</v>
      </c>
      <c r="NY71" s="157">
        <f t="shared" si="294"/>
        <v>0</v>
      </c>
    </row>
    <row r="72" spans="1:394">
      <c r="A72" s="179" t="s">
        <v>216</v>
      </c>
      <c r="B72" s="45" t="s">
        <v>40</v>
      </c>
      <c r="C72" s="45">
        <v>70</v>
      </c>
      <c r="D72" s="22" t="str">
        <f>塩基・修飾表記の定義!I37</f>
        <v>^</v>
      </c>
      <c r="E72" s="160">
        <f t="shared" si="295"/>
        <v>1</v>
      </c>
      <c r="F72" s="21">
        <f>LEN(配列情報!$D$7)-LEN(SUBSTITUTE(配列情報!$D$7,$D72,""))</f>
        <v>0</v>
      </c>
      <c r="G72" s="21">
        <f t="shared" si="296"/>
        <v>0</v>
      </c>
      <c r="H72" s="162" cm="1">
        <f t="array" ref="H72">G72-IFERROR(_xlfn.LET(_xlpm.k,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$G$3:$G$215),IF(_xlpm.top="対象無し", 0, SUMPRODUCT(_xlpm.amount * _xlpm.hitCount))),0)</f>
        <v>0</v>
      </c>
      <c r="I72" s="157">
        <f t="shared" ref="I72:I92" si="392">H72</f>
        <v>0</v>
      </c>
      <c r="J72" s="21">
        <f>LEN(配列情報!$D$8)-LEN(SUBSTITUTE(配列情報!$D$8,$D72,""))</f>
        <v>0</v>
      </c>
      <c r="K72" s="21">
        <f t="shared" si="297"/>
        <v>0</v>
      </c>
      <c r="L72" s="162" cm="1">
        <f t="array" ref="L72">K72-IFERROR(_xlfn.LET(_xlpm.k,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$K$3:$K$215),IF(_xlpm.top="対象無し", 0, SUMPRODUCT(_xlpm.amount * _xlpm.hitCount))),0)</f>
        <v>0</v>
      </c>
      <c r="M72" s="157">
        <f t="shared" si="200"/>
        <v>0</v>
      </c>
      <c r="N72" s="21">
        <f>LEN(配列情報!$D$9)-LEN(SUBSTITUTE(配列情報!$D$9,$D72,""))</f>
        <v>0</v>
      </c>
      <c r="O72" s="21">
        <f t="shared" si="298"/>
        <v>0</v>
      </c>
      <c r="P72" s="162" cm="1">
        <f t="array" ref="P72">O72-IFERROR(_xlfn.LET(_xlpm.k,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$O$3:$O$215),IF(_xlpm.top="対象無し", 0, SUMPRODUCT(_xlpm.amount * _xlpm.hitCount))),0)</f>
        <v>0</v>
      </c>
      <c r="Q72" s="157">
        <f t="shared" si="201"/>
        <v>0</v>
      </c>
      <c r="R72" s="21">
        <f>LEN(配列情報!$D$10)-LEN(SUBSTITUTE(配列情報!$D$10,$D72,""))</f>
        <v>0</v>
      </c>
      <c r="S72" s="21">
        <f t="shared" si="299"/>
        <v>0</v>
      </c>
      <c r="T72" s="162" cm="1">
        <f t="array" ref="T72">S72-IFERROR(_xlfn.LET(_xlpm.k,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$S$3:$S$215),IF(_xlpm.top="対象無し", 0, SUMPRODUCT(_xlpm.amount * _xlpm.hitCount))),0)</f>
        <v>0</v>
      </c>
      <c r="U72" s="157">
        <f t="shared" si="202"/>
        <v>0</v>
      </c>
      <c r="V72" s="21">
        <f>LEN(配列情報!$D$11)-LEN(SUBSTITUTE(配列情報!$D$11,$D72,""))</f>
        <v>0</v>
      </c>
      <c r="W72" s="21">
        <f t="shared" si="300"/>
        <v>0</v>
      </c>
      <c r="X72" s="162" cm="1">
        <f t="array" ref="X72">W72-IFERROR(_xlfn.LET(_xlpm.k,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$W$3:$W$215),IF(_xlpm.top="対象無し", 0, SUMPRODUCT(_xlpm.amount * _xlpm.hitCount))),0)</f>
        <v>0</v>
      </c>
      <c r="Y72" s="157">
        <f t="shared" si="203"/>
        <v>0</v>
      </c>
      <c r="Z72" s="21">
        <f>LEN(配列情報!$D$12)-LEN(SUBSTITUTE(配列情報!$D$12,$D72,""))</f>
        <v>0</v>
      </c>
      <c r="AA72" s="21">
        <f t="shared" si="301"/>
        <v>0</v>
      </c>
      <c r="AB72" s="162" cm="1">
        <f t="array" ref="AB72">AA72-IFERROR(_xlfn.LET(_xlpm.k,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$AA$3:$AA$215),IF(_xlpm.top="対象無し", 0, SUMPRODUCT(_xlpm.amount * _xlpm.hitCount))),0)</f>
        <v>0</v>
      </c>
      <c r="AC72" s="157">
        <f t="shared" si="204"/>
        <v>0</v>
      </c>
      <c r="AD72" s="21">
        <f>LEN(配列情報!$D$13)-LEN(SUBSTITUTE(配列情報!$D$13,$D72,""))</f>
        <v>0</v>
      </c>
      <c r="AE72" s="21">
        <f t="shared" si="302"/>
        <v>0</v>
      </c>
      <c r="AF72" s="162" cm="1">
        <f t="array" ref="AF72">AE72-IFERROR(_xlfn.LET(_xlpm.k,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$AE$3:$AE$215),IF(_xlpm.top="対象無し", 0, SUMPRODUCT(_xlpm.amount * _xlpm.hitCount))),0)</f>
        <v>0</v>
      </c>
      <c r="AG72" s="157">
        <f t="shared" si="205"/>
        <v>0</v>
      </c>
      <c r="AH72" s="21">
        <f>LEN(配列情報!$D$14)-LEN(SUBSTITUTE(配列情報!$D$14,$D72,""))</f>
        <v>0</v>
      </c>
      <c r="AI72" s="21">
        <f t="shared" si="303"/>
        <v>0</v>
      </c>
      <c r="AJ72" s="162" cm="1">
        <f t="array" ref="AJ72">AI72-IFERROR(_xlfn.LET(_xlpm.k,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$AI$3:$AI$215),IF(_xlpm.top="対象無し", 0, SUMPRODUCT(_xlpm.amount * _xlpm.hitCount))),0)</f>
        <v>0</v>
      </c>
      <c r="AK72" s="157">
        <f t="shared" si="206"/>
        <v>0</v>
      </c>
      <c r="AL72" s="21">
        <f>LEN(配列情報!$D$15)-LEN(SUBSTITUTE(配列情報!$D$15,$D72,""))</f>
        <v>0</v>
      </c>
      <c r="AM72" s="21">
        <f t="shared" si="304"/>
        <v>0</v>
      </c>
      <c r="AN72" s="162" cm="1">
        <f t="array" ref="AN72">AM72-IFERROR(_xlfn.LET(_xlpm.k,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$AM$3:$AM$215),IF(_xlpm.top="対象無し", 0, SUMPRODUCT(_xlpm.amount * _xlpm.hitCount))),0)</f>
        <v>0</v>
      </c>
      <c r="AO72" s="157">
        <f t="shared" si="207"/>
        <v>0</v>
      </c>
      <c r="AP72" s="21">
        <f>LEN(配列情報!$D$16)-LEN(SUBSTITUTE(配列情報!$D$16,$D72,""))</f>
        <v>0</v>
      </c>
      <c r="AQ72" s="21">
        <f t="shared" si="305"/>
        <v>0</v>
      </c>
      <c r="AR72" s="162" cm="1">
        <f t="array" ref="AR72">AQ72-IFERROR(_xlfn.LET(_xlpm.k,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$AQ$3:$AQ$215),IF(_xlpm.top="対象無し", 0, SUMPRODUCT(_xlpm.amount * _xlpm.hitCount))),0)</f>
        <v>0</v>
      </c>
      <c r="AS72" s="157">
        <f t="shared" si="208"/>
        <v>0</v>
      </c>
      <c r="AT72" s="21">
        <f>LEN(配列情報!$D$17)-LEN(SUBSTITUTE(配列情報!$D$17,$D72,""))</f>
        <v>0</v>
      </c>
      <c r="AU72" s="21">
        <f t="shared" si="306"/>
        <v>0</v>
      </c>
      <c r="AV72" s="162" cm="1">
        <f t="array" ref="AV72">AU72-IFERROR(_xlfn.LET(_xlpm.k,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$AU$3:$AU$215),IF(_xlpm.top="対象無し", 0, SUMPRODUCT(_xlpm.amount * _xlpm.hitCount))),0)</f>
        <v>0</v>
      </c>
      <c r="AW72" s="157">
        <f t="shared" si="209"/>
        <v>0</v>
      </c>
      <c r="AX72" s="21">
        <f>LEN(配列情報!$D$18)-LEN(SUBSTITUTE(配列情報!$D$18,$D72,""))</f>
        <v>0</v>
      </c>
      <c r="AY72" s="21">
        <f t="shared" si="307"/>
        <v>0</v>
      </c>
      <c r="AZ72" s="162" cm="1">
        <f t="array" ref="AZ72">AY72-IFERROR(_xlfn.LET(_xlpm.k,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$AY$3:$AY$215),IF(_xlpm.top="対象無し", 0, SUMPRODUCT(_xlpm.amount * _xlpm.hitCount))),0)</f>
        <v>0</v>
      </c>
      <c r="BA72" s="157">
        <f t="shared" si="210"/>
        <v>0</v>
      </c>
      <c r="BB72" s="21">
        <f>LEN(配列情報!$D$19)-LEN(SUBSTITUTE(配列情報!$D$19,$D72,""))</f>
        <v>0</v>
      </c>
      <c r="BC72" s="21">
        <f t="shared" si="308"/>
        <v>0</v>
      </c>
      <c r="BD72" s="162" cm="1">
        <f t="array" ref="BD72">BC72-IFERROR(_xlfn.LET(_xlpm.k,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$BC$3:$BC$215),IF(_xlpm.top="対象無し", 0, SUMPRODUCT(_xlpm.amount * _xlpm.hitCount))),0)</f>
        <v>0</v>
      </c>
      <c r="BE72" s="157">
        <f t="shared" si="211"/>
        <v>0</v>
      </c>
      <c r="BF72" s="21">
        <f>LEN(配列情報!$D$20)-LEN(SUBSTITUTE(配列情報!$D$20,$D72,""))</f>
        <v>0</v>
      </c>
      <c r="BG72" s="21">
        <f t="shared" si="309"/>
        <v>0</v>
      </c>
      <c r="BH72" s="162" cm="1">
        <f t="array" ref="BH72">BG72-IFERROR(_xlfn.LET(_xlpm.k,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$BG$3:$BG$215),IF(_xlpm.top="対象無し", 0, SUMPRODUCT(_xlpm.amount * _xlpm.hitCount))),0)</f>
        <v>0</v>
      </c>
      <c r="BI72" s="157">
        <f t="shared" si="212"/>
        <v>0</v>
      </c>
      <c r="BJ72" s="21">
        <f>LEN(配列情報!$D$21)-LEN(SUBSTITUTE(配列情報!$D$21,$D72,""))</f>
        <v>0</v>
      </c>
      <c r="BK72" s="21">
        <f t="shared" si="310"/>
        <v>0</v>
      </c>
      <c r="BL72" s="162" cm="1">
        <f t="array" ref="BL72">BK72-IFERROR(_xlfn.LET(_xlpm.k,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$BK$3:$BK$215),IF(_xlpm.top="対象無し", 0, SUMPRODUCT(_xlpm.amount * _xlpm.hitCount))),0)</f>
        <v>0</v>
      </c>
      <c r="BM72" s="157">
        <f t="shared" si="213"/>
        <v>0</v>
      </c>
      <c r="BN72" s="21">
        <f>LEN(配列情報!$D$22)-LEN(SUBSTITUTE(配列情報!$D$22,$D72,""))</f>
        <v>0</v>
      </c>
      <c r="BO72" s="21">
        <f t="shared" si="311"/>
        <v>0</v>
      </c>
      <c r="BP72" s="162" cm="1">
        <f t="array" ref="BP72">BO72-IFERROR(_xlfn.LET(_xlpm.k,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$BO$3:$BO$215),IF(_xlpm.top="対象無し", 0, SUMPRODUCT(_xlpm.amount * _xlpm.hitCount))),0)</f>
        <v>0</v>
      </c>
      <c r="BQ72" s="157">
        <f t="shared" si="214"/>
        <v>0</v>
      </c>
      <c r="BR72" s="21">
        <f>LEN(配列情報!$D$23)-LEN(SUBSTITUTE(配列情報!$D$23,$D72,""))</f>
        <v>0</v>
      </c>
      <c r="BS72" s="21">
        <f t="shared" si="312"/>
        <v>0</v>
      </c>
      <c r="BT72" s="162" cm="1">
        <f t="array" ref="BT72">BS72-IFERROR(_xlfn.LET(_xlpm.k,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$BS$3:$BS$215),IF(_xlpm.top="対象無し", 0, SUMPRODUCT(_xlpm.amount * _xlpm.hitCount))),0)</f>
        <v>0</v>
      </c>
      <c r="BU72" s="157">
        <f t="shared" si="215"/>
        <v>0</v>
      </c>
      <c r="BV72" s="21">
        <f>LEN(配列情報!$D$24)-LEN(SUBSTITUTE(配列情報!$D$24,$D72,""))</f>
        <v>0</v>
      </c>
      <c r="BW72" s="21">
        <f t="shared" si="313"/>
        <v>0</v>
      </c>
      <c r="BX72" s="162" cm="1">
        <f t="array" ref="BX72">BW72-IFERROR(_xlfn.LET(_xlpm.k,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$BW$3:$BW$215),IF(_xlpm.top="対象無し", 0, SUMPRODUCT(_xlpm.amount * _xlpm.hitCount))),0)</f>
        <v>0</v>
      </c>
      <c r="BY72" s="157">
        <f t="shared" si="216"/>
        <v>0</v>
      </c>
      <c r="BZ72" s="21">
        <f>LEN(配列情報!$D$25)-LEN(SUBSTITUTE(配列情報!$D$25,$D72,""))</f>
        <v>0</v>
      </c>
      <c r="CA72" s="21">
        <f t="shared" si="314"/>
        <v>0</v>
      </c>
      <c r="CB72" s="162" cm="1">
        <f t="array" ref="CB72">CA72-IFERROR(_xlfn.LET(_xlpm.k,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$CA$3:$CA$215),IF(_xlpm.top="対象無し", 0, SUMPRODUCT(_xlpm.amount * _xlpm.hitCount))),0)</f>
        <v>0</v>
      </c>
      <c r="CC72" s="157">
        <f t="shared" si="217"/>
        <v>0</v>
      </c>
      <c r="CD72" s="21">
        <f>LEN(配列情報!$D$26)-LEN(SUBSTITUTE(配列情報!$D$26,$D72,""))</f>
        <v>0</v>
      </c>
      <c r="CE72" s="21">
        <f t="shared" si="315"/>
        <v>0</v>
      </c>
      <c r="CF72" s="162" cm="1">
        <f t="array" ref="CF72">CE72-IFERROR(_xlfn.LET(_xlpm.k,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$CE$3:$CE$215),IF(_xlpm.top="対象無し", 0, SUMPRODUCT(_xlpm.amount * _xlpm.hitCount))),0)</f>
        <v>0</v>
      </c>
      <c r="CG72" s="157">
        <f t="shared" si="218"/>
        <v>0</v>
      </c>
      <c r="CH72" s="21">
        <f>LEN(配列情報!$D$27)-LEN(SUBSTITUTE(配列情報!$D$27,$D72,""))</f>
        <v>0</v>
      </c>
      <c r="CI72" s="21">
        <f t="shared" si="316"/>
        <v>0</v>
      </c>
      <c r="CJ72" s="162" cm="1">
        <f t="array" ref="CJ72">CI72-IFERROR(_xlfn.LET(_xlpm.k,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$CI$3:$CI$215),IF(_xlpm.top="対象無し", 0, SUMPRODUCT(_xlpm.amount * _xlpm.hitCount))),0)</f>
        <v>0</v>
      </c>
      <c r="CK72" s="157">
        <f t="shared" si="219"/>
        <v>0</v>
      </c>
      <c r="CL72" s="21">
        <f>LEN(配列情報!$D$28)-LEN(SUBSTITUTE(配列情報!$D$28,$D72,""))</f>
        <v>0</v>
      </c>
      <c r="CM72" s="21">
        <f t="shared" si="317"/>
        <v>0</v>
      </c>
      <c r="CN72" s="162" cm="1">
        <f t="array" ref="CN72">CM72-IFERROR(_xlfn.LET(_xlpm.k,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$CM$3:$CM$215),IF(_xlpm.top="対象無し", 0, SUMPRODUCT(_xlpm.amount * _xlpm.hitCount))),0)</f>
        <v>0</v>
      </c>
      <c r="CO72" s="157">
        <f t="shared" si="220"/>
        <v>0</v>
      </c>
      <c r="CP72" s="21">
        <f>LEN(配列情報!$D$29)-LEN(SUBSTITUTE(配列情報!$D$29,$D72,""))</f>
        <v>0</v>
      </c>
      <c r="CQ72" s="21">
        <f t="shared" si="318"/>
        <v>0</v>
      </c>
      <c r="CR72" s="162" cm="1">
        <f t="array" ref="CR72">CQ72-IFERROR(_xlfn.LET(_xlpm.k,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$CQ$3:$CQ$215),IF(_xlpm.top="対象無し", 0, SUMPRODUCT(_xlpm.amount * _xlpm.hitCount))),0)</f>
        <v>0</v>
      </c>
      <c r="CS72" s="157">
        <f t="shared" si="221"/>
        <v>0</v>
      </c>
      <c r="CT72" s="21">
        <f>LEN(配列情報!$D$30)-LEN(SUBSTITUTE(配列情報!$D$30,$D72,""))</f>
        <v>0</v>
      </c>
      <c r="CU72" s="21">
        <f t="shared" si="319"/>
        <v>0</v>
      </c>
      <c r="CV72" s="162" cm="1">
        <f t="array" ref="CV72">CU72-IFERROR(_xlfn.LET(_xlpm.k,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$CU$3:$CU$215),IF(_xlpm.top="対象無し", 0, SUMPRODUCT(_xlpm.amount * _xlpm.hitCount))),0)</f>
        <v>0</v>
      </c>
      <c r="CW72" s="157">
        <f t="shared" si="222"/>
        <v>0</v>
      </c>
      <c r="CX72" s="21">
        <f>LEN(配列情報!$D$31)-LEN(SUBSTITUTE(配列情報!$D$31,$D72,""))</f>
        <v>0</v>
      </c>
      <c r="CY72" s="21">
        <f t="shared" si="320"/>
        <v>0</v>
      </c>
      <c r="CZ72" s="162" cm="1">
        <f t="array" ref="CZ72">CY72-IFERROR(_xlfn.LET(_xlpm.k,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$CY$3:$CY$215),IF(_xlpm.top="対象無し", 0, SUMPRODUCT(_xlpm.amount * _xlpm.hitCount))),0)</f>
        <v>0</v>
      </c>
      <c r="DA72" s="157">
        <f t="shared" si="223"/>
        <v>0</v>
      </c>
      <c r="DB72" s="21">
        <f>LEN(配列情報!$D$32)-LEN(SUBSTITUTE(配列情報!$D$32,$D72,""))</f>
        <v>0</v>
      </c>
      <c r="DC72" s="21">
        <f t="shared" si="321"/>
        <v>0</v>
      </c>
      <c r="DD72" s="162" cm="1">
        <f t="array" ref="DD72">DC72-IFERROR(_xlfn.LET(_xlpm.k,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$DC$3:$DC$215),IF(_xlpm.top="対象無し", 0, SUMPRODUCT(_xlpm.amount * _xlpm.hitCount))),0)</f>
        <v>0</v>
      </c>
      <c r="DE72" s="157">
        <f t="shared" si="224"/>
        <v>0</v>
      </c>
      <c r="DF72" s="21">
        <f>LEN(配列情報!$D$33)-LEN(SUBSTITUTE(配列情報!$D$33,$D72,""))</f>
        <v>0</v>
      </c>
      <c r="DG72" s="21">
        <f t="shared" si="322"/>
        <v>0</v>
      </c>
      <c r="DH72" s="162" cm="1">
        <f t="array" ref="DH72">DG72-IFERROR(_xlfn.LET(_xlpm.k,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$DG$3:$DG$215),IF(_xlpm.top="対象無し", 0, SUMPRODUCT(_xlpm.amount * _xlpm.hitCount))),0)</f>
        <v>0</v>
      </c>
      <c r="DI72" s="157">
        <f t="shared" si="225"/>
        <v>0</v>
      </c>
      <c r="DJ72" s="21">
        <f>LEN(配列情報!$D$34)-LEN(SUBSTITUTE(配列情報!$D$34,$D72,""))</f>
        <v>0</v>
      </c>
      <c r="DK72" s="21">
        <f t="shared" si="323"/>
        <v>0</v>
      </c>
      <c r="DL72" s="162" cm="1">
        <f t="array" ref="DL72">DK72-IFERROR(_xlfn.LET(_xlpm.k,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$DK$3:$DK$215),IF(_xlpm.top="対象無し", 0, SUMPRODUCT(_xlpm.amount * _xlpm.hitCount))),0)</f>
        <v>0</v>
      </c>
      <c r="DM72" s="157">
        <f t="shared" si="226"/>
        <v>0</v>
      </c>
      <c r="DN72" s="21">
        <f>LEN(配列情報!$D$35)-LEN(SUBSTITUTE(配列情報!$D$35,$D72,""))</f>
        <v>0</v>
      </c>
      <c r="DO72" s="21">
        <f t="shared" si="324"/>
        <v>0</v>
      </c>
      <c r="DP72" s="162" cm="1">
        <f t="array" ref="DP72">DO72-IFERROR(_xlfn.LET(_xlpm.k,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$DO$3:$DO$215),IF(_xlpm.top="対象無し", 0, SUMPRODUCT(_xlpm.amount * _xlpm.hitCount))),0)</f>
        <v>0</v>
      </c>
      <c r="DQ72" s="157">
        <f t="shared" si="227"/>
        <v>0</v>
      </c>
      <c r="DR72" s="21">
        <f>LEN(配列情報!$D$36)-LEN(SUBSTITUTE(配列情報!$D$36,$D72,""))</f>
        <v>0</v>
      </c>
      <c r="DS72" s="21">
        <f t="shared" si="325"/>
        <v>0</v>
      </c>
      <c r="DT72" s="162" cm="1">
        <f t="array" ref="DT72">DS72-IFERROR(_xlfn.LET(_xlpm.k,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$DS$3:$DS$215),IF(_xlpm.top="対象無し", 0, SUMPRODUCT(_xlpm.amount * _xlpm.hitCount))),0)</f>
        <v>0</v>
      </c>
      <c r="DU72" s="157">
        <f t="shared" si="228"/>
        <v>0</v>
      </c>
      <c r="DV72" s="21">
        <f>LEN(配列情報!$D$37)-LEN(SUBSTITUTE(配列情報!$D$37,$D72,""))</f>
        <v>0</v>
      </c>
      <c r="DW72" s="21">
        <f t="shared" si="326"/>
        <v>0</v>
      </c>
      <c r="DX72" s="162" cm="1">
        <f t="array" ref="DX72">DW72-IFERROR(_xlfn.LET(_xlpm.k,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$DW$3:$DW$215),IF(_xlpm.top="対象無し", 0, SUMPRODUCT(_xlpm.amount * _xlpm.hitCount))),0)</f>
        <v>0</v>
      </c>
      <c r="DY72" s="157">
        <f t="shared" si="229"/>
        <v>0</v>
      </c>
      <c r="DZ72" s="21">
        <f>LEN(配列情報!$D$38)-LEN(SUBSTITUTE(配列情報!$D$38,$D72,""))</f>
        <v>0</v>
      </c>
      <c r="EA72" s="21">
        <f t="shared" si="327"/>
        <v>0</v>
      </c>
      <c r="EB72" s="162" cm="1">
        <f t="array" ref="EB72">EA72-IFERROR(_xlfn.LET(_xlpm.k,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$EA$3:$EA$215),IF(_xlpm.top="対象無し", 0, SUMPRODUCT(_xlpm.amount * _xlpm.hitCount))),0)</f>
        <v>0</v>
      </c>
      <c r="EC72" s="157">
        <f t="shared" si="230"/>
        <v>0</v>
      </c>
      <c r="ED72" s="21">
        <f>LEN(配列情報!$D$39)-LEN(SUBSTITUTE(配列情報!$D$39,$D72,""))</f>
        <v>0</v>
      </c>
      <c r="EE72" s="21">
        <f t="shared" si="328"/>
        <v>0</v>
      </c>
      <c r="EF72" s="162" cm="1">
        <f t="array" ref="EF72">EE72-IFERROR(_xlfn.LET(_xlpm.k,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$EE$3:$EE$215),IF(_xlpm.top="対象無し", 0, SUMPRODUCT(_xlpm.amount * _xlpm.hitCount))),0)</f>
        <v>0</v>
      </c>
      <c r="EG72" s="157">
        <f t="shared" si="231"/>
        <v>0</v>
      </c>
      <c r="EH72" s="21">
        <f>LEN(配列情報!$D$40)-LEN(SUBSTITUTE(配列情報!$D$40,$D72,""))</f>
        <v>0</v>
      </c>
      <c r="EI72" s="21">
        <f t="shared" si="329"/>
        <v>0</v>
      </c>
      <c r="EJ72" s="162" cm="1">
        <f t="array" ref="EJ72">EI72-IFERROR(_xlfn.LET(_xlpm.k,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$EI$3:$EI$215),IF(_xlpm.top="対象無し", 0, SUMPRODUCT(_xlpm.amount * _xlpm.hitCount))),0)</f>
        <v>0</v>
      </c>
      <c r="EK72" s="157">
        <f t="shared" si="232"/>
        <v>0</v>
      </c>
      <c r="EL72" s="21">
        <f>LEN(配列情報!$D$41)-LEN(SUBSTITUTE(配列情報!$D$41,$D72,""))</f>
        <v>0</v>
      </c>
      <c r="EM72" s="21">
        <f t="shared" si="330"/>
        <v>0</v>
      </c>
      <c r="EN72" s="162" cm="1">
        <f t="array" ref="EN72">EM72-IFERROR(_xlfn.LET(_xlpm.k,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$EM$3:$EM$215),IF(_xlpm.top="対象無し", 0, SUMPRODUCT(_xlpm.amount * _xlpm.hitCount))),0)</f>
        <v>0</v>
      </c>
      <c r="EO72" s="157">
        <f t="shared" si="233"/>
        <v>0</v>
      </c>
      <c r="EP72" s="21">
        <f>LEN(配列情報!$D$42)-LEN(SUBSTITUTE(配列情報!$D$42,$D72,""))</f>
        <v>0</v>
      </c>
      <c r="EQ72" s="21">
        <f t="shared" si="331"/>
        <v>0</v>
      </c>
      <c r="ER72" s="162" cm="1">
        <f t="array" ref="ER72">EQ72-IFERROR(_xlfn.LET(_xlpm.k,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$EQ$3:$EQ$215),IF(_xlpm.top="対象無し", 0, SUMPRODUCT(_xlpm.amount * _xlpm.hitCount))),0)</f>
        <v>0</v>
      </c>
      <c r="ES72" s="157">
        <f t="shared" si="234"/>
        <v>0</v>
      </c>
      <c r="ET72" s="21">
        <f>LEN(配列情報!$D$43)-LEN(SUBSTITUTE(配列情報!$D$43,$D72,""))</f>
        <v>0</v>
      </c>
      <c r="EU72" s="21">
        <f t="shared" si="332"/>
        <v>0</v>
      </c>
      <c r="EV72" s="162" cm="1">
        <f t="array" ref="EV72">EU72-IFERROR(_xlfn.LET(_xlpm.k,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$EU$3:$EU$215),IF(_xlpm.top="対象無し", 0, SUMPRODUCT(_xlpm.amount * _xlpm.hitCount))),0)</f>
        <v>0</v>
      </c>
      <c r="EW72" s="157">
        <f t="shared" si="235"/>
        <v>0</v>
      </c>
      <c r="EX72" s="21">
        <f>LEN(配列情報!$D$44)-LEN(SUBSTITUTE(配列情報!$D$44,$D72,""))</f>
        <v>0</v>
      </c>
      <c r="EY72" s="21">
        <f t="shared" si="333"/>
        <v>0</v>
      </c>
      <c r="EZ72" s="162" cm="1">
        <f t="array" ref="EZ72">EY72-IFERROR(_xlfn.LET(_xlpm.k,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$EY$3:$EY$215),IF(_xlpm.top="対象無し", 0, SUMPRODUCT(_xlpm.amount * _xlpm.hitCount))),0)</f>
        <v>0</v>
      </c>
      <c r="FA72" s="157">
        <f t="shared" si="236"/>
        <v>0</v>
      </c>
      <c r="FB72" s="21">
        <f>LEN(配列情報!$D$45)-LEN(SUBSTITUTE(配列情報!$D$45,$D72,""))</f>
        <v>0</v>
      </c>
      <c r="FC72" s="21">
        <f t="shared" si="334"/>
        <v>0</v>
      </c>
      <c r="FD72" s="162" cm="1">
        <f t="array" ref="FD72">FC72-IFERROR(_xlfn.LET(_xlpm.k,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$FC$3:$FC$215),IF(_xlpm.top="対象無し", 0, SUMPRODUCT(_xlpm.amount * _xlpm.hitCount))),0)</f>
        <v>0</v>
      </c>
      <c r="FE72" s="157">
        <f t="shared" si="237"/>
        <v>0</v>
      </c>
      <c r="FF72" s="21">
        <f>LEN(配列情報!$D$46)-LEN(SUBSTITUTE(配列情報!$D$46,$D72,""))</f>
        <v>0</v>
      </c>
      <c r="FG72" s="21">
        <f t="shared" si="335"/>
        <v>0</v>
      </c>
      <c r="FH72" s="162" cm="1">
        <f t="array" ref="FH72">FG72-IFERROR(_xlfn.LET(_xlpm.k,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$FG$3:$FG$215),IF(_xlpm.top="対象無し", 0, SUMPRODUCT(_xlpm.amount * _xlpm.hitCount))),0)</f>
        <v>0</v>
      </c>
      <c r="FI72" s="157">
        <f t="shared" si="238"/>
        <v>0</v>
      </c>
      <c r="FJ72" s="21">
        <f>LEN(配列情報!$D$47)-LEN(SUBSTITUTE(配列情報!$D$47,$D72,""))</f>
        <v>0</v>
      </c>
      <c r="FK72" s="21">
        <f t="shared" si="336"/>
        <v>0</v>
      </c>
      <c r="FL72" s="162" cm="1">
        <f t="array" ref="FL72">FK72-IFERROR(_xlfn.LET(_xlpm.k,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$FK$3:$FK$215),IF(_xlpm.top="対象無し", 0, SUMPRODUCT(_xlpm.amount * _xlpm.hitCount))),0)</f>
        <v>0</v>
      </c>
      <c r="FM72" s="157">
        <f t="shared" si="239"/>
        <v>0</v>
      </c>
      <c r="FN72" s="21">
        <f>LEN(配列情報!$D$48)-LEN(SUBSTITUTE(配列情報!$D$48,$D72,""))</f>
        <v>0</v>
      </c>
      <c r="FO72" s="21">
        <f t="shared" si="337"/>
        <v>0</v>
      </c>
      <c r="FP72" s="162" cm="1">
        <f t="array" ref="FP72">FO72-IFERROR(_xlfn.LET(_xlpm.k,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$FO$3:$FO$215),IF(_xlpm.top="対象無し", 0, SUMPRODUCT(_xlpm.amount * _xlpm.hitCount))),0)</f>
        <v>0</v>
      </c>
      <c r="FQ72" s="157">
        <f t="shared" si="240"/>
        <v>0</v>
      </c>
      <c r="FR72" s="21">
        <f>LEN(配列情報!$D$49)-LEN(SUBSTITUTE(配列情報!$D$49,$D72,""))</f>
        <v>0</v>
      </c>
      <c r="FS72" s="21">
        <f t="shared" si="338"/>
        <v>0</v>
      </c>
      <c r="FT72" s="162" cm="1">
        <f t="array" ref="FT72">FS72-IFERROR(_xlfn.LET(_xlpm.k,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$FS$3:$FS$215),IF(_xlpm.top="対象無し", 0, SUMPRODUCT(_xlpm.amount * _xlpm.hitCount))),0)</f>
        <v>0</v>
      </c>
      <c r="FU72" s="157">
        <f t="shared" si="241"/>
        <v>0</v>
      </c>
      <c r="FV72" s="21">
        <f>LEN(配列情報!$D$50)-LEN(SUBSTITUTE(配列情報!$D$50,$D72,""))</f>
        <v>0</v>
      </c>
      <c r="FW72" s="21">
        <f t="shared" si="339"/>
        <v>0</v>
      </c>
      <c r="FX72" s="162" cm="1">
        <f t="array" ref="FX72">FW72-IFERROR(_xlfn.LET(_xlpm.k,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$FW$3:$FW$215),IF(_xlpm.top="対象無し", 0, SUMPRODUCT(_xlpm.amount * _xlpm.hitCount))),0)</f>
        <v>0</v>
      </c>
      <c r="FY72" s="157">
        <f t="shared" si="242"/>
        <v>0</v>
      </c>
      <c r="FZ72" s="21">
        <f>LEN(配列情報!$D$51)-LEN(SUBSTITUTE(配列情報!$D$51,$D72,""))</f>
        <v>0</v>
      </c>
      <c r="GA72" s="21">
        <f t="shared" si="340"/>
        <v>0</v>
      </c>
      <c r="GB72" s="162" cm="1">
        <f t="array" ref="GB72">GA72-IFERROR(_xlfn.LET(_xlpm.k,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$GA$3:$GA$215),IF(_xlpm.top="対象無し", 0, SUMPRODUCT(_xlpm.amount * _xlpm.hitCount))),0)</f>
        <v>0</v>
      </c>
      <c r="GC72" s="157">
        <f t="shared" si="243"/>
        <v>0</v>
      </c>
      <c r="GD72" s="21">
        <f>LEN(配列情報!$D$52)-LEN(SUBSTITUTE(配列情報!$D$52,$D72,""))</f>
        <v>0</v>
      </c>
      <c r="GE72" s="21">
        <f t="shared" si="341"/>
        <v>0</v>
      </c>
      <c r="GF72" s="162" cm="1">
        <f t="array" ref="GF72">GE72-IFERROR(_xlfn.LET(_xlpm.k,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$GE$3:$GE$215),IF(_xlpm.top="対象無し", 0, SUMPRODUCT(_xlpm.amount * _xlpm.hitCount))),0)</f>
        <v>0</v>
      </c>
      <c r="GG72" s="157">
        <f t="shared" si="244"/>
        <v>0</v>
      </c>
      <c r="GH72" s="21">
        <f>LEN(配列情報!$D$53)-LEN(SUBSTITUTE(配列情報!$D$53,$D72,""))</f>
        <v>0</v>
      </c>
      <c r="GI72" s="21">
        <f t="shared" si="342"/>
        <v>0</v>
      </c>
      <c r="GJ72" s="162" cm="1">
        <f t="array" ref="GJ72">GI72-IFERROR(_xlfn.LET(_xlpm.k,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$GI$3:$GI$215),IF(_xlpm.top="対象無し", 0, SUMPRODUCT(_xlpm.amount * _xlpm.hitCount))),0)</f>
        <v>0</v>
      </c>
      <c r="GK72" s="157">
        <f t="shared" si="245"/>
        <v>0</v>
      </c>
      <c r="GL72" s="21">
        <f>LEN(配列情報!$D$54)-LEN(SUBSTITUTE(配列情報!$D$54,$D72,""))</f>
        <v>0</v>
      </c>
      <c r="GM72" s="21">
        <f t="shared" si="343"/>
        <v>0</v>
      </c>
      <c r="GN72" s="162" cm="1">
        <f t="array" ref="GN72">GM72-IFERROR(_xlfn.LET(_xlpm.k,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$GM$3:$GM$215),IF(_xlpm.top="対象無し", 0, SUMPRODUCT(_xlpm.amount * _xlpm.hitCount))),0)</f>
        <v>0</v>
      </c>
      <c r="GO72" s="157">
        <f t="shared" si="246"/>
        <v>0</v>
      </c>
      <c r="GP72" s="21">
        <f>LEN(配列情報!$D$55)-LEN(SUBSTITUTE(配列情報!$D$55,$D72,""))</f>
        <v>0</v>
      </c>
      <c r="GQ72" s="21">
        <f t="shared" si="344"/>
        <v>0</v>
      </c>
      <c r="GR72" s="162" cm="1">
        <f t="array" ref="GR72">GQ72-IFERROR(_xlfn.LET(_xlpm.k,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$GQ$3:$GQ$215),IF(_xlpm.top="対象無し", 0, SUMPRODUCT(_xlpm.amount * _xlpm.hitCount))),0)</f>
        <v>0</v>
      </c>
      <c r="GS72" s="157">
        <f t="shared" si="247"/>
        <v>0</v>
      </c>
      <c r="GT72" s="21">
        <f>LEN(配列情報!$D$56)-LEN(SUBSTITUTE(配列情報!$D$56,$D72,""))</f>
        <v>0</v>
      </c>
      <c r="GU72" s="21">
        <f t="shared" si="345"/>
        <v>0</v>
      </c>
      <c r="GV72" s="162" cm="1">
        <f t="array" ref="GV72">GU72-IFERROR(_xlfn.LET(_xlpm.k,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$GU$3:$GU$215),IF(_xlpm.top="対象無し", 0, SUMPRODUCT(_xlpm.amount * _xlpm.hitCount))),0)</f>
        <v>0</v>
      </c>
      <c r="GW72" s="157">
        <f t="shared" si="248"/>
        <v>0</v>
      </c>
      <c r="GX72" s="21">
        <f>LEN(配列情報!$D$57)-LEN(SUBSTITUTE(配列情報!$D$57,$D72,""))</f>
        <v>0</v>
      </c>
      <c r="GY72" s="21">
        <f t="shared" si="346"/>
        <v>0</v>
      </c>
      <c r="GZ72" s="162" cm="1">
        <f t="array" ref="GZ72">GY72-IFERROR(_xlfn.LET(_xlpm.k,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$GY$3:$GY$215),IF(_xlpm.top="対象無し", 0, SUMPRODUCT(_xlpm.amount * _xlpm.hitCount))),0)</f>
        <v>0</v>
      </c>
      <c r="HA72" s="157">
        <f t="shared" si="249"/>
        <v>0</v>
      </c>
      <c r="HB72" s="21">
        <f>LEN(配列情報!$D$58)-LEN(SUBSTITUTE(配列情報!$D$58,$D72,""))</f>
        <v>0</v>
      </c>
      <c r="HC72" s="21">
        <f t="shared" si="347"/>
        <v>0</v>
      </c>
      <c r="HD72" s="162" cm="1">
        <f t="array" ref="HD72">HC72-IFERROR(_xlfn.LET(_xlpm.k,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$HC$3:$HC$215),IF(_xlpm.top="対象無し", 0, SUMPRODUCT(_xlpm.amount * _xlpm.hitCount))),0)</f>
        <v>0</v>
      </c>
      <c r="HE72" s="157">
        <f t="shared" si="250"/>
        <v>0</v>
      </c>
      <c r="HF72" s="21">
        <f>LEN(配列情報!$D$59)-LEN(SUBSTITUTE(配列情報!$D$59,$D72,""))</f>
        <v>0</v>
      </c>
      <c r="HG72" s="21">
        <f t="shared" si="348"/>
        <v>0</v>
      </c>
      <c r="HH72" s="162" cm="1">
        <f t="array" ref="HH72">HG72-IFERROR(_xlfn.LET(_xlpm.k,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$HG$3:$HG$215),IF(_xlpm.top="対象無し", 0, SUMPRODUCT(_xlpm.amount * _xlpm.hitCount))),0)</f>
        <v>0</v>
      </c>
      <c r="HI72" s="157">
        <f t="shared" si="251"/>
        <v>0</v>
      </c>
      <c r="HJ72" s="21">
        <f>LEN(配列情報!$D$60)-LEN(SUBSTITUTE(配列情報!$D$60,$D72,""))</f>
        <v>0</v>
      </c>
      <c r="HK72" s="21">
        <f t="shared" si="349"/>
        <v>0</v>
      </c>
      <c r="HL72" s="162" cm="1">
        <f t="array" ref="HL72">HK72-IFERROR(_xlfn.LET(_xlpm.k,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$HK$3:$HK$215),IF(_xlpm.top="対象無し", 0, SUMPRODUCT(_xlpm.amount * _xlpm.hitCount))),0)</f>
        <v>0</v>
      </c>
      <c r="HM72" s="157">
        <f t="shared" si="252"/>
        <v>0</v>
      </c>
      <c r="HN72" s="21">
        <f>LEN(配列情報!$D$61)-LEN(SUBSTITUTE(配列情報!$D$61,$D72,""))</f>
        <v>0</v>
      </c>
      <c r="HO72" s="21">
        <f t="shared" si="350"/>
        <v>0</v>
      </c>
      <c r="HP72" s="162" cm="1">
        <f t="array" ref="HP72">HO72-IFERROR(_xlfn.LET(_xlpm.k,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$HO$3:$HO$215),IF(_xlpm.top="対象無し", 0, SUMPRODUCT(_xlpm.amount * _xlpm.hitCount))),0)</f>
        <v>0</v>
      </c>
      <c r="HQ72" s="157">
        <f t="shared" si="253"/>
        <v>0</v>
      </c>
      <c r="HR72" s="21">
        <f>LEN(配列情報!$D$62)-LEN(SUBSTITUTE(配列情報!$D$62,$D72,""))</f>
        <v>0</v>
      </c>
      <c r="HS72" s="21">
        <f t="shared" si="351"/>
        <v>0</v>
      </c>
      <c r="HT72" s="162" cm="1">
        <f t="array" ref="HT72">HS72-IFERROR(_xlfn.LET(_xlpm.k,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$HS$3:$HS$215),IF(_xlpm.top="対象無し", 0, SUMPRODUCT(_xlpm.amount * _xlpm.hitCount))),0)</f>
        <v>0</v>
      </c>
      <c r="HU72" s="157">
        <f t="shared" si="254"/>
        <v>0</v>
      </c>
      <c r="HV72" s="21">
        <f>LEN(配列情報!$D$63)-LEN(SUBSTITUTE(配列情報!$D$63,$D72,""))</f>
        <v>0</v>
      </c>
      <c r="HW72" s="21">
        <f t="shared" si="352"/>
        <v>0</v>
      </c>
      <c r="HX72" s="162" cm="1">
        <f t="array" ref="HX72">HW72-IFERROR(_xlfn.LET(_xlpm.k,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$HW$3:$HW$215),IF(_xlpm.top="対象無し", 0, SUMPRODUCT(_xlpm.amount * _xlpm.hitCount))),0)</f>
        <v>0</v>
      </c>
      <c r="HY72" s="157">
        <f t="shared" si="255"/>
        <v>0</v>
      </c>
      <c r="HZ72" s="21">
        <f>LEN(配列情報!$D$64)-LEN(SUBSTITUTE(配列情報!$D$64,$D72,""))</f>
        <v>0</v>
      </c>
      <c r="IA72" s="21">
        <f t="shared" si="353"/>
        <v>0</v>
      </c>
      <c r="IB72" s="162" cm="1">
        <f t="array" ref="IB72">IA72-IFERROR(_xlfn.LET(_xlpm.k,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$IA$3:$IA$215),IF(_xlpm.top="対象無し", 0, SUMPRODUCT(_xlpm.amount * _xlpm.hitCount))),0)</f>
        <v>0</v>
      </c>
      <c r="IC72" s="157">
        <f t="shared" si="256"/>
        <v>0</v>
      </c>
      <c r="ID72" s="21">
        <f>LEN(配列情報!$D$65)-LEN(SUBSTITUTE(配列情報!$D$65,$D72,""))</f>
        <v>0</v>
      </c>
      <c r="IE72" s="21">
        <f t="shared" si="354"/>
        <v>0</v>
      </c>
      <c r="IF72" s="162" cm="1">
        <f t="array" ref="IF72">IE72-IFERROR(_xlfn.LET(_xlpm.k,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$IE$3:$IE$215),IF(_xlpm.top="対象無し", 0, SUMPRODUCT(_xlpm.amount * _xlpm.hitCount))),0)</f>
        <v>0</v>
      </c>
      <c r="IG72" s="157">
        <f t="shared" si="257"/>
        <v>0</v>
      </c>
      <c r="IH72" s="21">
        <f>LEN(配列情報!$D$66)-LEN(SUBSTITUTE(配列情報!$D$66,$D72,""))</f>
        <v>0</v>
      </c>
      <c r="II72" s="21">
        <f t="shared" si="355"/>
        <v>0</v>
      </c>
      <c r="IJ72" s="162" cm="1">
        <f t="array" ref="IJ72">II72-IFERROR(_xlfn.LET(_xlpm.k,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$II$3:$II$215),IF(_xlpm.top="対象無し", 0, SUMPRODUCT(_xlpm.amount * _xlpm.hitCount))),0)</f>
        <v>0</v>
      </c>
      <c r="IK72" s="157">
        <f t="shared" si="258"/>
        <v>0</v>
      </c>
      <c r="IL72" s="21">
        <f>LEN(配列情報!$D$67)-LEN(SUBSTITUTE(配列情報!$D$67,$D72,""))</f>
        <v>0</v>
      </c>
      <c r="IM72" s="21">
        <f t="shared" si="356"/>
        <v>0</v>
      </c>
      <c r="IN72" s="162" cm="1">
        <f t="array" ref="IN72">IM72-IFERROR(_xlfn.LET(_xlpm.k,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$IM$3:$IM$215),IF(_xlpm.top="対象無し", 0, SUMPRODUCT(_xlpm.amount * _xlpm.hitCount))),0)</f>
        <v>0</v>
      </c>
      <c r="IO72" s="157">
        <f t="shared" si="259"/>
        <v>0</v>
      </c>
      <c r="IP72" s="21">
        <f>LEN(配列情報!$D$68)-LEN(SUBSTITUTE(配列情報!$D$68,$D72,""))</f>
        <v>0</v>
      </c>
      <c r="IQ72" s="21">
        <f t="shared" si="357"/>
        <v>0</v>
      </c>
      <c r="IR72" s="162" cm="1">
        <f t="array" ref="IR72">IQ72-IFERROR(_xlfn.LET(_xlpm.k,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$IQ$3:$IQ$215),IF(_xlpm.top="対象無し", 0, SUMPRODUCT(_xlpm.amount * _xlpm.hitCount))),0)</f>
        <v>0</v>
      </c>
      <c r="IS72" s="157">
        <f t="shared" si="260"/>
        <v>0</v>
      </c>
      <c r="IT72" s="21">
        <f>LEN(配列情報!$D$69)-LEN(SUBSTITUTE(配列情報!$D$69,$D72,""))</f>
        <v>0</v>
      </c>
      <c r="IU72" s="21">
        <f t="shared" si="358"/>
        <v>0</v>
      </c>
      <c r="IV72" s="162" cm="1">
        <f t="array" ref="IV72">IU72-IFERROR(_xlfn.LET(_xlpm.k,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$IU$3:$IU$215),IF(_xlpm.top="対象無し", 0, SUMPRODUCT(_xlpm.amount * _xlpm.hitCount))),0)</f>
        <v>0</v>
      </c>
      <c r="IW72" s="157">
        <f t="shared" si="261"/>
        <v>0</v>
      </c>
      <c r="IX72" s="21">
        <f>LEN(配列情報!$D$70)-LEN(SUBSTITUTE(配列情報!$D$70,$D72,""))</f>
        <v>0</v>
      </c>
      <c r="IY72" s="21">
        <f t="shared" si="359"/>
        <v>0</v>
      </c>
      <c r="IZ72" s="162" cm="1">
        <f t="array" ref="IZ72">IY72-IFERROR(_xlfn.LET(_xlpm.k,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$IY$3:$IY$215),IF(_xlpm.top="対象無し", 0, SUMPRODUCT(_xlpm.amount * _xlpm.hitCount))),0)</f>
        <v>0</v>
      </c>
      <c r="JA72" s="157">
        <f t="shared" si="262"/>
        <v>0</v>
      </c>
      <c r="JB72" s="21">
        <f>LEN(配列情報!$D$71)-LEN(SUBSTITUTE(配列情報!$D$71,$D72,""))</f>
        <v>0</v>
      </c>
      <c r="JC72" s="21">
        <f t="shared" si="360"/>
        <v>0</v>
      </c>
      <c r="JD72" s="162" cm="1">
        <f t="array" ref="JD72">JC72-IFERROR(_xlfn.LET(_xlpm.k,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$JC$3:$JC$215),IF(_xlpm.top="対象無し", 0, SUMPRODUCT(_xlpm.amount * _xlpm.hitCount))),0)</f>
        <v>0</v>
      </c>
      <c r="JE72" s="157">
        <f t="shared" si="263"/>
        <v>0</v>
      </c>
      <c r="JF72" s="21">
        <f>LEN(配列情報!$D$72)-LEN(SUBSTITUTE(配列情報!$D$72,$D72,""))</f>
        <v>0</v>
      </c>
      <c r="JG72" s="21">
        <f t="shared" si="361"/>
        <v>0</v>
      </c>
      <c r="JH72" s="162" cm="1">
        <f t="array" ref="JH72">JG72-IFERROR(_xlfn.LET(_xlpm.k,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$JG$3:$JG$215),IF(_xlpm.top="対象無し", 0, SUMPRODUCT(_xlpm.amount * _xlpm.hitCount))),0)</f>
        <v>0</v>
      </c>
      <c r="JI72" s="157">
        <f t="shared" si="264"/>
        <v>0</v>
      </c>
      <c r="JJ72" s="21">
        <f>LEN(配列情報!$D$73)-LEN(SUBSTITUTE(配列情報!$D$73,$D72,""))</f>
        <v>0</v>
      </c>
      <c r="JK72" s="21">
        <f t="shared" si="362"/>
        <v>0</v>
      </c>
      <c r="JL72" s="162" cm="1">
        <f t="array" ref="JL72">JK72-IFERROR(_xlfn.LET(_xlpm.k,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$JK$3:$JK$215),IF(_xlpm.top="対象無し", 0, SUMPRODUCT(_xlpm.amount * _xlpm.hitCount))),0)</f>
        <v>0</v>
      </c>
      <c r="JM72" s="157">
        <f t="shared" si="265"/>
        <v>0</v>
      </c>
      <c r="JN72" s="21">
        <f>LEN(配列情報!$D$74)-LEN(SUBSTITUTE(配列情報!$D$74,$D72,""))</f>
        <v>0</v>
      </c>
      <c r="JO72" s="21">
        <f t="shared" si="363"/>
        <v>0</v>
      </c>
      <c r="JP72" s="162" cm="1">
        <f t="array" ref="JP72">JO72-IFERROR(_xlfn.LET(_xlpm.k,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$JO$3:$JO$215),IF(_xlpm.top="対象無し", 0, SUMPRODUCT(_xlpm.amount * _xlpm.hitCount))),0)</f>
        <v>0</v>
      </c>
      <c r="JQ72" s="157">
        <f t="shared" si="266"/>
        <v>0</v>
      </c>
      <c r="JR72" s="21">
        <f>LEN(配列情報!$D$75)-LEN(SUBSTITUTE(配列情報!$D$75,$D72,""))</f>
        <v>0</v>
      </c>
      <c r="JS72" s="21">
        <f t="shared" si="364"/>
        <v>0</v>
      </c>
      <c r="JT72" s="162" cm="1">
        <f t="array" ref="JT72">JS72-IFERROR(_xlfn.LET(_xlpm.k,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$JS$3:$JS$215),IF(_xlpm.top="対象無し", 0, SUMPRODUCT(_xlpm.amount * _xlpm.hitCount))),0)</f>
        <v>0</v>
      </c>
      <c r="JU72" s="157">
        <f t="shared" si="267"/>
        <v>0</v>
      </c>
      <c r="JV72" s="21">
        <f>LEN(配列情報!$D$76)-LEN(SUBSTITUTE(配列情報!$D$76,$D72,""))</f>
        <v>0</v>
      </c>
      <c r="JW72" s="21">
        <f t="shared" si="365"/>
        <v>0</v>
      </c>
      <c r="JX72" s="162" cm="1">
        <f t="array" ref="JX72">JW72-IFERROR(_xlfn.LET(_xlpm.k,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$JW$3:$JW$215),IF(_xlpm.top="対象無し", 0, SUMPRODUCT(_xlpm.amount * _xlpm.hitCount))),0)</f>
        <v>0</v>
      </c>
      <c r="JY72" s="157">
        <f t="shared" si="268"/>
        <v>0</v>
      </c>
      <c r="JZ72" s="21">
        <f>LEN(配列情報!$D$77)-LEN(SUBSTITUTE(配列情報!$D$77,$D72,""))</f>
        <v>0</v>
      </c>
      <c r="KA72" s="21">
        <f t="shared" si="366"/>
        <v>0</v>
      </c>
      <c r="KB72" s="162" cm="1">
        <f t="array" ref="KB72">KA72-IFERROR(_xlfn.LET(_xlpm.k,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$KA$3:$KA$215),IF(_xlpm.top="対象無し", 0, SUMPRODUCT(_xlpm.amount * _xlpm.hitCount))),0)</f>
        <v>0</v>
      </c>
      <c r="KC72" s="157">
        <f t="shared" si="269"/>
        <v>0</v>
      </c>
      <c r="KD72" s="21">
        <f>LEN(配列情報!$D$78)-LEN(SUBSTITUTE(配列情報!$D$78,$D72,""))</f>
        <v>0</v>
      </c>
      <c r="KE72" s="21">
        <f t="shared" si="367"/>
        <v>0</v>
      </c>
      <c r="KF72" s="162" cm="1">
        <f t="array" ref="KF72">KE72-IFERROR(_xlfn.LET(_xlpm.k,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$KE$3:$KE$215),IF(_xlpm.top="対象無し", 0, SUMPRODUCT(_xlpm.amount * _xlpm.hitCount))),0)</f>
        <v>0</v>
      </c>
      <c r="KG72" s="157">
        <f t="shared" si="270"/>
        <v>0</v>
      </c>
      <c r="KH72" s="21">
        <f>LEN(配列情報!$D$79)-LEN(SUBSTITUTE(配列情報!$D$79,$D72,""))</f>
        <v>0</v>
      </c>
      <c r="KI72" s="21">
        <f t="shared" si="368"/>
        <v>0</v>
      </c>
      <c r="KJ72" s="162" cm="1">
        <f t="array" ref="KJ72">KI72-IFERROR(_xlfn.LET(_xlpm.k,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$KI$3:$KI$215),IF(_xlpm.top="対象無し", 0, SUMPRODUCT(_xlpm.amount * _xlpm.hitCount))),0)</f>
        <v>0</v>
      </c>
      <c r="KK72" s="157">
        <f t="shared" si="271"/>
        <v>0</v>
      </c>
      <c r="KL72" s="21">
        <f>LEN(配列情報!$D$80)-LEN(SUBSTITUTE(配列情報!$D$80,$D72,""))</f>
        <v>0</v>
      </c>
      <c r="KM72" s="21">
        <f t="shared" si="369"/>
        <v>0</v>
      </c>
      <c r="KN72" s="162" cm="1">
        <f t="array" ref="KN72">KM72-IFERROR(_xlfn.LET(_xlpm.k,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$KM$3:$KM$215),IF(_xlpm.top="対象無し", 0, SUMPRODUCT(_xlpm.amount * _xlpm.hitCount))),0)</f>
        <v>0</v>
      </c>
      <c r="KO72" s="157">
        <f t="shared" si="272"/>
        <v>0</v>
      </c>
      <c r="KP72" s="21">
        <f>LEN(配列情報!$D$81)-LEN(SUBSTITUTE(配列情報!$D$81,$D72,""))</f>
        <v>0</v>
      </c>
      <c r="KQ72" s="21">
        <f t="shared" si="370"/>
        <v>0</v>
      </c>
      <c r="KR72" s="162" cm="1">
        <f t="array" ref="KR72">KQ72-IFERROR(_xlfn.LET(_xlpm.k,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$KQ$3:$KQ$215),IF(_xlpm.top="対象無し", 0, SUMPRODUCT(_xlpm.amount * _xlpm.hitCount))),0)</f>
        <v>0</v>
      </c>
      <c r="KS72" s="157">
        <f t="shared" si="273"/>
        <v>0</v>
      </c>
      <c r="KT72" s="21">
        <f>LEN(配列情報!$D$82)-LEN(SUBSTITUTE(配列情報!$D$82,$D72,""))</f>
        <v>0</v>
      </c>
      <c r="KU72" s="21">
        <f t="shared" si="371"/>
        <v>0</v>
      </c>
      <c r="KV72" s="162" cm="1">
        <f t="array" ref="KV72">KU72-IFERROR(_xlfn.LET(_xlpm.k,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$KU$3:$KU$215),IF(_xlpm.top="対象無し", 0, SUMPRODUCT(_xlpm.amount * _xlpm.hitCount))),0)</f>
        <v>0</v>
      </c>
      <c r="KW72" s="157">
        <f t="shared" si="274"/>
        <v>0</v>
      </c>
      <c r="KX72" s="21">
        <f>LEN(配列情報!$D$83)-LEN(SUBSTITUTE(配列情報!$D$83,$D72,""))</f>
        <v>0</v>
      </c>
      <c r="KY72" s="21">
        <f t="shared" si="372"/>
        <v>0</v>
      </c>
      <c r="KZ72" s="162" cm="1">
        <f t="array" ref="KZ72">KY72-IFERROR(_xlfn.LET(_xlpm.k,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$KY$3:$KY$215),IF(_xlpm.top="対象無し", 0, SUMPRODUCT(_xlpm.amount * _xlpm.hitCount))),0)</f>
        <v>0</v>
      </c>
      <c r="LA72" s="157">
        <f t="shared" si="275"/>
        <v>0</v>
      </c>
      <c r="LB72" s="21">
        <f>LEN(配列情報!$D$84)-LEN(SUBSTITUTE(配列情報!$D$84,$D72,""))</f>
        <v>0</v>
      </c>
      <c r="LC72" s="21">
        <f t="shared" si="373"/>
        <v>0</v>
      </c>
      <c r="LD72" s="162" cm="1">
        <f t="array" ref="LD72">LC72-IFERROR(_xlfn.LET(_xlpm.k,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$LC$3:$LC$215),IF(_xlpm.top="対象無し", 0, SUMPRODUCT(_xlpm.amount * _xlpm.hitCount))),0)</f>
        <v>0</v>
      </c>
      <c r="LE72" s="157">
        <f t="shared" si="276"/>
        <v>0</v>
      </c>
      <c r="LF72" s="21">
        <f>LEN(配列情報!$D$85)-LEN(SUBSTITUTE(配列情報!$D$85,$D72,""))</f>
        <v>0</v>
      </c>
      <c r="LG72" s="21">
        <f t="shared" si="374"/>
        <v>0</v>
      </c>
      <c r="LH72" s="162" cm="1">
        <f t="array" ref="LH72">LG72-IFERROR(_xlfn.LET(_xlpm.k,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$LG$3:$LG$215),IF(_xlpm.top="対象無し", 0, SUMPRODUCT(_xlpm.amount * _xlpm.hitCount))),0)</f>
        <v>0</v>
      </c>
      <c r="LI72" s="157">
        <f t="shared" si="277"/>
        <v>0</v>
      </c>
      <c r="LJ72" s="21">
        <f>LEN(配列情報!$D$86)-LEN(SUBSTITUTE(配列情報!$D$86,$D72,""))</f>
        <v>0</v>
      </c>
      <c r="LK72" s="21">
        <f t="shared" si="375"/>
        <v>0</v>
      </c>
      <c r="LL72" s="162" cm="1">
        <f t="array" ref="LL72">LK72-IFERROR(_xlfn.LET(_xlpm.k,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$LK$3:$LK$215),IF(_xlpm.top="対象無し", 0, SUMPRODUCT(_xlpm.amount * _xlpm.hitCount))),0)</f>
        <v>0</v>
      </c>
      <c r="LM72" s="157">
        <f t="shared" si="278"/>
        <v>0</v>
      </c>
      <c r="LN72" s="21">
        <f>LEN(配列情報!$D$87)-LEN(SUBSTITUTE(配列情報!$D$87,$D72,""))</f>
        <v>0</v>
      </c>
      <c r="LO72" s="21">
        <f t="shared" si="376"/>
        <v>0</v>
      </c>
      <c r="LP72" s="162" cm="1">
        <f t="array" ref="LP72">LO72-IFERROR(_xlfn.LET(_xlpm.k,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$LO$3:$LO$215),IF(_xlpm.top="対象無し", 0, SUMPRODUCT(_xlpm.amount * _xlpm.hitCount))),0)</f>
        <v>0</v>
      </c>
      <c r="LQ72" s="157">
        <f t="shared" si="279"/>
        <v>0</v>
      </c>
      <c r="LR72" s="21">
        <f>LEN(配列情報!$D$88)-LEN(SUBSTITUTE(配列情報!$D$88,$D72,""))</f>
        <v>0</v>
      </c>
      <c r="LS72" s="21">
        <f t="shared" si="377"/>
        <v>0</v>
      </c>
      <c r="LT72" s="162" cm="1">
        <f t="array" ref="LT72">LS72-IFERROR(_xlfn.LET(_xlpm.k,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$LS$3:$LS$215),IF(_xlpm.top="対象無し", 0, SUMPRODUCT(_xlpm.amount * _xlpm.hitCount))),0)</f>
        <v>0</v>
      </c>
      <c r="LU72" s="157">
        <f t="shared" si="280"/>
        <v>0</v>
      </c>
      <c r="LV72" s="21">
        <f>LEN(配列情報!$D$89)-LEN(SUBSTITUTE(配列情報!$D$89,$D72,""))</f>
        <v>0</v>
      </c>
      <c r="LW72" s="21">
        <f t="shared" si="378"/>
        <v>0</v>
      </c>
      <c r="LX72" s="162" cm="1">
        <f t="array" ref="LX72">LW72-IFERROR(_xlfn.LET(_xlpm.k,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$LW$3:$LW$215),IF(_xlpm.top="対象無し", 0, SUMPRODUCT(_xlpm.amount * _xlpm.hitCount))),0)</f>
        <v>0</v>
      </c>
      <c r="LY72" s="157">
        <f t="shared" si="281"/>
        <v>0</v>
      </c>
      <c r="LZ72" s="21">
        <f>LEN(配列情報!$D$90)-LEN(SUBSTITUTE(配列情報!$D$90,$D72,""))</f>
        <v>0</v>
      </c>
      <c r="MA72" s="21">
        <f t="shared" si="379"/>
        <v>0</v>
      </c>
      <c r="MB72" s="162" cm="1">
        <f t="array" ref="MB72">MA72-IFERROR(_xlfn.LET(_xlpm.k,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$MA$3:$MA$215),IF(_xlpm.top="対象無し", 0, SUMPRODUCT(_xlpm.amount * _xlpm.hitCount))),0)</f>
        <v>0</v>
      </c>
      <c r="MC72" s="157">
        <f t="shared" si="282"/>
        <v>0</v>
      </c>
      <c r="MD72" s="21">
        <f>LEN(配列情報!$D$91)-LEN(SUBSTITUTE(配列情報!$D$91,$D72,""))</f>
        <v>0</v>
      </c>
      <c r="ME72" s="21">
        <f t="shared" si="380"/>
        <v>0</v>
      </c>
      <c r="MF72" s="162" cm="1">
        <f t="array" ref="MF72">ME72-IFERROR(_xlfn.LET(_xlpm.k,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$ME$3:$ME$215),IF(_xlpm.top="対象無し", 0, SUMPRODUCT(_xlpm.amount * _xlpm.hitCount))),0)</f>
        <v>0</v>
      </c>
      <c r="MG72" s="157">
        <f t="shared" si="283"/>
        <v>0</v>
      </c>
      <c r="MH72" s="21">
        <f>LEN(配列情報!$D$92)-LEN(SUBSTITUTE(配列情報!$D$92,$D72,""))</f>
        <v>0</v>
      </c>
      <c r="MI72" s="21">
        <f t="shared" si="381"/>
        <v>0</v>
      </c>
      <c r="MJ72" s="162" cm="1">
        <f t="array" ref="MJ72">MI72-IFERROR(_xlfn.LET(_xlpm.k,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$MI$3:$MI$215),IF(_xlpm.top="対象無し", 0, SUMPRODUCT(_xlpm.amount * _xlpm.hitCount))),0)</f>
        <v>0</v>
      </c>
      <c r="MK72" s="157">
        <f t="shared" si="284"/>
        <v>0</v>
      </c>
      <c r="ML72" s="21">
        <f>LEN(配列情報!$D$93)-LEN(SUBSTITUTE(配列情報!$D$93,$D72,""))</f>
        <v>0</v>
      </c>
      <c r="MM72" s="21">
        <f t="shared" si="382"/>
        <v>0</v>
      </c>
      <c r="MN72" s="162" cm="1">
        <f t="array" ref="MN72">MM72-IFERROR(_xlfn.LET(_xlpm.k,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$MM$3:$MM$215),IF(_xlpm.top="対象無し", 0, SUMPRODUCT(_xlpm.amount * _xlpm.hitCount))),0)</f>
        <v>0</v>
      </c>
      <c r="MO72" s="157">
        <f t="shared" si="285"/>
        <v>0</v>
      </c>
      <c r="MP72" s="21">
        <f>LEN(配列情報!$D$94)-LEN(SUBSTITUTE(配列情報!$D$94,$D72,""))</f>
        <v>0</v>
      </c>
      <c r="MQ72" s="21">
        <f t="shared" si="383"/>
        <v>0</v>
      </c>
      <c r="MR72" s="162" cm="1">
        <f t="array" ref="MR72">MQ72-IFERROR(_xlfn.LET(_xlpm.k,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$MQ$3:$MQ$215),IF(_xlpm.top="対象無し", 0, SUMPRODUCT(_xlpm.amount * _xlpm.hitCount))),0)</f>
        <v>0</v>
      </c>
      <c r="MS72" s="157">
        <f t="shared" si="286"/>
        <v>0</v>
      </c>
      <c r="MT72" s="21">
        <f>LEN(配列情報!$D$95)-LEN(SUBSTITUTE(配列情報!$D$95,$D72,""))</f>
        <v>0</v>
      </c>
      <c r="MU72" s="21">
        <f t="shared" si="384"/>
        <v>0</v>
      </c>
      <c r="MV72" s="162" cm="1">
        <f t="array" ref="MV72">MU72-IFERROR(_xlfn.LET(_xlpm.k,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$MU$3:$MU$215),IF(_xlpm.top="対象無し", 0, SUMPRODUCT(_xlpm.amount * _xlpm.hitCount))),0)</f>
        <v>0</v>
      </c>
      <c r="MW72" s="157">
        <f t="shared" si="287"/>
        <v>0</v>
      </c>
      <c r="MX72" s="21">
        <f>LEN(配列情報!$D$96)-LEN(SUBSTITUTE(配列情報!$D$96,$D72,""))</f>
        <v>0</v>
      </c>
      <c r="MY72" s="21">
        <f t="shared" si="385"/>
        <v>0</v>
      </c>
      <c r="MZ72" s="162" cm="1">
        <f t="array" ref="MZ72">MY72-IFERROR(_xlfn.LET(_xlpm.k,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$MY$3:$MY$215),IF(_xlpm.top="対象無し", 0, SUMPRODUCT(_xlpm.amount * _xlpm.hitCount))),0)</f>
        <v>0</v>
      </c>
      <c r="NA72" s="157">
        <f t="shared" si="288"/>
        <v>0</v>
      </c>
      <c r="NB72" s="21">
        <f>LEN(配列情報!$D$97)-LEN(SUBSTITUTE(配列情報!$D$97,$D72,""))</f>
        <v>0</v>
      </c>
      <c r="NC72" s="21">
        <f t="shared" si="386"/>
        <v>0</v>
      </c>
      <c r="ND72" s="162" cm="1">
        <f t="array" ref="ND72">NC72-IFERROR(_xlfn.LET(_xlpm.k,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$NC$3:$NC$215),IF(_xlpm.top="対象無し", 0, SUMPRODUCT(_xlpm.amount * _xlpm.hitCount))),0)</f>
        <v>0</v>
      </c>
      <c r="NE72" s="157">
        <f t="shared" si="289"/>
        <v>0</v>
      </c>
      <c r="NF72" s="21">
        <f>LEN(配列情報!$D$98)-LEN(SUBSTITUTE(配列情報!$D$98,$D72,""))</f>
        <v>0</v>
      </c>
      <c r="NG72" s="21">
        <f t="shared" si="387"/>
        <v>0</v>
      </c>
      <c r="NH72" s="162" cm="1">
        <f t="array" ref="NH72">NG72-IFERROR(_xlfn.LET(_xlpm.k,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$NG$3:$NG$215),IF(_xlpm.top="対象無し", 0, SUMPRODUCT(_xlpm.amount * _xlpm.hitCount))),0)</f>
        <v>0</v>
      </c>
      <c r="NI72" s="157">
        <f t="shared" si="290"/>
        <v>0</v>
      </c>
      <c r="NJ72" s="21">
        <f>LEN(配列情報!$D$99)-LEN(SUBSTITUTE(配列情報!$D$99,$D72,""))</f>
        <v>0</v>
      </c>
      <c r="NK72" s="21">
        <f t="shared" si="388"/>
        <v>0</v>
      </c>
      <c r="NL72" s="162" cm="1">
        <f t="array" ref="NL72">NK72-IFERROR(_xlfn.LET(_xlpm.k,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$NK$3:$NK$215),IF(_xlpm.top="対象無し", 0, SUMPRODUCT(_xlpm.amount * _xlpm.hitCount))),0)</f>
        <v>0</v>
      </c>
      <c r="NM72" s="157">
        <f t="shared" si="291"/>
        <v>0</v>
      </c>
      <c r="NN72" s="21">
        <f>LEN(配列情報!$D$100)-LEN(SUBSTITUTE(配列情報!$D$100,$D72,""))</f>
        <v>0</v>
      </c>
      <c r="NO72" s="21">
        <f t="shared" si="389"/>
        <v>0</v>
      </c>
      <c r="NP72" s="162" cm="1">
        <f t="array" ref="NP72">NO72-IFERROR(_xlfn.LET(_xlpm.k,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$NO$3:$NO$215),IF(_xlpm.top="対象無し", 0, SUMPRODUCT(_xlpm.amount * _xlpm.hitCount))),0)</f>
        <v>0</v>
      </c>
      <c r="NQ72" s="157">
        <f t="shared" si="292"/>
        <v>0</v>
      </c>
      <c r="NR72" s="21">
        <f>LEN(配列情報!$D$101)-LEN(SUBSTITUTE(配列情報!$D$101,$D72,""))</f>
        <v>0</v>
      </c>
      <c r="NS72" s="21">
        <f t="shared" si="390"/>
        <v>0</v>
      </c>
      <c r="NT72" s="162" cm="1">
        <f t="array" ref="NT72">NS72-IFERROR(_xlfn.LET(_xlpm.k,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$NS$3:$NS$215),IF(_xlpm.top="対象無し", 0, SUMPRODUCT(_xlpm.amount * _xlpm.hitCount))),0)</f>
        <v>0</v>
      </c>
      <c r="NU72" s="157">
        <f t="shared" si="293"/>
        <v>0</v>
      </c>
      <c r="NV72" s="21">
        <f>LEN(配列情報!$D$102)-LEN(SUBSTITUTE(配列情報!$D$102,$D72,""))</f>
        <v>0</v>
      </c>
      <c r="NW72" s="21">
        <f t="shared" si="391"/>
        <v>0</v>
      </c>
      <c r="NX72" s="162" cm="1">
        <f t="array" ref="NX72">NW72-IFERROR(_xlfn.LET(_xlpm.k, _xlfn.XMATCH(TRUE, EXACT($OB$2:$RL$2, D72),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D72, ""))) / LEN(D72),_xlpm.amount, SUMIF($C$3:$C$215, _xlpm.arrCode, $NW$3:$NW$215),IF(_xlpm.top="対象無し", 0, SUMPRODUCT(_xlpm.amount * _xlpm.hitCount))),0)</f>
        <v>0</v>
      </c>
      <c r="NY72" s="157">
        <f t="shared" si="294"/>
        <v>0</v>
      </c>
      <c r="OC72" t="s">
        <v>368</v>
      </c>
      <c r="OD72" t="s">
        <v>366</v>
      </c>
    </row>
    <row r="73" spans="1:394">
      <c r="A73" s="179" t="s">
        <v>395</v>
      </c>
      <c r="B73" s="175">
        <v>3</v>
      </c>
      <c r="C73" s="45">
        <v>71</v>
      </c>
      <c r="D73" s="20" t="str">
        <f>塩基・修飾表記の定義!N53</f>
        <v>[3]</v>
      </c>
      <c r="E73" s="160">
        <f t="shared" si="295"/>
        <v>3</v>
      </c>
      <c r="F73" s="21">
        <f>LEN(配列情報!$D$7)-LEN(SUBSTITUTE(配列情報!$D$7,$D73,""))</f>
        <v>0</v>
      </c>
      <c r="G73" s="21">
        <f t="shared" si="296"/>
        <v>0</v>
      </c>
      <c r="H73" s="162" cm="1">
        <f t="array" ref="H73">G73-IFERROR(_xlfn.LET(_xlpm.k,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$G$3:$G$215),IF(_xlpm.top="対象無し", 0, SUMPRODUCT(_xlpm.amount * _xlpm.hitCount))),0)</f>
        <v>0</v>
      </c>
      <c r="I73" s="157">
        <f t="shared" ref="I73:I77" si="393">H73</f>
        <v>0</v>
      </c>
      <c r="J73" s="21">
        <f>LEN(配列情報!$D$8)-LEN(SUBSTITUTE(配列情報!$D$8,$D73,""))</f>
        <v>0</v>
      </c>
      <c r="K73" s="21">
        <f t="shared" si="297"/>
        <v>0</v>
      </c>
      <c r="L73" s="162" cm="1">
        <f t="array" ref="L73">K73-IFERROR(_xlfn.LET(_xlpm.k,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$K$3:$K$215),IF(_xlpm.top="対象無し", 0, SUMPRODUCT(_xlpm.amount * _xlpm.hitCount))),0)</f>
        <v>0</v>
      </c>
      <c r="M73" s="157">
        <f t="shared" si="200"/>
        <v>0</v>
      </c>
      <c r="N73" s="21">
        <f>LEN(配列情報!$D$9)-LEN(SUBSTITUTE(配列情報!$D$9,$D73,""))</f>
        <v>0</v>
      </c>
      <c r="O73" s="21">
        <f t="shared" si="298"/>
        <v>0</v>
      </c>
      <c r="P73" s="162" cm="1">
        <f t="array" ref="P73">O73-IFERROR(_xlfn.LET(_xlpm.k,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$O$3:$O$215),IF(_xlpm.top="対象無し", 0, SUMPRODUCT(_xlpm.amount * _xlpm.hitCount))),0)</f>
        <v>0</v>
      </c>
      <c r="Q73" s="157">
        <f t="shared" si="201"/>
        <v>0</v>
      </c>
      <c r="R73" s="21">
        <f>LEN(配列情報!$D$10)-LEN(SUBSTITUTE(配列情報!$D$10,$D73,""))</f>
        <v>0</v>
      </c>
      <c r="S73" s="21">
        <f t="shared" si="299"/>
        <v>0</v>
      </c>
      <c r="T73" s="162" cm="1">
        <f t="array" ref="T73">S73-IFERROR(_xlfn.LET(_xlpm.k,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$S$3:$S$215),IF(_xlpm.top="対象無し", 0, SUMPRODUCT(_xlpm.amount * _xlpm.hitCount))),0)</f>
        <v>0</v>
      </c>
      <c r="U73" s="157">
        <f t="shared" si="202"/>
        <v>0</v>
      </c>
      <c r="V73" s="21">
        <f>LEN(配列情報!$D$11)-LEN(SUBSTITUTE(配列情報!$D$11,$D73,""))</f>
        <v>0</v>
      </c>
      <c r="W73" s="21">
        <f t="shared" si="300"/>
        <v>0</v>
      </c>
      <c r="X73" s="162" cm="1">
        <f t="array" ref="X73">W73-IFERROR(_xlfn.LET(_xlpm.k,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$W$3:$W$215),IF(_xlpm.top="対象無し", 0, SUMPRODUCT(_xlpm.amount * _xlpm.hitCount))),0)</f>
        <v>0</v>
      </c>
      <c r="Y73" s="157">
        <f t="shared" si="203"/>
        <v>0</v>
      </c>
      <c r="Z73" s="21">
        <f>LEN(配列情報!$D$12)-LEN(SUBSTITUTE(配列情報!$D$12,$D73,""))</f>
        <v>0</v>
      </c>
      <c r="AA73" s="21">
        <f t="shared" si="301"/>
        <v>0</v>
      </c>
      <c r="AB73" s="162" cm="1">
        <f t="array" ref="AB73">AA73-IFERROR(_xlfn.LET(_xlpm.k,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$AA$3:$AA$215),IF(_xlpm.top="対象無し", 0, SUMPRODUCT(_xlpm.amount * _xlpm.hitCount))),0)</f>
        <v>0</v>
      </c>
      <c r="AC73" s="157">
        <f t="shared" si="204"/>
        <v>0</v>
      </c>
      <c r="AD73" s="21">
        <f>LEN(配列情報!$D$13)-LEN(SUBSTITUTE(配列情報!$D$13,$D73,""))</f>
        <v>0</v>
      </c>
      <c r="AE73" s="21">
        <f t="shared" si="302"/>
        <v>0</v>
      </c>
      <c r="AF73" s="162" cm="1">
        <f t="array" ref="AF73">AE73-IFERROR(_xlfn.LET(_xlpm.k,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$AE$3:$AE$215),IF(_xlpm.top="対象無し", 0, SUMPRODUCT(_xlpm.amount * _xlpm.hitCount))),0)</f>
        <v>0</v>
      </c>
      <c r="AG73" s="157">
        <f t="shared" si="205"/>
        <v>0</v>
      </c>
      <c r="AH73" s="21">
        <f>LEN(配列情報!$D$14)-LEN(SUBSTITUTE(配列情報!$D$14,$D73,""))</f>
        <v>0</v>
      </c>
      <c r="AI73" s="21">
        <f t="shared" si="303"/>
        <v>0</v>
      </c>
      <c r="AJ73" s="162" cm="1">
        <f t="array" ref="AJ73">AI73-IFERROR(_xlfn.LET(_xlpm.k,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$AI$3:$AI$215),IF(_xlpm.top="対象無し", 0, SUMPRODUCT(_xlpm.amount * _xlpm.hitCount))),0)</f>
        <v>0</v>
      </c>
      <c r="AK73" s="157">
        <f t="shared" si="206"/>
        <v>0</v>
      </c>
      <c r="AL73" s="21">
        <f>LEN(配列情報!$D$15)-LEN(SUBSTITUTE(配列情報!$D$15,$D73,""))</f>
        <v>0</v>
      </c>
      <c r="AM73" s="21">
        <f t="shared" si="304"/>
        <v>0</v>
      </c>
      <c r="AN73" s="162" cm="1">
        <f t="array" ref="AN73">AM73-IFERROR(_xlfn.LET(_xlpm.k,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$AM$3:$AM$215),IF(_xlpm.top="対象無し", 0, SUMPRODUCT(_xlpm.amount * _xlpm.hitCount))),0)</f>
        <v>0</v>
      </c>
      <c r="AO73" s="157">
        <f t="shared" si="207"/>
        <v>0</v>
      </c>
      <c r="AP73" s="21">
        <f>LEN(配列情報!$D$16)-LEN(SUBSTITUTE(配列情報!$D$16,$D73,""))</f>
        <v>0</v>
      </c>
      <c r="AQ73" s="21">
        <f t="shared" si="305"/>
        <v>0</v>
      </c>
      <c r="AR73" s="162" cm="1">
        <f t="array" ref="AR73">AQ73-IFERROR(_xlfn.LET(_xlpm.k,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$AQ$3:$AQ$215),IF(_xlpm.top="対象無し", 0, SUMPRODUCT(_xlpm.amount * _xlpm.hitCount))),0)</f>
        <v>0</v>
      </c>
      <c r="AS73" s="157">
        <f t="shared" si="208"/>
        <v>0</v>
      </c>
      <c r="AT73" s="21">
        <f>LEN(配列情報!$D$17)-LEN(SUBSTITUTE(配列情報!$D$17,$D73,""))</f>
        <v>0</v>
      </c>
      <c r="AU73" s="21">
        <f t="shared" si="306"/>
        <v>0</v>
      </c>
      <c r="AV73" s="162" cm="1">
        <f t="array" ref="AV73">AU73-IFERROR(_xlfn.LET(_xlpm.k,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$AU$3:$AU$215),IF(_xlpm.top="対象無し", 0, SUMPRODUCT(_xlpm.amount * _xlpm.hitCount))),0)</f>
        <v>0</v>
      </c>
      <c r="AW73" s="157">
        <f t="shared" si="209"/>
        <v>0</v>
      </c>
      <c r="AX73" s="21">
        <f>LEN(配列情報!$D$18)-LEN(SUBSTITUTE(配列情報!$D$18,$D73,""))</f>
        <v>0</v>
      </c>
      <c r="AY73" s="21">
        <f t="shared" si="307"/>
        <v>0</v>
      </c>
      <c r="AZ73" s="162" cm="1">
        <f t="array" ref="AZ73">AY73-IFERROR(_xlfn.LET(_xlpm.k,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$AY$3:$AY$215),IF(_xlpm.top="対象無し", 0, SUMPRODUCT(_xlpm.amount * _xlpm.hitCount))),0)</f>
        <v>0</v>
      </c>
      <c r="BA73" s="157">
        <f t="shared" si="210"/>
        <v>0</v>
      </c>
      <c r="BB73" s="21">
        <f>LEN(配列情報!$D$19)-LEN(SUBSTITUTE(配列情報!$D$19,$D73,""))</f>
        <v>0</v>
      </c>
      <c r="BC73" s="21">
        <f t="shared" si="308"/>
        <v>0</v>
      </c>
      <c r="BD73" s="162" cm="1">
        <f t="array" ref="BD73">BC73-IFERROR(_xlfn.LET(_xlpm.k,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$BC$3:$BC$215),IF(_xlpm.top="対象無し", 0, SUMPRODUCT(_xlpm.amount * _xlpm.hitCount))),0)</f>
        <v>0</v>
      </c>
      <c r="BE73" s="157">
        <f t="shared" si="211"/>
        <v>0</v>
      </c>
      <c r="BF73" s="21">
        <f>LEN(配列情報!$D$20)-LEN(SUBSTITUTE(配列情報!$D$20,$D73,""))</f>
        <v>0</v>
      </c>
      <c r="BG73" s="21">
        <f t="shared" si="309"/>
        <v>0</v>
      </c>
      <c r="BH73" s="162" cm="1">
        <f t="array" ref="BH73">BG73-IFERROR(_xlfn.LET(_xlpm.k,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$BG$3:$BG$215),IF(_xlpm.top="対象無し", 0, SUMPRODUCT(_xlpm.amount * _xlpm.hitCount))),0)</f>
        <v>0</v>
      </c>
      <c r="BI73" s="157">
        <f t="shared" si="212"/>
        <v>0</v>
      </c>
      <c r="BJ73" s="21">
        <f>LEN(配列情報!$D$21)-LEN(SUBSTITUTE(配列情報!$D$21,$D73,""))</f>
        <v>0</v>
      </c>
      <c r="BK73" s="21">
        <f t="shared" si="310"/>
        <v>0</v>
      </c>
      <c r="BL73" s="162" cm="1">
        <f t="array" ref="BL73">BK73-IFERROR(_xlfn.LET(_xlpm.k,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$BK$3:$BK$215),IF(_xlpm.top="対象無し", 0, SUMPRODUCT(_xlpm.amount * _xlpm.hitCount))),0)</f>
        <v>0</v>
      </c>
      <c r="BM73" s="157">
        <f t="shared" si="213"/>
        <v>0</v>
      </c>
      <c r="BN73" s="21">
        <f>LEN(配列情報!$D$22)-LEN(SUBSTITUTE(配列情報!$D$22,$D73,""))</f>
        <v>0</v>
      </c>
      <c r="BO73" s="21">
        <f t="shared" si="311"/>
        <v>0</v>
      </c>
      <c r="BP73" s="162" cm="1">
        <f t="array" ref="BP73">BO73-IFERROR(_xlfn.LET(_xlpm.k,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$BO$3:$BO$215),IF(_xlpm.top="対象無し", 0, SUMPRODUCT(_xlpm.amount * _xlpm.hitCount))),0)</f>
        <v>0</v>
      </c>
      <c r="BQ73" s="157">
        <f t="shared" si="214"/>
        <v>0</v>
      </c>
      <c r="BR73" s="21">
        <f>LEN(配列情報!$D$23)-LEN(SUBSTITUTE(配列情報!$D$23,$D73,""))</f>
        <v>0</v>
      </c>
      <c r="BS73" s="21">
        <f t="shared" si="312"/>
        <v>0</v>
      </c>
      <c r="BT73" s="162" cm="1">
        <f t="array" ref="BT73">BS73-IFERROR(_xlfn.LET(_xlpm.k,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$BS$3:$BS$215),IF(_xlpm.top="対象無し", 0, SUMPRODUCT(_xlpm.amount * _xlpm.hitCount))),0)</f>
        <v>0</v>
      </c>
      <c r="BU73" s="157">
        <f t="shared" si="215"/>
        <v>0</v>
      </c>
      <c r="BV73" s="21">
        <f>LEN(配列情報!$D$24)-LEN(SUBSTITUTE(配列情報!$D$24,$D73,""))</f>
        <v>0</v>
      </c>
      <c r="BW73" s="21">
        <f t="shared" si="313"/>
        <v>0</v>
      </c>
      <c r="BX73" s="162" cm="1">
        <f t="array" ref="BX73">BW73-IFERROR(_xlfn.LET(_xlpm.k,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$BW$3:$BW$215),IF(_xlpm.top="対象無し", 0, SUMPRODUCT(_xlpm.amount * _xlpm.hitCount))),0)</f>
        <v>0</v>
      </c>
      <c r="BY73" s="157">
        <f t="shared" si="216"/>
        <v>0</v>
      </c>
      <c r="BZ73" s="21">
        <f>LEN(配列情報!$D$25)-LEN(SUBSTITUTE(配列情報!$D$25,$D73,""))</f>
        <v>0</v>
      </c>
      <c r="CA73" s="21">
        <f t="shared" si="314"/>
        <v>0</v>
      </c>
      <c r="CB73" s="162" cm="1">
        <f t="array" ref="CB73">CA73-IFERROR(_xlfn.LET(_xlpm.k,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$CA$3:$CA$215),IF(_xlpm.top="対象無し", 0, SUMPRODUCT(_xlpm.amount * _xlpm.hitCount))),0)</f>
        <v>0</v>
      </c>
      <c r="CC73" s="157">
        <f t="shared" si="217"/>
        <v>0</v>
      </c>
      <c r="CD73" s="21">
        <f>LEN(配列情報!$D$26)-LEN(SUBSTITUTE(配列情報!$D$26,$D73,""))</f>
        <v>0</v>
      </c>
      <c r="CE73" s="21">
        <f t="shared" si="315"/>
        <v>0</v>
      </c>
      <c r="CF73" s="162" cm="1">
        <f t="array" ref="CF73">CE73-IFERROR(_xlfn.LET(_xlpm.k,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$CE$3:$CE$215),IF(_xlpm.top="対象無し", 0, SUMPRODUCT(_xlpm.amount * _xlpm.hitCount))),0)</f>
        <v>0</v>
      </c>
      <c r="CG73" s="157">
        <f t="shared" si="218"/>
        <v>0</v>
      </c>
      <c r="CH73" s="21">
        <f>LEN(配列情報!$D$27)-LEN(SUBSTITUTE(配列情報!$D$27,$D73,""))</f>
        <v>0</v>
      </c>
      <c r="CI73" s="21">
        <f t="shared" si="316"/>
        <v>0</v>
      </c>
      <c r="CJ73" s="162" cm="1">
        <f t="array" ref="CJ73">CI73-IFERROR(_xlfn.LET(_xlpm.k,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$CI$3:$CI$215),IF(_xlpm.top="対象無し", 0, SUMPRODUCT(_xlpm.amount * _xlpm.hitCount))),0)</f>
        <v>0</v>
      </c>
      <c r="CK73" s="157">
        <f t="shared" si="219"/>
        <v>0</v>
      </c>
      <c r="CL73" s="21">
        <f>LEN(配列情報!$D$28)-LEN(SUBSTITUTE(配列情報!$D$28,$D73,""))</f>
        <v>0</v>
      </c>
      <c r="CM73" s="21">
        <f t="shared" si="317"/>
        <v>0</v>
      </c>
      <c r="CN73" s="162" cm="1">
        <f t="array" ref="CN73">CM73-IFERROR(_xlfn.LET(_xlpm.k,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$CM$3:$CM$215),IF(_xlpm.top="対象無し", 0, SUMPRODUCT(_xlpm.amount * _xlpm.hitCount))),0)</f>
        <v>0</v>
      </c>
      <c r="CO73" s="157">
        <f t="shared" si="220"/>
        <v>0</v>
      </c>
      <c r="CP73" s="21">
        <f>LEN(配列情報!$D$29)-LEN(SUBSTITUTE(配列情報!$D$29,$D73,""))</f>
        <v>0</v>
      </c>
      <c r="CQ73" s="21">
        <f t="shared" si="318"/>
        <v>0</v>
      </c>
      <c r="CR73" s="162" cm="1">
        <f t="array" ref="CR73">CQ73-IFERROR(_xlfn.LET(_xlpm.k,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$CQ$3:$CQ$215),IF(_xlpm.top="対象無し", 0, SUMPRODUCT(_xlpm.amount * _xlpm.hitCount))),0)</f>
        <v>0</v>
      </c>
      <c r="CS73" s="157">
        <f t="shared" si="221"/>
        <v>0</v>
      </c>
      <c r="CT73" s="21">
        <f>LEN(配列情報!$D$30)-LEN(SUBSTITUTE(配列情報!$D$30,$D73,""))</f>
        <v>0</v>
      </c>
      <c r="CU73" s="21">
        <f t="shared" si="319"/>
        <v>0</v>
      </c>
      <c r="CV73" s="162" cm="1">
        <f t="array" ref="CV73">CU73-IFERROR(_xlfn.LET(_xlpm.k,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$CU$3:$CU$215),IF(_xlpm.top="対象無し", 0, SUMPRODUCT(_xlpm.amount * _xlpm.hitCount))),0)</f>
        <v>0</v>
      </c>
      <c r="CW73" s="157">
        <f t="shared" si="222"/>
        <v>0</v>
      </c>
      <c r="CX73" s="21">
        <f>LEN(配列情報!$D$31)-LEN(SUBSTITUTE(配列情報!$D$31,$D73,""))</f>
        <v>0</v>
      </c>
      <c r="CY73" s="21">
        <f t="shared" si="320"/>
        <v>0</v>
      </c>
      <c r="CZ73" s="162" cm="1">
        <f t="array" ref="CZ73">CY73-IFERROR(_xlfn.LET(_xlpm.k,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$CY$3:$CY$215),IF(_xlpm.top="対象無し", 0, SUMPRODUCT(_xlpm.amount * _xlpm.hitCount))),0)</f>
        <v>0</v>
      </c>
      <c r="DA73" s="157">
        <f t="shared" si="223"/>
        <v>0</v>
      </c>
      <c r="DB73" s="21">
        <f>LEN(配列情報!$D$32)-LEN(SUBSTITUTE(配列情報!$D$32,$D73,""))</f>
        <v>0</v>
      </c>
      <c r="DC73" s="21">
        <f t="shared" si="321"/>
        <v>0</v>
      </c>
      <c r="DD73" s="162" cm="1">
        <f t="array" ref="DD73">DC73-IFERROR(_xlfn.LET(_xlpm.k,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$DC$3:$DC$215),IF(_xlpm.top="対象無し", 0, SUMPRODUCT(_xlpm.amount * _xlpm.hitCount))),0)</f>
        <v>0</v>
      </c>
      <c r="DE73" s="157">
        <f t="shared" si="224"/>
        <v>0</v>
      </c>
      <c r="DF73" s="21">
        <f>LEN(配列情報!$D$33)-LEN(SUBSTITUTE(配列情報!$D$33,$D73,""))</f>
        <v>0</v>
      </c>
      <c r="DG73" s="21">
        <f t="shared" si="322"/>
        <v>0</v>
      </c>
      <c r="DH73" s="162" cm="1">
        <f t="array" ref="DH73">DG73-IFERROR(_xlfn.LET(_xlpm.k,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$DG$3:$DG$215),IF(_xlpm.top="対象無し", 0, SUMPRODUCT(_xlpm.amount * _xlpm.hitCount))),0)</f>
        <v>0</v>
      </c>
      <c r="DI73" s="157">
        <f t="shared" si="225"/>
        <v>0</v>
      </c>
      <c r="DJ73" s="21">
        <f>LEN(配列情報!$D$34)-LEN(SUBSTITUTE(配列情報!$D$34,$D73,""))</f>
        <v>0</v>
      </c>
      <c r="DK73" s="21">
        <f t="shared" si="323"/>
        <v>0</v>
      </c>
      <c r="DL73" s="162" cm="1">
        <f t="array" ref="DL73">DK73-IFERROR(_xlfn.LET(_xlpm.k,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$DK$3:$DK$215),IF(_xlpm.top="対象無し", 0, SUMPRODUCT(_xlpm.amount * _xlpm.hitCount))),0)</f>
        <v>0</v>
      </c>
      <c r="DM73" s="157">
        <f t="shared" si="226"/>
        <v>0</v>
      </c>
      <c r="DN73" s="21">
        <f>LEN(配列情報!$D$35)-LEN(SUBSTITUTE(配列情報!$D$35,$D73,""))</f>
        <v>0</v>
      </c>
      <c r="DO73" s="21">
        <f t="shared" si="324"/>
        <v>0</v>
      </c>
      <c r="DP73" s="162" cm="1">
        <f t="array" ref="DP73">DO73-IFERROR(_xlfn.LET(_xlpm.k,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$DO$3:$DO$215),IF(_xlpm.top="対象無し", 0, SUMPRODUCT(_xlpm.amount * _xlpm.hitCount))),0)</f>
        <v>0</v>
      </c>
      <c r="DQ73" s="157">
        <f t="shared" si="227"/>
        <v>0</v>
      </c>
      <c r="DR73" s="21">
        <f>LEN(配列情報!$D$36)-LEN(SUBSTITUTE(配列情報!$D$36,$D73,""))</f>
        <v>0</v>
      </c>
      <c r="DS73" s="21">
        <f t="shared" si="325"/>
        <v>0</v>
      </c>
      <c r="DT73" s="162" cm="1">
        <f t="array" ref="DT73">DS73-IFERROR(_xlfn.LET(_xlpm.k,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$DS$3:$DS$215),IF(_xlpm.top="対象無し", 0, SUMPRODUCT(_xlpm.amount * _xlpm.hitCount))),0)</f>
        <v>0</v>
      </c>
      <c r="DU73" s="157">
        <f t="shared" si="228"/>
        <v>0</v>
      </c>
      <c r="DV73" s="21">
        <f>LEN(配列情報!$D$37)-LEN(SUBSTITUTE(配列情報!$D$37,$D73,""))</f>
        <v>0</v>
      </c>
      <c r="DW73" s="21">
        <f t="shared" si="326"/>
        <v>0</v>
      </c>
      <c r="DX73" s="162" cm="1">
        <f t="array" ref="DX73">DW73-IFERROR(_xlfn.LET(_xlpm.k,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$DW$3:$DW$215),IF(_xlpm.top="対象無し", 0, SUMPRODUCT(_xlpm.amount * _xlpm.hitCount))),0)</f>
        <v>0</v>
      </c>
      <c r="DY73" s="157">
        <f t="shared" si="229"/>
        <v>0</v>
      </c>
      <c r="DZ73" s="21">
        <f>LEN(配列情報!$D$38)-LEN(SUBSTITUTE(配列情報!$D$38,$D73,""))</f>
        <v>0</v>
      </c>
      <c r="EA73" s="21">
        <f t="shared" si="327"/>
        <v>0</v>
      </c>
      <c r="EB73" s="162" cm="1">
        <f t="array" ref="EB73">EA73-IFERROR(_xlfn.LET(_xlpm.k,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$EA$3:$EA$215),IF(_xlpm.top="対象無し", 0, SUMPRODUCT(_xlpm.amount * _xlpm.hitCount))),0)</f>
        <v>0</v>
      </c>
      <c r="EC73" s="157">
        <f t="shared" si="230"/>
        <v>0</v>
      </c>
      <c r="ED73" s="21">
        <f>LEN(配列情報!$D$39)-LEN(SUBSTITUTE(配列情報!$D$39,$D73,""))</f>
        <v>0</v>
      </c>
      <c r="EE73" s="21">
        <f t="shared" si="328"/>
        <v>0</v>
      </c>
      <c r="EF73" s="162" cm="1">
        <f t="array" ref="EF73">EE73-IFERROR(_xlfn.LET(_xlpm.k,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$EE$3:$EE$215),IF(_xlpm.top="対象無し", 0, SUMPRODUCT(_xlpm.amount * _xlpm.hitCount))),0)</f>
        <v>0</v>
      </c>
      <c r="EG73" s="157">
        <f t="shared" si="231"/>
        <v>0</v>
      </c>
      <c r="EH73" s="21">
        <f>LEN(配列情報!$D$40)-LEN(SUBSTITUTE(配列情報!$D$40,$D73,""))</f>
        <v>0</v>
      </c>
      <c r="EI73" s="21">
        <f t="shared" si="329"/>
        <v>0</v>
      </c>
      <c r="EJ73" s="162" cm="1">
        <f t="array" ref="EJ73">EI73-IFERROR(_xlfn.LET(_xlpm.k,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$EI$3:$EI$215),IF(_xlpm.top="対象無し", 0, SUMPRODUCT(_xlpm.amount * _xlpm.hitCount))),0)</f>
        <v>0</v>
      </c>
      <c r="EK73" s="157">
        <f t="shared" si="232"/>
        <v>0</v>
      </c>
      <c r="EL73" s="21">
        <f>LEN(配列情報!$D$41)-LEN(SUBSTITUTE(配列情報!$D$41,$D73,""))</f>
        <v>0</v>
      </c>
      <c r="EM73" s="21">
        <f t="shared" si="330"/>
        <v>0</v>
      </c>
      <c r="EN73" s="162" cm="1">
        <f t="array" ref="EN73">EM73-IFERROR(_xlfn.LET(_xlpm.k,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$EM$3:$EM$215),IF(_xlpm.top="対象無し", 0, SUMPRODUCT(_xlpm.amount * _xlpm.hitCount))),0)</f>
        <v>0</v>
      </c>
      <c r="EO73" s="157">
        <f t="shared" si="233"/>
        <v>0</v>
      </c>
      <c r="EP73" s="21">
        <f>LEN(配列情報!$D$42)-LEN(SUBSTITUTE(配列情報!$D$42,$D73,""))</f>
        <v>0</v>
      </c>
      <c r="EQ73" s="21">
        <f t="shared" si="331"/>
        <v>0</v>
      </c>
      <c r="ER73" s="162" cm="1">
        <f t="array" ref="ER73">EQ73-IFERROR(_xlfn.LET(_xlpm.k,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$EQ$3:$EQ$215),IF(_xlpm.top="対象無し", 0, SUMPRODUCT(_xlpm.amount * _xlpm.hitCount))),0)</f>
        <v>0</v>
      </c>
      <c r="ES73" s="157">
        <f t="shared" si="234"/>
        <v>0</v>
      </c>
      <c r="ET73" s="21">
        <f>LEN(配列情報!$D$43)-LEN(SUBSTITUTE(配列情報!$D$43,$D73,""))</f>
        <v>0</v>
      </c>
      <c r="EU73" s="21">
        <f t="shared" si="332"/>
        <v>0</v>
      </c>
      <c r="EV73" s="162" cm="1">
        <f t="array" ref="EV73">EU73-IFERROR(_xlfn.LET(_xlpm.k,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$EU$3:$EU$215),IF(_xlpm.top="対象無し", 0, SUMPRODUCT(_xlpm.amount * _xlpm.hitCount))),0)</f>
        <v>0</v>
      </c>
      <c r="EW73" s="157">
        <f t="shared" si="235"/>
        <v>0</v>
      </c>
      <c r="EX73" s="21">
        <f>LEN(配列情報!$D$44)-LEN(SUBSTITUTE(配列情報!$D$44,$D73,""))</f>
        <v>0</v>
      </c>
      <c r="EY73" s="21">
        <f t="shared" si="333"/>
        <v>0</v>
      </c>
      <c r="EZ73" s="162" cm="1">
        <f t="array" ref="EZ73">EY73-IFERROR(_xlfn.LET(_xlpm.k,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$EY$3:$EY$215),IF(_xlpm.top="対象無し", 0, SUMPRODUCT(_xlpm.amount * _xlpm.hitCount))),0)</f>
        <v>0</v>
      </c>
      <c r="FA73" s="157">
        <f t="shared" si="236"/>
        <v>0</v>
      </c>
      <c r="FB73" s="21">
        <f>LEN(配列情報!$D$45)-LEN(SUBSTITUTE(配列情報!$D$45,$D73,""))</f>
        <v>0</v>
      </c>
      <c r="FC73" s="21">
        <f t="shared" si="334"/>
        <v>0</v>
      </c>
      <c r="FD73" s="162" cm="1">
        <f t="array" ref="FD73">FC73-IFERROR(_xlfn.LET(_xlpm.k,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$FC$3:$FC$215),IF(_xlpm.top="対象無し", 0, SUMPRODUCT(_xlpm.amount * _xlpm.hitCount))),0)</f>
        <v>0</v>
      </c>
      <c r="FE73" s="157">
        <f t="shared" si="237"/>
        <v>0</v>
      </c>
      <c r="FF73" s="21">
        <f>LEN(配列情報!$D$46)-LEN(SUBSTITUTE(配列情報!$D$46,$D73,""))</f>
        <v>0</v>
      </c>
      <c r="FG73" s="21">
        <f t="shared" si="335"/>
        <v>0</v>
      </c>
      <c r="FH73" s="162" cm="1">
        <f t="array" ref="FH73">FG73-IFERROR(_xlfn.LET(_xlpm.k,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$FG$3:$FG$215),IF(_xlpm.top="対象無し", 0, SUMPRODUCT(_xlpm.amount * _xlpm.hitCount))),0)</f>
        <v>0</v>
      </c>
      <c r="FI73" s="157">
        <f t="shared" si="238"/>
        <v>0</v>
      </c>
      <c r="FJ73" s="21">
        <f>LEN(配列情報!$D$47)-LEN(SUBSTITUTE(配列情報!$D$47,$D73,""))</f>
        <v>0</v>
      </c>
      <c r="FK73" s="21">
        <f t="shared" si="336"/>
        <v>0</v>
      </c>
      <c r="FL73" s="162" cm="1">
        <f t="array" ref="FL73">FK73-IFERROR(_xlfn.LET(_xlpm.k,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$FK$3:$FK$215),IF(_xlpm.top="対象無し", 0, SUMPRODUCT(_xlpm.amount * _xlpm.hitCount))),0)</f>
        <v>0</v>
      </c>
      <c r="FM73" s="157">
        <f t="shared" si="239"/>
        <v>0</v>
      </c>
      <c r="FN73" s="21">
        <f>LEN(配列情報!$D$48)-LEN(SUBSTITUTE(配列情報!$D$48,$D73,""))</f>
        <v>0</v>
      </c>
      <c r="FO73" s="21">
        <f t="shared" si="337"/>
        <v>0</v>
      </c>
      <c r="FP73" s="162" cm="1">
        <f t="array" ref="FP73">FO73-IFERROR(_xlfn.LET(_xlpm.k,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$FO$3:$FO$215),IF(_xlpm.top="対象無し", 0, SUMPRODUCT(_xlpm.amount * _xlpm.hitCount))),0)</f>
        <v>0</v>
      </c>
      <c r="FQ73" s="157">
        <f t="shared" si="240"/>
        <v>0</v>
      </c>
      <c r="FR73" s="21">
        <f>LEN(配列情報!$D$49)-LEN(SUBSTITUTE(配列情報!$D$49,$D73,""))</f>
        <v>0</v>
      </c>
      <c r="FS73" s="21">
        <f t="shared" si="338"/>
        <v>0</v>
      </c>
      <c r="FT73" s="162" cm="1">
        <f t="array" ref="FT73">FS73-IFERROR(_xlfn.LET(_xlpm.k,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$FS$3:$FS$215),IF(_xlpm.top="対象無し", 0, SUMPRODUCT(_xlpm.amount * _xlpm.hitCount))),0)</f>
        <v>0</v>
      </c>
      <c r="FU73" s="157">
        <f t="shared" si="241"/>
        <v>0</v>
      </c>
      <c r="FV73" s="21">
        <f>LEN(配列情報!$D$50)-LEN(SUBSTITUTE(配列情報!$D$50,$D73,""))</f>
        <v>0</v>
      </c>
      <c r="FW73" s="21">
        <f t="shared" si="339"/>
        <v>0</v>
      </c>
      <c r="FX73" s="162" cm="1">
        <f t="array" ref="FX73">FW73-IFERROR(_xlfn.LET(_xlpm.k,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$FW$3:$FW$215),IF(_xlpm.top="対象無し", 0, SUMPRODUCT(_xlpm.amount * _xlpm.hitCount))),0)</f>
        <v>0</v>
      </c>
      <c r="FY73" s="157">
        <f t="shared" si="242"/>
        <v>0</v>
      </c>
      <c r="FZ73" s="21">
        <f>LEN(配列情報!$D$51)-LEN(SUBSTITUTE(配列情報!$D$51,$D73,""))</f>
        <v>0</v>
      </c>
      <c r="GA73" s="21">
        <f t="shared" si="340"/>
        <v>0</v>
      </c>
      <c r="GB73" s="162" cm="1">
        <f t="array" ref="GB73">GA73-IFERROR(_xlfn.LET(_xlpm.k,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$GA$3:$GA$215),IF(_xlpm.top="対象無し", 0, SUMPRODUCT(_xlpm.amount * _xlpm.hitCount))),0)</f>
        <v>0</v>
      </c>
      <c r="GC73" s="157">
        <f t="shared" si="243"/>
        <v>0</v>
      </c>
      <c r="GD73" s="21">
        <f>LEN(配列情報!$D$52)-LEN(SUBSTITUTE(配列情報!$D$52,$D73,""))</f>
        <v>0</v>
      </c>
      <c r="GE73" s="21">
        <f t="shared" si="341"/>
        <v>0</v>
      </c>
      <c r="GF73" s="162" cm="1">
        <f t="array" ref="GF73">GE73-IFERROR(_xlfn.LET(_xlpm.k,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$GE$3:$GE$215),IF(_xlpm.top="対象無し", 0, SUMPRODUCT(_xlpm.amount * _xlpm.hitCount))),0)</f>
        <v>0</v>
      </c>
      <c r="GG73" s="157">
        <f t="shared" si="244"/>
        <v>0</v>
      </c>
      <c r="GH73" s="21">
        <f>LEN(配列情報!$D$53)-LEN(SUBSTITUTE(配列情報!$D$53,$D73,""))</f>
        <v>0</v>
      </c>
      <c r="GI73" s="21">
        <f t="shared" si="342"/>
        <v>0</v>
      </c>
      <c r="GJ73" s="162" cm="1">
        <f t="array" ref="GJ73">GI73-IFERROR(_xlfn.LET(_xlpm.k,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$GI$3:$GI$215),IF(_xlpm.top="対象無し", 0, SUMPRODUCT(_xlpm.amount * _xlpm.hitCount))),0)</f>
        <v>0</v>
      </c>
      <c r="GK73" s="157">
        <f t="shared" si="245"/>
        <v>0</v>
      </c>
      <c r="GL73" s="21">
        <f>LEN(配列情報!$D$54)-LEN(SUBSTITUTE(配列情報!$D$54,$D73,""))</f>
        <v>0</v>
      </c>
      <c r="GM73" s="21">
        <f t="shared" si="343"/>
        <v>0</v>
      </c>
      <c r="GN73" s="162" cm="1">
        <f t="array" ref="GN73">GM73-IFERROR(_xlfn.LET(_xlpm.k,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$GM$3:$GM$215),IF(_xlpm.top="対象無し", 0, SUMPRODUCT(_xlpm.amount * _xlpm.hitCount))),0)</f>
        <v>0</v>
      </c>
      <c r="GO73" s="157">
        <f t="shared" si="246"/>
        <v>0</v>
      </c>
      <c r="GP73" s="21">
        <f>LEN(配列情報!$D$55)-LEN(SUBSTITUTE(配列情報!$D$55,$D73,""))</f>
        <v>0</v>
      </c>
      <c r="GQ73" s="21">
        <f t="shared" si="344"/>
        <v>0</v>
      </c>
      <c r="GR73" s="162" cm="1">
        <f t="array" ref="GR73">GQ73-IFERROR(_xlfn.LET(_xlpm.k,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$GQ$3:$GQ$215),IF(_xlpm.top="対象無し", 0, SUMPRODUCT(_xlpm.amount * _xlpm.hitCount))),0)</f>
        <v>0</v>
      </c>
      <c r="GS73" s="157">
        <f t="shared" si="247"/>
        <v>0</v>
      </c>
      <c r="GT73" s="21">
        <f>LEN(配列情報!$D$56)-LEN(SUBSTITUTE(配列情報!$D$56,$D73,""))</f>
        <v>0</v>
      </c>
      <c r="GU73" s="21">
        <f t="shared" si="345"/>
        <v>0</v>
      </c>
      <c r="GV73" s="162" cm="1">
        <f t="array" ref="GV73">GU73-IFERROR(_xlfn.LET(_xlpm.k,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$GU$3:$GU$215),IF(_xlpm.top="対象無し", 0, SUMPRODUCT(_xlpm.amount * _xlpm.hitCount))),0)</f>
        <v>0</v>
      </c>
      <c r="GW73" s="157">
        <f t="shared" si="248"/>
        <v>0</v>
      </c>
      <c r="GX73" s="21">
        <f>LEN(配列情報!$D$57)-LEN(SUBSTITUTE(配列情報!$D$57,$D73,""))</f>
        <v>0</v>
      </c>
      <c r="GY73" s="21">
        <f t="shared" si="346"/>
        <v>0</v>
      </c>
      <c r="GZ73" s="162" cm="1">
        <f t="array" ref="GZ73">GY73-IFERROR(_xlfn.LET(_xlpm.k,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$GY$3:$GY$215),IF(_xlpm.top="対象無し", 0, SUMPRODUCT(_xlpm.amount * _xlpm.hitCount))),0)</f>
        <v>0</v>
      </c>
      <c r="HA73" s="157">
        <f t="shared" si="249"/>
        <v>0</v>
      </c>
      <c r="HB73" s="21">
        <f>LEN(配列情報!$D$58)-LEN(SUBSTITUTE(配列情報!$D$58,$D73,""))</f>
        <v>0</v>
      </c>
      <c r="HC73" s="21">
        <f t="shared" si="347"/>
        <v>0</v>
      </c>
      <c r="HD73" s="162" cm="1">
        <f t="array" ref="HD73">HC73-IFERROR(_xlfn.LET(_xlpm.k,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$HC$3:$HC$215),IF(_xlpm.top="対象無し", 0, SUMPRODUCT(_xlpm.amount * _xlpm.hitCount))),0)</f>
        <v>0</v>
      </c>
      <c r="HE73" s="157">
        <f t="shared" si="250"/>
        <v>0</v>
      </c>
      <c r="HF73" s="21">
        <f>LEN(配列情報!$D$59)-LEN(SUBSTITUTE(配列情報!$D$59,$D73,""))</f>
        <v>0</v>
      </c>
      <c r="HG73" s="21">
        <f t="shared" si="348"/>
        <v>0</v>
      </c>
      <c r="HH73" s="162" cm="1">
        <f t="array" ref="HH73">HG73-IFERROR(_xlfn.LET(_xlpm.k,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$HG$3:$HG$215),IF(_xlpm.top="対象無し", 0, SUMPRODUCT(_xlpm.amount * _xlpm.hitCount))),0)</f>
        <v>0</v>
      </c>
      <c r="HI73" s="157">
        <f t="shared" si="251"/>
        <v>0</v>
      </c>
      <c r="HJ73" s="21">
        <f>LEN(配列情報!$D$60)-LEN(SUBSTITUTE(配列情報!$D$60,$D73,""))</f>
        <v>0</v>
      </c>
      <c r="HK73" s="21">
        <f t="shared" si="349"/>
        <v>0</v>
      </c>
      <c r="HL73" s="162" cm="1">
        <f t="array" ref="HL73">HK73-IFERROR(_xlfn.LET(_xlpm.k,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$HK$3:$HK$215),IF(_xlpm.top="対象無し", 0, SUMPRODUCT(_xlpm.amount * _xlpm.hitCount))),0)</f>
        <v>0</v>
      </c>
      <c r="HM73" s="157">
        <f t="shared" si="252"/>
        <v>0</v>
      </c>
      <c r="HN73" s="21">
        <f>LEN(配列情報!$D$61)-LEN(SUBSTITUTE(配列情報!$D$61,$D73,""))</f>
        <v>0</v>
      </c>
      <c r="HO73" s="21">
        <f t="shared" si="350"/>
        <v>0</v>
      </c>
      <c r="HP73" s="162" cm="1">
        <f t="array" ref="HP73">HO73-IFERROR(_xlfn.LET(_xlpm.k,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$HO$3:$HO$215),IF(_xlpm.top="対象無し", 0, SUMPRODUCT(_xlpm.amount * _xlpm.hitCount))),0)</f>
        <v>0</v>
      </c>
      <c r="HQ73" s="157">
        <f t="shared" si="253"/>
        <v>0</v>
      </c>
      <c r="HR73" s="21">
        <f>LEN(配列情報!$D$62)-LEN(SUBSTITUTE(配列情報!$D$62,$D73,""))</f>
        <v>0</v>
      </c>
      <c r="HS73" s="21">
        <f t="shared" si="351"/>
        <v>0</v>
      </c>
      <c r="HT73" s="162" cm="1">
        <f t="array" ref="HT73">HS73-IFERROR(_xlfn.LET(_xlpm.k,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$HS$3:$HS$215),IF(_xlpm.top="対象無し", 0, SUMPRODUCT(_xlpm.amount * _xlpm.hitCount))),0)</f>
        <v>0</v>
      </c>
      <c r="HU73" s="157">
        <f t="shared" si="254"/>
        <v>0</v>
      </c>
      <c r="HV73" s="21">
        <f>LEN(配列情報!$D$63)-LEN(SUBSTITUTE(配列情報!$D$63,$D73,""))</f>
        <v>0</v>
      </c>
      <c r="HW73" s="21">
        <f t="shared" si="352"/>
        <v>0</v>
      </c>
      <c r="HX73" s="162" cm="1">
        <f t="array" ref="HX73">HW73-IFERROR(_xlfn.LET(_xlpm.k,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$HW$3:$HW$215),IF(_xlpm.top="対象無し", 0, SUMPRODUCT(_xlpm.amount * _xlpm.hitCount))),0)</f>
        <v>0</v>
      </c>
      <c r="HY73" s="157">
        <f t="shared" si="255"/>
        <v>0</v>
      </c>
      <c r="HZ73" s="21">
        <f>LEN(配列情報!$D$64)-LEN(SUBSTITUTE(配列情報!$D$64,$D73,""))</f>
        <v>0</v>
      </c>
      <c r="IA73" s="21">
        <f t="shared" si="353"/>
        <v>0</v>
      </c>
      <c r="IB73" s="162" cm="1">
        <f t="array" ref="IB73">IA73-IFERROR(_xlfn.LET(_xlpm.k,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$IA$3:$IA$215),IF(_xlpm.top="対象無し", 0, SUMPRODUCT(_xlpm.amount * _xlpm.hitCount))),0)</f>
        <v>0</v>
      </c>
      <c r="IC73" s="157">
        <f t="shared" si="256"/>
        <v>0</v>
      </c>
      <c r="ID73" s="21">
        <f>LEN(配列情報!$D$65)-LEN(SUBSTITUTE(配列情報!$D$65,$D73,""))</f>
        <v>0</v>
      </c>
      <c r="IE73" s="21">
        <f t="shared" si="354"/>
        <v>0</v>
      </c>
      <c r="IF73" s="162" cm="1">
        <f t="array" ref="IF73">IE73-IFERROR(_xlfn.LET(_xlpm.k,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$IE$3:$IE$215),IF(_xlpm.top="対象無し", 0, SUMPRODUCT(_xlpm.amount * _xlpm.hitCount))),0)</f>
        <v>0</v>
      </c>
      <c r="IG73" s="157">
        <f t="shared" si="257"/>
        <v>0</v>
      </c>
      <c r="IH73" s="21">
        <f>LEN(配列情報!$D$66)-LEN(SUBSTITUTE(配列情報!$D$66,$D73,""))</f>
        <v>0</v>
      </c>
      <c r="II73" s="21">
        <f t="shared" si="355"/>
        <v>0</v>
      </c>
      <c r="IJ73" s="162" cm="1">
        <f t="array" ref="IJ73">II73-IFERROR(_xlfn.LET(_xlpm.k,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$II$3:$II$215),IF(_xlpm.top="対象無し", 0, SUMPRODUCT(_xlpm.amount * _xlpm.hitCount))),0)</f>
        <v>0</v>
      </c>
      <c r="IK73" s="157">
        <f t="shared" si="258"/>
        <v>0</v>
      </c>
      <c r="IL73" s="21">
        <f>LEN(配列情報!$D$67)-LEN(SUBSTITUTE(配列情報!$D$67,$D73,""))</f>
        <v>0</v>
      </c>
      <c r="IM73" s="21">
        <f t="shared" si="356"/>
        <v>0</v>
      </c>
      <c r="IN73" s="162" cm="1">
        <f t="array" ref="IN73">IM73-IFERROR(_xlfn.LET(_xlpm.k,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$IM$3:$IM$215),IF(_xlpm.top="対象無し", 0, SUMPRODUCT(_xlpm.amount * _xlpm.hitCount))),0)</f>
        <v>0</v>
      </c>
      <c r="IO73" s="157">
        <f t="shared" si="259"/>
        <v>0</v>
      </c>
      <c r="IP73" s="21">
        <f>LEN(配列情報!$D$68)-LEN(SUBSTITUTE(配列情報!$D$68,$D73,""))</f>
        <v>0</v>
      </c>
      <c r="IQ73" s="21">
        <f t="shared" si="357"/>
        <v>0</v>
      </c>
      <c r="IR73" s="162" cm="1">
        <f t="array" ref="IR73">IQ73-IFERROR(_xlfn.LET(_xlpm.k,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$IQ$3:$IQ$215),IF(_xlpm.top="対象無し", 0, SUMPRODUCT(_xlpm.amount * _xlpm.hitCount))),0)</f>
        <v>0</v>
      </c>
      <c r="IS73" s="157">
        <f t="shared" si="260"/>
        <v>0</v>
      </c>
      <c r="IT73" s="21">
        <f>LEN(配列情報!$D$69)-LEN(SUBSTITUTE(配列情報!$D$69,$D73,""))</f>
        <v>0</v>
      </c>
      <c r="IU73" s="21">
        <f t="shared" si="358"/>
        <v>0</v>
      </c>
      <c r="IV73" s="162" cm="1">
        <f t="array" ref="IV73">IU73-IFERROR(_xlfn.LET(_xlpm.k,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$IU$3:$IU$215),IF(_xlpm.top="対象無し", 0, SUMPRODUCT(_xlpm.amount * _xlpm.hitCount))),0)</f>
        <v>0</v>
      </c>
      <c r="IW73" s="157">
        <f t="shared" si="261"/>
        <v>0</v>
      </c>
      <c r="IX73" s="21">
        <f>LEN(配列情報!$D$70)-LEN(SUBSTITUTE(配列情報!$D$70,$D73,""))</f>
        <v>0</v>
      </c>
      <c r="IY73" s="21">
        <f t="shared" si="359"/>
        <v>0</v>
      </c>
      <c r="IZ73" s="162" cm="1">
        <f t="array" ref="IZ73">IY73-IFERROR(_xlfn.LET(_xlpm.k,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$IY$3:$IY$215),IF(_xlpm.top="対象無し", 0, SUMPRODUCT(_xlpm.amount * _xlpm.hitCount))),0)</f>
        <v>0</v>
      </c>
      <c r="JA73" s="157">
        <f t="shared" si="262"/>
        <v>0</v>
      </c>
      <c r="JB73" s="21">
        <f>LEN(配列情報!$D$71)-LEN(SUBSTITUTE(配列情報!$D$71,$D73,""))</f>
        <v>0</v>
      </c>
      <c r="JC73" s="21">
        <f t="shared" si="360"/>
        <v>0</v>
      </c>
      <c r="JD73" s="162" cm="1">
        <f t="array" ref="JD73">JC73-IFERROR(_xlfn.LET(_xlpm.k,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$JC$3:$JC$215),IF(_xlpm.top="対象無し", 0, SUMPRODUCT(_xlpm.amount * _xlpm.hitCount))),0)</f>
        <v>0</v>
      </c>
      <c r="JE73" s="157">
        <f t="shared" si="263"/>
        <v>0</v>
      </c>
      <c r="JF73" s="21">
        <f>LEN(配列情報!$D$72)-LEN(SUBSTITUTE(配列情報!$D$72,$D73,""))</f>
        <v>0</v>
      </c>
      <c r="JG73" s="21">
        <f t="shared" si="361"/>
        <v>0</v>
      </c>
      <c r="JH73" s="162" cm="1">
        <f t="array" ref="JH73">JG73-IFERROR(_xlfn.LET(_xlpm.k,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$JG$3:$JG$215),IF(_xlpm.top="対象無し", 0, SUMPRODUCT(_xlpm.amount * _xlpm.hitCount))),0)</f>
        <v>0</v>
      </c>
      <c r="JI73" s="157">
        <f t="shared" si="264"/>
        <v>0</v>
      </c>
      <c r="JJ73" s="21">
        <f>LEN(配列情報!$D$73)-LEN(SUBSTITUTE(配列情報!$D$73,$D73,""))</f>
        <v>0</v>
      </c>
      <c r="JK73" s="21">
        <f t="shared" si="362"/>
        <v>0</v>
      </c>
      <c r="JL73" s="162" cm="1">
        <f t="array" ref="JL73">JK73-IFERROR(_xlfn.LET(_xlpm.k,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$JK$3:$JK$215),IF(_xlpm.top="対象無し", 0, SUMPRODUCT(_xlpm.amount * _xlpm.hitCount))),0)</f>
        <v>0</v>
      </c>
      <c r="JM73" s="157">
        <f t="shared" si="265"/>
        <v>0</v>
      </c>
      <c r="JN73" s="21">
        <f>LEN(配列情報!$D$74)-LEN(SUBSTITUTE(配列情報!$D$74,$D73,""))</f>
        <v>0</v>
      </c>
      <c r="JO73" s="21">
        <f t="shared" si="363"/>
        <v>0</v>
      </c>
      <c r="JP73" s="162" cm="1">
        <f t="array" ref="JP73">JO73-IFERROR(_xlfn.LET(_xlpm.k,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$JO$3:$JO$215),IF(_xlpm.top="対象無し", 0, SUMPRODUCT(_xlpm.amount * _xlpm.hitCount))),0)</f>
        <v>0</v>
      </c>
      <c r="JQ73" s="157">
        <f t="shared" si="266"/>
        <v>0</v>
      </c>
      <c r="JR73" s="21">
        <f>LEN(配列情報!$D$75)-LEN(SUBSTITUTE(配列情報!$D$75,$D73,""))</f>
        <v>0</v>
      </c>
      <c r="JS73" s="21">
        <f t="shared" si="364"/>
        <v>0</v>
      </c>
      <c r="JT73" s="162" cm="1">
        <f t="array" ref="JT73">JS73-IFERROR(_xlfn.LET(_xlpm.k,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$JS$3:$JS$215),IF(_xlpm.top="対象無し", 0, SUMPRODUCT(_xlpm.amount * _xlpm.hitCount))),0)</f>
        <v>0</v>
      </c>
      <c r="JU73" s="157">
        <f t="shared" si="267"/>
        <v>0</v>
      </c>
      <c r="JV73" s="21">
        <f>LEN(配列情報!$D$76)-LEN(SUBSTITUTE(配列情報!$D$76,$D73,""))</f>
        <v>0</v>
      </c>
      <c r="JW73" s="21">
        <f t="shared" si="365"/>
        <v>0</v>
      </c>
      <c r="JX73" s="162" cm="1">
        <f t="array" ref="JX73">JW73-IFERROR(_xlfn.LET(_xlpm.k,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$JW$3:$JW$215),IF(_xlpm.top="対象無し", 0, SUMPRODUCT(_xlpm.amount * _xlpm.hitCount))),0)</f>
        <v>0</v>
      </c>
      <c r="JY73" s="157">
        <f t="shared" si="268"/>
        <v>0</v>
      </c>
      <c r="JZ73" s="21">
        <f>LEN(配列情報!$D$77)-LEN(SUBSTITUTE(配列情報!$D$77,$D73,""))</f>
        <v>0</v>
      </c>
      <c r="KA73" s="21">
        <f t="shared" si="366"/>
        <v>0</v>
      </c>
      <c r="KB73" s="162" cm="1">
        <f t="array" ref="KB73">KA73-IFERROR(_xlfn.LET(_xlpm.k,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$KA$3:$KA$215),IF(_xlpm.top="対象無し", 0, SUMPRODUCT(_xlpm.amount * _xlpm.hitCount))),0)</f>
        <v>0</v>
      </c>
      <c r="KC73" s="157">
        <f t="shared" si="269"/>
        <v>0</v>
      </c>
      <c r="KD73" s="21">
        <f>LEN(配列情報!$D$78)-LEN(SUBSTITUTE(配列情報!$D$78,$D73,""))</f>
        <v>0</v>
      </c>
      <c r="KE73" s="21">
        <f t="shared" si="367"/>
        <v>0</v>
      </c>
      <c r="KF73" s="162" cm="1">
        <f t="array" ref="KF73">KE73-IFERROR(_xlfn.LET(_xlpm.k,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$KE$3:$KE$215),IF(_xlpm.top="対象無し", 0, SUMPRODUCT(_xlpm.amount * _xlpm.hitCount))),0)</f>
        <v>0</v>
      </c>
      <c r="KG73" s="157">
        <f t="shared" si="270"/>
        <v>0</v>
      </c>
      <c r="KH73" s="21">
        <f>LEN(配列情報!$D$79)-LEN(SUBSTITUTE(配列情報!$D$79,$D73,""))</f>
        <v>0</v>
      </c>
      <c r="KI73" s="21">
        <f t="shared" si="368"/>
        <v>0</v>
      </c>
      <c r="KJ73" s="162" cm="1">
        <f t="array" ref="KJ73">KI73-IFERROR(_xlfn.LET(_xlpm.k,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$KI$3:$KI$215),IF(_xlpm.top="対象無し", 0, SUMPRODUCT(_xlpm.amount * _xlpm.hitCount))),0)</f>
        <v>0</v>
      </c>
      <c r="KK73" s="157">
        <f t="shared" si="271"/>
        <v>0</v>
      </c>
      <c r="KL73" s="21">
        <f>LEN(配列情報!$D$80)-LEN(SUBSTITUTE(配列情報!$D$80,$D73,""))</f>
        <v>0</v>
      </c>
      <c r="KM73" s="21">
        <f t="shared" si="369"/>
        <v>0</v>
      </c>
      <c r="KN73" s="162" cm="1">
        <f t="array" ref="KN73">KM73-IFERROR(_xlfn.LET(_xlpm.k,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$KM$3:$KM$215),IF(_xlpm.top="対象無し", 0, SUMPRODUCT(_xlpm.amount * _xlpm.hitCount))),0)</f>
        <v>0</v>
      </c>
      <c r="KO73" s="157">
        <f t="shared" si="272"/>
        <v>0</v>
      </c>
      <c r="KP73" s="21">
        <f>LEN(配列情報!$D$81)-LEN(SUBSTITUTE(配列情報!$D$81,$D73,""))</f>
        <v>0</v>
      </c>
      <c r="KQ73" s="21">
        <f t="shared" si="370"/>
        <v>0</v>
      </c>
      <c r="KR73" s="162" cm="1">
        <f t="array" ref="KR73">KQ73-IFERROR(_xlfn.LET(_xlpm.k,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$KQ$3:$KQ$215),IF(_xlpm.top="対象無し", 0, SUMPRODUCT(_xlpm.amount * _xlpm.hitCount))),0)</f>
        <v>0</v>
      </c>
      <c r="KS73" s="157">
        <f t="shared" si="273"/>
        <v>0</v>
      </c>
      <c r="KT73" s="21">
        <f>LEN(配列情報!$D$82)-LEN(SUBSTITUTE(配列情報!$D$82,$D73,""))</f>
        <v>0</v>
      </c>
      <c r="KU73" s="21">
        <f t="shared" si="371"/>
        <v>0</v>
      </c>
      <c r="KV73" s="162" cm="1">
        <f t="array" ref="KV73">KU73-IFERROR(_xlfn.LET(_xlpm.k,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$KU$3:$KU$215),IF(_xlpm.top="対象無し", 0, SUMPRODUCT(_xlpm.amount * _xlpm.hitCount))),0)</f>
        <v>0</v>
      </c>
      <c r="KW73" s="157">
        <f t="shared" si="274"/>
        <v>0</v>
      </c>
      <c r="KX73" s="21">
        <f>LEN(配列情報!$D$83)-LEN(SUBSTITUTE(配列情報!$D$83,$D73,""))</f>
        <v>0</v>
      </c>
      <c r="KY73" s="21">
        <f t="shared" si="372"/>
        <v>0</v>
      </c>
      <c r="KZ73" s="162" cm="1">
        <f t="array" ref="KZ73">KY73-IFERROR(_xlfn.LET(_xlpm.k,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$KY$3:$KY$215),IF(_xlpm.top="対象無し", 0, SUMPRODUCT(_xlpm.amount * _xlpm.hitCount))),0)</f>
        <v>0</v>
      </c>
      <c r="LA73" s="157">
        <f t="shared" si="275"/>
        <v>0</v>
      </c>
      <c r="LB73" s="21">
        <f>LEN(配列情報!$D$84)-LEN(SUBSTITUTE(配列情報!$D$84,$D73,""))</f>
        <v>0</v>
      </c>
      <c r="LC73" s="21">
        <f t="shared" si="373"/>
        <v>0</v>
      </c>
      <c r="LD73" s="162" cm="1">
        <f t="array" ref="LD73">LC73-IFERROR(_xlfn.LET(_xlpm.k,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$LC$3:$LC$215),IF(_xlpm.top="対象無し", 0, SUMPRODUCT(_xlpm.amount * _xlpm.hitCount))),0)</f>
        <v>0</v>
      </c>
      <c r="LE73" s="157">
        <f t="shared" si="276"/>
        <v>0</v>
      </c>
      <c r="LF73" s="21">
        <f>LEN(配列情報!$D$85)-LEN(SUBSTITUTE(配列情報!$D$85,$D73,""))</f>
        <v>0</v>
      </c>
      <c r="LG73" s="21">
        <f t="shared" si="374"/>
        <v>0</v>
      </c>
      <c r="LH73" s="162" cm="1">
        <f t="array" ref="LH73">LG73-IFERROR(_xlfn.LET(_xlpm.k,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$LG$3:$LG$215),IF(_xlpm.top="対象無し", 0, SUMPRODUCT(_xlpm.amount * _xlpm.hitCount))),0)</f>
        <v>0</v>
      </c>
      <c r="LI73" s="157">
        <f t="shared" si="277"/>
        <v>0</v>
      </c>
      <c r="LJ73" s="21">
        <f>LEN(配列情報!$D$86)-LEN(SUBSTITUTE(配列情報!$D$86,$D73,""))</f>
        <v>0</v>
      </c>
      <c r="LK73" s="21">
        <f t="shared" si="375"/>
        <v>0</v>
      </c>
      <c r="LL73" s="162" cm="1">
        <f t="array" ref="LL73">LK73-IFERROR(_xlfn.LET(_xlpm.k,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$LK$3:$LK$215),IF(_xlpm.top="対象無し", 0, SUMPRODUCT(_xlpm.amount * _xlpm.hitCount))),0)</f>
        <v>0</v>
      </c>
      <c r="LM73" s="157">
        <f t="shared" si="278"/>
        <v>0</v>
      </c>
      <c r="LN73" s="21">
        <f>LEN(配列情報!$D$87)-LEN(SUBSTITUTE(配列情報!$D$87,$D73,""))</f>
        <v>0</v>
      </c>
      <c r="LO73" s="21">
        <f t="shared" si="376"/>
        <v>0</v>
      </c>
      <c r="LP73" s="162" cm="1">
        <f t="array" ref="LP73">LO73-IFERROR(_xlfn.LET(_xlpm.k,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$LO$3:$LO$215),IF(_xlpm.top="対象無し", 0, SUMPRODUCT(_xlpm.amount * _xlpm.hitCount))),0)</f>
        <v>0</v>
      </c>
      <c r="LQ73" s="157">
        <f t="shared" si="279"/>
        <v>0</v>
      </c>
      <c r="LR73" s="21">
        <f>LEN(配列情報!$D$88)-LEN(SUBSTITUTE(配列情報!$D$88,$D73,""))</f>
        <v>0</v>
      </c>
      <c r="LS73" s="21">
        <f t="shared" si="377"/>
        <v>0</v>
      </c>
      <c r="LT73" s="162" cm="1">
        <f t="array" ref="LT73">LS73-IFERROR(_xlfn.LET(_xlpm.k,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$LS$3:$LS$215),IF(_xlpm.top="対象無し", 0, SUMPRODUCT(_xlpm.amount * _xlpm.hitCount))),0)</f>
        <v>0</v>
      </c>
      <c r="LU73" s="157">
        <f t="shared" si="280"/>
        <v>0</v>
      </c>
      <c r="LV73" s="21">
        <f>LEN(配列情報!$D$89)-LEN(SUBSTITUTE(配列情報!$D$89,$D73,""))</f>
        <v>0</v>
      </c>
      <c r="LW73" s="21">
        <f t="shared" si="378"/>
        <v>0</v>
      </c>
      <c r="LX73" s="162" cm="1">
        <f t="array" ref="LX73">LW73-IFERROR(_xlfn.LET(_xlpm.k,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$LW$3:$LW$215),IF(_xlpm.top="対象無し", 0, SUMPRODUCT(_xlpm.amount * _xlpm.hitCount))),0)</f>
        <v>0</v>
      </c>
      <c r="LY73" s="157">
        <f t="shared" si="281"/>
        <v>0</v>
      </c>
      <c r="LZ73" s="21">
        <f>LEN(配列情報!$D$90)-LEN(SUBSTITUTE(配列情報!$D$90,$D73,""))</f>
        <v>0</v>
      </c>
      <c r="MA73" s="21">
        <f t="shared" si="379"/>
        <v>0</v>
      </c>
      <c r="MB73" s="162" cm="1">
        <f t="array" ref="MB73">MA73-IFERROR(_xlfn.LET(_xlpm.k,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$MA$3:$MA$215),IF(_xlpm.top="対象無し", 0, SUMPRODUCT(_xlpm.amount * _xlpm.hitCount))),0)</f>
        <v>0</v>
      </c>
      <c r="MC73" s="157">
        <f t="shared" si="282"/>
        <v>0</v>
      </c>
      <c r="MD73" s="21">
        <f>LEN(配列情報!$D$91)-LEN(SUBSTITUTE(配列情報!$D$91,$D73,""))</f>
        <v>0</v>
      </c>
      <c r="ME73" s="21">
        <f t="shared" si="380"/>
        <v>0</v>
      </c>
      <c r="MF73" s="162" cm="1">
        <f t="array" ref="MF73">ME73-IFERROR(_xlfn.LET(_xlpm.k,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$ME$3:$ME$215),IF(_xlpm.top="対象無し", 0, SUMPRODUCT(_xlpm.amount * _xlpm.hitCount))),0)</f>
        <v>0</v>
      </c>
      <c r="MG73" s="157">
        <f t="shared" si="283"/>
        <v>0</v>
      </c>
      <c r="MH73" s="21">
        <f>LEN(配列情報!$D$92)-LEN(SUBSTITUTE(配列情報!$D$92,$D73,""))</f>
        <v>0</v>
      </c>
      <c r="MI73" s="21">
        <f t="shared" si="381"/>
        <v>0</v>
      </c>
      <c r="MJ73" s="162" cm="1">
        <f t="array" ref="MJ73">MI73-IFERROR(_xlfn.LET(_xlpm.k,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$MI$3:$MI$215),IF(_xlpm.top="対象無し", 0, SUMPRODUCT(_xlpm.amount * _xlpm.hitCount))),0)</f>
        <v>0</v>
      </c>
      <c r="MK73" s="157">
        <f t="shared" si="284"/>
        <v>0</v>
      </c>
      <c r="ML73" s="21">
        <f>LEN(配列情報!$D$93)-LEN(SUBSTITUTE(配列情報!$D$93,$D73,""))</f>
        <v>0</v>
      </c>
      <c r="MM73" s="21">
        <f t="shared" si="382"/>
        <v>0</v>
      </c>
      <c r="MN73" s="162" cm="1">
        <f t="array" ref="MN73">MM73-IFERROR(_xlfn.LET(_xlpm.k,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$MM$3:$MM$215),IF(_xlpm.top="対象無し", 0, SUMPRODUCT(_xlpm.amount * _xlpm.hitCount))),0)</f>
        <v>0</v>
      </c>
      <c r="MO73" s="157">
        <f t="shared" si="285"/>
        <v>0</v>
      </c>
      <c r="MP73" s="21">
        <f>LEN(配列情報!$D$94)-LEN(SUBSTITUTE(配列情報!$D$94,$D73,""))</f>
        <v>0</v>
      </c>
      <c r="MQ73" s="21">
        <f t="shared" si="383"/>
        <v>0</v>
      </c>
      <c r="MR73" s="162" cm="1">
        <f t="array" ref="MR73">MQ73-IFERROR(_xlfn.LET(_xlpm.k,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$MQ$3:$MQ$215),IF(_xlpm.top="対象無し", 0, SUMPRODUCT(_xlpm.amount * _xlpm.hitCount))),0)</f>
        <v>0</v>
      </c>
      <c r="MS73" s="157">
        <f t="shared" si="286"/>
        <v>0</v>
      </c>
      <c r="MT73" s="21">
        <f>LEN(配列情報!$D$95)-LEN(SUBSTITUTE(配列情報!$D$95,$D73,""))</f>
        <v>0</v>
      </c>
      <c r="MU73" s="21">
        <f t="shared" si="384"/>
        <v>0</v>
      </c>
      <c r="MV73" s="162" cm="1">
        <f t="array" ref="MV73">MU73-IFERROR(_xlfn.LET(_xlpm.k,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$MU$3:$MU$215),IF(_xlpm.top="対象無し", 0, SUMPRODUCT(_xlpm.amount * _xlpm.hitCount))),0)</f>
        <v>0</v>
      </c>
      <c r="MW73" s="157">
        <f t="shared" si="287"/>
        <v>0</v>
      </c>
      <c r="MX73" s="21">
        <f>LEN(配列情報!$D$96)-LEN(SUBSTITUTE(配列情報!$D$96,$D73,""))</f>
        <v>0</v>
      </c>
      <c r="MY73" s="21">
        <f t="shared" si="385"/>
        <v>0</v>
      </c>
      <c r="MZ73" s="162" cm="1">
        <f t="array" ref="MZ73">MY73-IFERROR(_xlfn.LET(_xlpm.k,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$MY$3:$MY$215),IF(_xlpm.top="対象無し", 0, SUMPRODUCT(_xlpm.amount * _xlpm.hitCount))),0)</f>
        <v>0</v>
      </c>
      <c r="NA73" s="157">
        <f t="shared" si="288"/>
        <v>0</v>
      </c>
      <c r="NB73" s="21">
        <f>LEN(配列情報!$D$97)-LEN(SUBSTITUTE(配列情報!$D$97,$D73,""))</f>
        <v>0</v>
      </c>
      <c r="NC73" s="21">
        <f t="shared" si="386"/>
        <v>0</v>
      </c>
      <c r="ND73" s="162" cm="1">
        <f t="array" ref="ND73">NC73-IFERROR(_xlfn.LET(_xlpm.k,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$NC$3:$NC$215),IF(_xlpm.top="対象無し", 0, SUMPRODUCT(_xlpm.amount * _xlpm.hitCount))),0)</f>
        <v>0</v>
      </c>
      <c r="NE73" s="157">
        <f t="shared" si="289"/>
        <v>0</v>
      </c>
      <c r="NF73" s="21">
        <f>LEN(配列情報!$D$98)-LEN(SUBSTITUTE(配列情報!$D$98,$D73,""))</f>
        <v>0</v>
      </c>
      <c r="NG73" s="21">
        <f t="shared" si="387"/>
        <v>0</v>
      </c>
      <c r="NH73" s="162" cm="1">
        <f t="array" ref="NH73">NG73-IFERROR(_xlfn.LET(_xlpm.k,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$NG$3:$NG$215),IF(_xlpm.top="対象無し", 0, SUMPRODUCT(_xlpm.amount * _xlpm.hitCount))),0)</f>
        <v>0</v>
      </c>
      <c r="NI73" s="157">
        <f t="shared" si="290"/>
        <v>0</v>
      </c>
      <c r="NJ73" s="21">
        <f>LEN(配列情報!$D$99)-LEN(SUBSTITUTE(配列情報!$D$99,$D73,""))</f>
        <v>0</v>
      </c>
      <c r="NK73" s="21">
        <f t="shared" si="388"/>
        <v>0</v>
      </c>
      <c r="NL73" s="162" cm="1">
        <f t="array" ref="NL73">NK73-IFERROR(_xlfn.LET(_xlpm.k,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$NK$3:$NK$215),IF(_xlpm.top="対象無し", 0, SUMPRODUCT(_xlpm.amount * _xlpm.hitCount))),0)</f>
        <v>0</v>
      </c>
      <c r="NM73" s="157">
        <f t="shared" si="291"/>
        <v>0</v>
      </c>
      <c r="NN73" s="21">
        <f>LEN(配列情報!$D$100)-LEN(SUBSTITUTE(配列情報!$D$100,$D73,""))</f>
        <v>0</v>
      </c>
      <c r="NO73" s="21">
        <f t="shared" si="389"/>
        <v>0</v>
      </c>
      <c r="NP73" s="162" cm="1">
        <f t="array" ref="NP73">NO73-IFERROR(_xlfn.LET(_xlpm.k,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$NO$3:$NO$215),IF(_xlpm.top="対象無し", 0, SUMPRODUCT(_xlpm.amount * _xlpm.hitCount))),0)</f>
        <v>0</v>
      </c>
      <c r="NQ73" s="157">
        <f t="shared" si="292"/>
        <v>0</v>
      </c>
      <c r="NR73" s="21">
        <f>LEN(配列情報!$D$101)-LEN(SUBSTITUTE(配列情報!$D$101,$D73,""))</f>
        <v>0</v>
      </c>
      <c r="NS73" s="21">
        <f t="shared" si="390"/>
        <v>0</v>
      </c>
      <c r="NT73" s="162" cm="1">
        <f t="array" ref="NT73">NS73-IFERROR(_xlfn.LET(_xlpm.k,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$NS$3:$NS$215),IF(_xlpm.top="対象無し", 0, SUMPRODUCT(_xlpm.amount * _xlpm.hitCount))),0)</f>
        <v>0</v>
      </c>
      <c r="NU73" s="157">
        <f t="shared" si="293"/>
        <v>0</v>
      </c>
      <c r="NV73" s="21">
        <f>LEN(配列情報!$D$102)-LEN(SUBSTITUTE(配列情報!$D$102,$D73,""))</f>
        <v>0</v>
      </c>
      <c r="NW73" s="21">
        <f t="shared" si="391"/>
        <v>0</v>
      </c>
      <c r="NX73" s="162" cm="1">
        <f t="array" ref="NX73">NW73-IFERROR(_xlfn.LET(_xlpm.k, _xlfn.XMATCH(TRUE, EXACT($OB$2:$RL$2, D73),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D73, ""))) / LEN(D73),_xlpm.amount, SUMIF($C$3:$C$215, _xlpm.arrCode, $NW$3:$NW$215),IF(_xlpm.top="対象無し", 0, SUMPRODUCT(_xlpm.amount * _xlpm.hitCount))),0)</f>
        <v>0</v>
      </c>
      <c r="NY73" s="157">
        <f t="shared" si="294"/>
        <v>0</v>
      </c>
    </row>
    <row r="74" spans="1:394">
      <c r="A74" s="179" t="s">
        <v>394</v>
      </c>
      <c r="B74" s="175">
        <v>9</v>
      </c>
      <c r="C74" s="45">
        <v>72</v>
      </c>
      <c r="D74" s="20" t="str">
        <f>塩基・修飾表記の定義!N54</f>
        <v>[9]</v>
      </c>
      <c r="E74" s="160">
        <f t="shared" si="295"/>
        <v>3</v>
      </c>
      <c r="F74" s="21">
        <f>LEN(配列情報!$D$7)-LEN(SUBSTITUTE(配列情報!$D$7,$D74,""))</f>
        <v>0</v>
      </c>
      <c r="G74" s="21">
        <f t="shared" si="296"/>
        <v>0</v>
      </c>
      <c r="H74" s="162" cm="1">
        <f t="array" ref="H74">G74-IFERROR(_xlfn.LET(_xlpm.k,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$G$3:$G$215),IF(_xlpm.top="対象無し", 0, SUMPRODUCT(_xlpm.amount * _xlpm.hitCount))),0)</f>
        <v>0</v>
      </c>
      <c r="I74" s="157">
        <f t="shared" si="393"/>
        <v>0</v>
      </c>
      <c r="J74" s="21">
        <f>LEN(配列情報!$D$8)-LEN(SUBSTITUTE(配列情報!$D$8,$D74,""))</f>
        <v>0</v>
      </c>
      <c r="K74" s="21">
        <f t="shared" si="297"/>
        <v>0</v>
      </c>
      <c r="L74" s="162" cm="1">
        <f t="array" ref="L74">K74-IFERROR(_xlfn.LET(_xlpm.k,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$K$3:$K$215),IF(_xlpm.top="対象無し", 0, SUMPRODUCT(_xlpm.amount * _xlpm.hitCount))),0)</f>
        <v>0</v>
      </c>
      <c r="M74" s="157">
        <f t="shared" si="200"/>
        <v>0</v>
      </c>
      <c r="N74" s="21">
        <f>LEN(配列情報!$D$9)-LEN(SUBSTITUTE(配列情報!$D$9,$D74,""))</f>
        <v>0</v>
      </c>
      <c r="O74" s="21">
        <f t="shared" si="298"/>
        <v>0</v>
      </c>
      <c r="P74" s="162" cm="1">
        <f t="array" ref="P74">O74-IFERROR(_xlfn.LET(_xlpm.k,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$O$3:$O$215),IF(_xlpm.top="対象無し", 0, SUMPRODUCT(_xlpm.amount * _xlpm.hitCount))),0)</f>
        <v>0</v>
      </c>
      <c r="Q74" s="157">
        <f t="shared" si="201"/>
        <v>0</v>
      </c>
      <c r="R74" s="21">
        <f>LEN(配列情報!$D$10)-LEN(SUBSTITUTE(配列情報!$D$10,$D74,""))</f>
        <v>0</v>
      </c>
      <c r="S74" s="21">
        <f t="shared" si="299"/>
        <v>0</v>
      </c>
      <c r="T74" s="162" cm="1">
        <f t="array" ref="T74">S74-IFERROR(_xlfn.LET(_xlpm.k,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$S$3:$S$215),IF(_xlpm.top="対象無し", 0, SUMPRODUCT(_xlpm.amount * _xlpm.hitCount))),0)</f>
        <v>0</v>
      </c>
      <c r="U74" s="157">
        <f t="shared" si="202"/>
        <v>0</v>
      </c>
      <c r="V74" s="21">
        <f>LEN(配列情報!$D$11)-LEN(SUBSTITUTE(配列情報!$D$11,$D74,""))</f>
        <v>0</v>
      </c>
      <c r="W74" s="21">
        <f t="shared" si="300"/>
        <v>0</v>
      </c>
      <c r="X74" s="162" cm="1">
        <f t="array" ref="X74">W74-IFERROR(_xlfn.LET(_xlpm.k,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$W$3:$W$215),IF(_xlpm.top="対象無し", 0, SUMPRODUCT(_xlpm.amount * _xlpm.hitCount))),0)</f>
        <v>0</v>
      </c>
      <c r="Y74" s="157">
        <f t="shared" si="203"/>
        <v>0</v>
      </c>
      <c r="Z74" s="21">
        <f>LEN(配列情報!$D$12)-LEN(SUBSTITUTE(配列情報!$D$12,$D74,""))</f>
        <v>0</v>
      </c>
      <c r="AA74" s="21">
        <f t="shared" si="301"/>
        <v>0</v>
      </c>
      <c r="AB74" s="162" cm="1">
        <f t="array" ref="AB74">AA74-IFERROR(_xlfn.LET(_xlpm.k,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$AA$3:$AA$215),IF(_xlpm.top="対象無し", 0, SUMPRODUCT(_xlpm.amount * _xlpm.hitCount))),0)</f>
        <v>0</v>
      </c>
      <c r="AC74" s="157">
        <f t="shared" si="204"/>
        <v>0</v>
      </c>
      <c r="AD74" s="21">
        <f>LEN(配列情報!$D$13)-LEN(SUBSTITUTE(配列情報!$D$13,$D74,""))</f>
        <v>0</v>
      </c>
      <c r="AE74" s="21">
        <f t="shared" si="302"/>
        <v>0</v>
      </c>
      <c r="AF74" s="162" cm="1">
        <f t="array" ref="AF74">AE74-IFERROR(_xlfn.LET(_xlpm.k,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$AE$3:$AE$215),IF(_xlpm.top="対象無し", 0, SUMPRODUCT(_xlpm.amount * _xlpm.hitCount))),0)</f>
        <v>0</v>
      </c>
      <c r="AG74" s="157">
        <f t="shared" si="205"/>
        <v>0</v>
      </c>
      <c r="AH74" s="21">
        <f>LEN(配列情報!$D$14)-LEN(SUBSTITUTE(配列情報!$D$14,$D74,""))</f>
        <v>0</v>
      </c>
      <c r="AI74" s="21">
        <f t="shared" si="303"/>
        <v>0</v>
      </c>
      <c r="AJ74" s="162" cm="1">
        <f t="array" ref="AJ74">AI74-IFERROR(_xlfn.LET(_xlpm.k,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$AI$3:$AI$215),IF(_xlpm.top="対象無し", 0, SUMPRODUCT(_xlpm.amount * _xlpm.hitCount))),0)</f>
        <v>0</v>
      </c>
      <c r="AK74" s="157">
        <f t="shared" si="206"/>
        <v>0</v>
      </c>
      <c r="AL74" s="21">
        <f>LEN(配列情報!$D$15)-LEN(SUBSTITUTE(配列情報!$D$15,$D74,""))</f>
        <v>0</v>
      </c>
      <c r="AM74" s="21">
        <f t="shared" si="304"/>
        <v>0</v>
      </c>
      <c r="AN74" s="162" cm="1">
        <f t="array" ref="AN74">AM74-IFERROR(_xlfn.LET(_xlpm.k,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$AM$3:$AM$215),IF(_xlpm.top="対象無し", 0, SUMPRODUCT(_xlpm.amount * _xlpm.hitCount))),0)</f>
        <v>0</v>
      </c>
      <c r="AO74" s="157">
        <f t="shared" si="207"/>
        <v>0</v>
      </c>
      <c r="AP74" s="21">
        <f>LEN(配列情報!$D$16)-LEN(SUBSTITUTE(配列情報!$D$16,$D74,""))</f>
        <v>0</v>
      </c>
      <c r="AQ74" s="21">
        <f t="shared" si="305"/>
        <v>0</v>
      </c>
      <c r="AR74" s="162" cm="1">
        <f t="array" ref="AR74">AQ74-IFERROR(_xlfn.LET(_xlpm.k,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$AQ$3:$AQ$215),IF(_xlpm.top="対象無し", 0, SUMPRODUCT(_xlpm.amount * _xlpm.hitCount))),0)</f>
        <v>0</v>
      </c>
      <c r="AS74" s="157">
        <f t="shared" si="208"/>
        <v>0</v>
      </c>
      <c r="AT74" s="21">
        <f>LEN(配列情報!$D$17)-LEN(SUBSTITUTE(配列情報!$D$17,$D74,""))</f>
        <v>0</v>
      </c>
      <c r="AU74" s="21">
        <f t="shared" si="306"/>
        <v>0</v>
      </c>
      <c r="AV74" s="162" cm="1">
        <f t="array" ref="AV74">AU74-IFERROR(_xlfn.LET(_xlpm.k,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$AU$3:$AU$215),IF(_xlpm.top="対象無し", 0, SUMPRODUCT(_xlpm.amount * _xlpm.hitCount))),0)</f>
        <v>0</v>
      </c>
      <c r="AW74" s="157">
        <f t="shared" si="209"/>
        <v>0</v>
      </c>
      <c r="AX74" s="21">
        <f>LEN(配列情報!$D$18)-LEN(SUBSTITUTE(配列情報!$D$18,$D74,""))</f>
        <v>0</v>
      </c>
      <c r="AY74" s="21">
        <f t="shared" si="307"/>
        <v>0</v>
      </c>
      <c r="AZ74" s="162" cm="1">
        <f t="array" ref="AZ74">AY74-IFERROR(_xlfn.LET(_xlpm.k,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$AY$3:$AY$215),IF(_xlpm.top="対象無し", 0, SUMPRODUCT(_xlpm.amount * _xlpm.hitCount))),0)</f>
        <v>0</v>
      </c>
      <c r="BA74" s="157">
        <f t="shared" si="210"/>
        <v>0</v>
      </c>
      <c r="BB74" s="21">
        <f>LEN(配列情報!$D$19)-LEN(SUBSTITUTE(配列情報!$D$19,$D74,""))</f>
        <v>0</v>
      </c>
      <c r="BC74" s="21">
        <f t="shared" si="308"/>
        <v>0</v>
      </c>
      <c r="BD74" s="162" cm="1">
        <f t="array" ref="BD74">BC74-IFERROR(_xlfn.LET(_xlpm.k,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$BC$3:$BC$215),IF(_xlpm.top="対象無し", 0, SUMPRODUCT(_xlpm.amount * _xlpm.hitCount))),0)</f>
        <v>0</v>
      </c>
      <c r="BE74" s="157">
        <f t="shared" si="211"/>
        <v>0</v>
      </c>
      <c r="BF74" s="21">
        <f>LEN(配列情報!$D$20)-LEN(SUBSTITUTE(配列情報!$D$20,$D74,""))</f>
        <v>0</v>
      </c>
      <c r="BG74" s="21">
        <f t="shared" si="309"/>
        <v>0</v>
      </c>
      <c r="BH74" s="162" cm="1">
        <f t="array" ref="BH74">BG74-IFERROR(_xlfn.LET(_xlpm.k,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$BG$3:$BG$215),IF(_xlpm.top="対象無し", 0, SUMPRODUCT(_xlpm.amount * _xlpm.hitCount))),0)</f>
        <v>0</v>
      </c>
      <c r="BI74" s="157">
        <f t="shared" si="212"/>
        <v>0</v>
      </c>
      <c r="BJ74" s="21">
        <f>LEN(配列情報!$D$21)-LEN(SUBSTITUTE(配列情報!$D$21,$D74,""))</f>
        <v>0</v>
      </c>
      <c r="BK74" s="21">
        <f t="shared" si="310"/>
        <v>0</v>
      </c>
      <c r="BL74" s="162" cm="1">
        <f t="array" ref="BL74">BK74-IFERROR(_xlfn.LET(_xlpm.k,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$BK$3:$BK$215),IF(_xlpm.top="対象無し", 0, SUMPRODUCT(_xlpm.amount * _xlpm.hitCount))),0)</f>
        <v>0</v>
      </c>
      <c r="BM74" s="157">
        <f t="shared" si="213"/>
        <v>0</v>
      </c>
      <c r="BN74" s="21">
        <f>LEN(配列情報!$D$22)-LEN(SUBSTITUTE(配列情報!$D$22,$D74,""))</f>
        <v>0</v>
      </c>
      <c r="BO74" s="21">
        <f t="shared" si="311"/>
        <v>0</v>
      </c>
      <c r="BP74" s="162" cm="1">
        <f t="array" ref="BP74">BO74-IFERROR(_xlfn.LET(_xlpm.k,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$BO$3:$BO$215),IF(_xlpm.top="対象無し", 0, SUMPRODUCT(_xlpm.amount * _xlpm.hitCount))),0)</f>
        <v>0</v>
      </c>
      <c r="BQ74" s="157">
        <f t="shared" si="214"/>
        <v>0</v>
      </c>
      <c r="BR74" s="21">
        <f>LEN(配列情報!$D$23)-LEN(SUBSTITUTE(配列情報!$D$23,$D74,""))</f>
        <v>0</v>
      </c>
      <c r="BS74" s="21">
        <f t="shared" si="312"/>
        <v>0</v>
      </c>
      <c r="BT74" s="162" cm="1">
        <f t="array" ref="BT74">BS74-IFERROR(_xlfn.LET(_xlpm.k,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$BS$3:$BS$215),IF(_xlpm.top="対象無し", 0, SUMPRODUCT(_xlpm.amount * _xlpm.hitCount))),0)</f>
        <v>0</v>
      </c>
      <c r="BU74" s="157">
        <f t="shared" si="215"/>
        <v>0</v>
      </c>
      <c r="BV74" s="21">
        <f>LEN(配列情報!$D$24)-LEN(SUBSTITUTE(配列情報!$D$24,$D74,""))</f>
        <v>0</v>
      </c>
      <c r="BW74" s="21">
        <f t="shared" si="313"/>
        <v>0</v>
      </c>
      <c r="BX74" s="162" cm="1">
        <f t="array" ref="BX74">BW74-IFERROR(_xlfn.LET(_xlpm.k,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$BW$3:$BW$215),IF(_xlpm.top="対象無し", 0, SUMPRODUCT(_xlpm.amount * _xlpm.hitCount))),0)</f>
        <v>0</v>
      </c>
      <c r="BY74" s="157">
        <f t="shared" si="216"/>
        <v>0</v>
      </c>
      <c r="BZ74" s="21">
        <f>LEN(配列情報!$D$25)-LEN(SUBSTITUTE(配列情報!$D$25,$D74,""))</f>
        <v>0</v>
      </c>
      <c r="CA74" s="21">
        <f t="shared" si="314"/>
        <v>0</v>
      </c>
      <c r="CB74" s="162" cm="1">
        <f t="array" ref="CB74">CA74-IFERROR(_xlfn.LET(_xlpm.k,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$CA$3:$CA$215),IF(_xlpm.top="対象無し", 0, SUMPRODUCT(_xlpm.amount * _xlpm.hitCount))),0)</f>
        <v>0</v>
      </c>
      <c r="CC74" s="157">
        <f t="shared" si="217"/>
        <v>0</v>
      </c>
      <c r="CD74" s="21">
        <f>LEN(配列情報!$D$26)-LEN(SUBSTITUTE(配列情報!$D$26,$D74,""))</f>
        <v>0</v>
      </c>
      <c r="CE74" s="21">
        <f t="shared" si="315"/>
        <v>0</v>
      </c>
      <c r="CF74" s="162" cm="1">
        <f t="array" ref="CF74">CE74-IFERROR(_xlfn.LET(_xlpm.k,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$CE$3:$CE$215),IF(_xlpm.top="対象無し", 0, SUMPRODUCT(_xlpm.amount * _xlpm.hitCount))),0)</f>
        <v>0</v>
      </c>
      <c r="CG74" s="157">
        <f t="shared" si="218"/>
        <v>0</v>
      </c>
      <c r="CH74" s="21">
        <f>LEN(配列情報!$D$27)-LEN(SUBSTITUTE(配列情報!$D$27,$D74,""))</f>
        <v>0</v>
      </c>
      <c r="CI74" s="21">
        <f t="shared" si="316"/>
        <v>0</v>
      </c>
      <c r="CJ74" s="162" cm="1">
        <f t="array" ref="CJ74">CI74-IFERROR(_xlfn.LET(_xlpm.k,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$CI$3:$CI$215),IF(_xlpm.top="対象無し", 0, SUMPRODUCT(_xlpm.amount * _xlpm.hitCount))),0)</f>
        <v>0</v>
      </c>
      <c r="CK74" s="157">
        <f t="shared" si="219"/>
        <v>0</v>
      </c>
      <c r="CL74" s="21">
        <f>LEN(配列情報!$D$28)-LEN(SUBSTITUTE(配列情報!$D$28,$D74,""))</f>
        <v>0</v>
      </c>
      <c r="CM74" s="21">
        <f t="shared" si="317"/>
        <v>0</v>
      </c>
      <c r="CN74" s="162" cm="1">
        <f t="array" ref="CN74">CM74-IFERROR(_xlfn.LET(_xlpm.k,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$CM$3:$CM$215),IF(_xlpm.top="対象無し", 0, SUMPRODUCT(_xlpm.amount * _xlpm.hitCount))),0)</f>
        <v>0</v>
      </c>
      <c r="CO74" s="157">
        <f t="shared" si="220"/>
        <v>0</v>
      </c>
      <c r="CP74" s="21">
        <f>LEN(配列情報!$D$29)-LEN(SUBSTITUTE(配列情報!$D$29,$D74,""))</f>
        <v>0</v>
      </c>
      <c r="CQ74" s="21">
        <f t="shared" si="318"/>
        <v>0</v>
      </c>
      <c r="CR74" s="162" cm="1">
        <f t="array" ref="CR74">CQ74-IFERROR(_xlfn.LET(_xlpm.k,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$CQ$3:$CQ$215),IF(_xlpm.top="対象無し", 0, SUMPRODUCT(_xlpm.amount * _xlpm.hitCount))),0)</f>
        <v>0</v>
      </c>
      <c r="CS74" s="157">
        <f t="shared" si="221"/>
        <v>0</v>
      </c>
      <c r="CT74" s="21">
        <f>LEN(配列情報!$D$30)-LEN(SUBSTITUTE(配列情報!$D$30,$D74,""))</f>
        <v>0</v>
      </c>
      <c r="CU74" s="21">
        <f t="shared" si="319"/>
        <v>0</v>
      </c>
      <c r="CV74" s="162" cm="1">
        <f t="array" ref="CV74">CU74-IFERROR(_xlfn.LET(_xlpm.k,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$CU$3:$CU$215),IF(_xlpm.top="対象無し", 0, SUMPRODUCT(_xlpm.amount * _xlpm.hitCount))),0)</f>
        <v>0</v>
      </c>
      <c r="CW74" s="157">
        <f t="shared" si="222"/>
        <v>0</v>
      </c>
      <c r="CX74" s="21">
        <f>LEN(配列情報!$D$31)-LEN(SUBSTITUTE(配列情報!$D$31,$D74,""))</f>
        <v>0</v>
      </c>
      <c r="CY74" s="21">
        <f t="shared" si="320"/>
        <v>0</v>
      </c>
      <c r="CZ74" s="162" cm="1">
        <f t="array" ref="CZ74">CY74-IFERROR(_xlfn.LET(_xlpm.k,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$CY$3:$CY$215),IF(_xlpm.top="対象無し", 0, SUMPRODUCT(_xlpm.amount * _xlpm.hitCount))),0)</f>
        <v>0</v>
      </c>
      <c r="DA74" s="157">
        <f t="shared" si="223"/>
        <v>0</v>
      </c>
      <c r="DB74" s="21">
        <f>LEN(配列情報!$D$32)-LEN(SUBSTITUTE(配列情報!$D$32,$D74,""))</f>
        <v>0</v>
      </c>
      <c r="DC74" s="21">
        <f t="shared" si="321"/>
        <v>0</v>
      </c>
      <c r="DD74" s="162" cm="1">
        <f t="array" ref="DD74">DC74-IFERROR(_xlfn.LET(_xlpm.k,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$DC$3:$DC$215),IF(_xlpm.top="対象無し", 0, SUMPRODUCT(_xlpm.amount * _xlpm.hitCount))),0)</f>
        <v>0</v>
      </c>
      <c r="DE74" s="157">
        <f t="shared" si="224"/>
        <v>0</v>
      </c>
      <c r="DF74" s="21">
        <f>LEN(配列情報!$D$33)-LEN(SUBSTITUTE(配列情報!$D$33,$D74,""))</f>
        <v>0</v>
      </c>
      <c r="DG74" s="21">
        <f t="shared" si="322"/>
        <v>0</v>
      </c>
      <c r="DH74" s="162" cm="1">
        <f t="array" ref="DH74">DG74-IFERROR(_xlfn.LET(_xlpm.k,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$DG$3:$DG$215),IF(_xlpm.top="対象無し", 0, SUMPRODUCT(_xlpm.amount * _xlpm.hitCount))),0)</f>
        <v>0</v>
      </c>
      <c r="DI74" s="157">
        <f t="shared" si="225"/>
        <v>0</v>
      </c>
      <c r="DJ74" s="21">
        <f>LEN(配列情報!$D$34)-LEN(SUBSTITUTE(配列情報!$D$34,$D74,""))</f>
        <v>0</v>
      </c>
      <c r="DK74" s="21">
        <f t="shared" si="323"/>
        <v>0</v>
      </c>
      <c r="DL74" s="162" cm="1">
        <f t="array" ref="DL74">DK74-IFERROR(_xlfn.LET(_xlpm.k,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$DK$3:$DK$215),IF(_xlpm.top="対象無し", 0, SUMPRODUCT(_xlpm.amount * _xlpm.hitCount))),0)</f>
        <v>0</v>
      </c>
      <c r="DM74" s="157">
        <f t="shared" si="226"/>
        <v>0</v>
      </c>
      <c r="DN74" s="21">
        <f>LEN(配列情報!$D$35)-LEN(SUBSTITUTE(配列情報!$D$35,$D74,""))</f>
        <v>0</v>
      </c>
      <c r="DO74" s="21">
        <f t="shared" si="324"/>
        <v>0</v>
      </c>
      <c r="DP74" s="162" cm="1">
        <f t="array" ref="DP74">DO74-IFERROR(_xlfn.LET(_xlpm.k,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$DO$3:$DO$215),IF(_xlpm.top="対象無し", 0, SUMPRODUCT(_xlpm.amount * _xlpm.hitCount))),0)</f>
        <v>0</v>
      </c>
      <c r="DQ74" s="157">
        <f t="shared" si="227"/>
        <v>0</v>
      </c>
      <c r="DR74" s="21">
        <f>LEN(配列情報!$D$36)-LEN(SUBSTITUTE(配列情報!$D$36,$D74,""))</f>
        <v>0</v>
      </c>
      <c r="DS74" s="21">
        <f t="shared" si="325"/>
        <v>0</v>
      </c>
      <c r="DT74" s="162" cm="1">
        <f t="array" ref="DT74">DS74-IFERROR(_xlfn.LET(_xlpm.k,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$DS$3:$DS$215),IF(_xlpm.top="対象無し", 0, SUMPRODUCT(_xlpm.amount * _xlpm.hitCount))),0)</f>
        <v>0</v>
      </c>
      <c r="DU74" s="157">
        <f t="shared" si="228"/>
        <v>0</v>
      </c>
      <c r="DV74" s="21">
        <f>LEN(配列情報!$D$37)-LEN(SUBSTITUTE(配列情報!$D$37,$D74,""))</f>
        <v>0</v>
      </c>
      <c r="DW74" s="21">
        <f t="shared" si="326"/>
        <v>0</v>
      </c>
      <c r="DX74" s="162" cm="1">
        <f t="array" ref="DX74">DW74-IFERROR(_xlfn.LET(_xlpm.k,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$DW$3:$DW$215),IF(_xlpm.top="対象無し", 0, SUMPRODUCT(_xlpm.amount * _xlpm.hitCount))),0)</f>
        <v>0</v>
      </c>
      <c r="DY74" s="157">
        <f t="shared" si="229"/>
        <v>0</v>
      </c>
      <c r="DZ74" s="21">
        <f>LEN(配列情報!$D$38)-LEN(SUBSTITUTE(配列情報!$D$38,$D74,""))</f>
        <v>0</v>
      </c>
      <c r="EA74" s="21">
        <f t="shared" si="327"/>
        <v>0</v>
      </c>
      <c r="EB74" s="162" cm="1">
        <f t="array" ref="EB74">EA74-IFERROR(_xlfn.LET(_xlpm.k,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$EA$3:$EA$215),IF(_xlpm.top="対象無し", 0, SUMPRODUCT(_xlpm.amount * _xlpm.hitCount))),0)</f>
        <v>0</v>
      </c>
      <c r="EC74" s="157">
        <f t="shared" si="230"/>
        <v>0</v>
      </c>
      <c r="ED74" s="21">
        <f>LEN(配列情報!$D$39)-LEN(SUBSTITUTE(配列情報!$D$39,$D74,""))</f>
        <v>0</v>
      </c>
      <c r="EE74" s="21">
        <f t="shared" si="328"/>
        <v>0</v>
      </c>
      <c r="EF74" s="162" cm="1">
        <f t="array" ref="EF74">EE74-IFERROR(_xlfn.LET(_xlpm.k,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$EE$3:$EE$215),IF(_xlpm.top="対象無し", 0, SUMPRODUCT(_xlpm.amount * _xlpm.hitCount))),0)</f>
        <v>0</v>
      </c>
      <c r="EG74" s="157">
        <f t="shared" si="231"/>
        <v>0</v>
      </c>
      <c r="EH74" s="21">
        <f>LEN(配列情報!$D$40)-LEN(SUBSTITUTE(配列情報!$D$40,$D74,""))</f>
        <v>0</v>
      </c>
      <c r="EI74" s="21">
        <f t="shared" si="329"/>
        <v>0</v>
      </c>
      <c r="EJ74" s="162" cm="1">
        <f t="array" ref="EJ74">EI74-IFERROR(_xlfn.LET(_xlpm.k,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$EI$3:$EI$215),IF(_xlpm.top="対象無し", 0, SUMPRODUCT(_xlpm.amount * _xlpm.hitCount))),0)</f>
        <v>0</v>
      </c>
      <c r="EK74" s="157">
        <f t="shared" si="232"/>
        <v>0</v>
      </c>
      <c r="EL74" s="21">
        <f>LEN(配列情報!$D$41)-LEN(SUBSTITUTE(配列情報!$D$41,$D74,""))</f>
        <v>0</v>
      </c>
      <c r="EM74" s="21">
        <f t="shared" si="330"/>
        <v>0</v>
      </c>
      <c r="EN74" s="162" cm="1">
        <f t="array" ref="EN74">EM74-IFERROR(_xlfn.LET(_xlpm.k,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$EM$3:$EM$215),IF(_xlpm.top="対象無し", 0, SUMPRODUCT(_xlpm.amount * _xlpm.hitCount))),0)</f>
        <v>0</v>
      </c>
      <c r="EO74" s="157">
        <f t="shared" si="233"/>
        <v>0</v>
      </c>
      <c r="EP74" s="21">
        <f>LEN(配列情報!$D$42)-LEN(SUBSTITUTE(配列情報!$D$42,$D74,""))</f>
        <v>0</v>
      </c>
      <c r="EQ74" s="21">
        <f t="shared" si="331"/>
        <v>0</v>
      </c>
      <c r="ER74" s="162" cm="1">
        <f t="array" ref="ER74">EQ74-IFERROR(_xlfn.LET(_xlpm.k,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$EQ$3:$EQ$215),IF(_xlpm.top="対象無し", 0, SUMPRODUCT(_xlpm.amount * _xlpm.hitCount))),0)</f>
        <v>0</v>
      </c>
      <c r="ES74" s="157">
        <f t="shared" si="234"/>
        <v>0</v>
      </c>
      <c r="ET74" s="21">
        <f>LEN(配列情報!$D$43)-LEN(SUBSTITUTE(配列情報!$D$43,$D74,""))</f>
        <v>0</v>
      </c>
      <c r="EU74" s="21">
        <f t="shared" si="332"/>
        <v>0</v>
      </c>
      <c r="EV74" s="162" cm="1">
        <f t="array" ref="EV74">EU74-IFERROR(_xlfn.LET(_xlpm.k,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$EU$3:$EU$215),IF(_xlpm.top="対象無し", 0, SUMPRODUCT(_xlpm.amount * _xlpm.hitCount))),0)</f>
        <v>0</v>
      </c>
      <c r="EW74" s="157">
        <f t="shared" si="235"/>
        <v>0</v>
      </c>
      <c r="EX74" s="21">
        <f>LEN(配列情報!$D$44)-LEN(SUBSTITUTE(配列情報!$D$44,$D74,""))</f>
        <v>0</v>
      </c>
      <c r="EY74" s="21">
        <f t="shared" si="333"/>
        <v>0</v>
      </c>
      <c r="EZ74" s="162" cm="1">
        <f t="array" ref="EZ74">EY74-IFERROR(_xlfn.LET(_xlpm.k,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$EY$3:$EY$215),IF(_xlpm.top="対象無し", 0, SUMPRODUCT(_xlpm.amount * _xlpm.hitCount))),0)</f>
        <v>0</v>
      </c>
      <c r="FA74" s="157">
        <f t="shared" si="236"/>
        <v>0</v>
      </c>
      <c r="FB74" s="21">
        <f>LEN(配列情報!$D$45)-LEN(SUBSTITUTE(配列情報!$D$45,$D74,""))</f>
        <v>0</v>
      </c>
      <c r="FC74" s="21">
        <f t="shared" si="334"/>
        <v>0</v>
      </c>
      <c r="FD74" s="162" cm="1">
        <f t="array" ref="FD74">FC74-IFERROR(_xlfn.LET(_xlpm.k,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$FC$3:$FC$215),IF(_xlpm.top="対象無し", 0, SUMPRODUCT(_xlpm.amount * _xlpm.hitCount))),0)</f>
        <v>0</v>
      </c>
      <c r="FE74" s="157">
        <f t="shared" si="237"/>
        <v>0</v>
      </c>
      <c r="FF74" s="21">
        <f>LEN(配列情報!$D$46)-LEN(SUBSTITUTE(配列情報!$D$46,$D74,""))</f>
        <v>0</v>
      </c>
      <c r="FG74" s="21">
        <f t="shared" si="335"/>
        <v>0</v>
      </c>
      <c r="FH74" s="162" cm="1">
        <f t="array" ref="FH74">FG74-IFERROR(_xlfn.LET(_xlpm.k,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$FG$3:$FG$215),IF(_xlpm.top="対象無し", 0, SUMPRODUCT(_xlpm.amount * _xlpm.hitCount))),0)</f>
        <v>0</v>
      </c>
      <c r="FI74" s="157">
        <f t="shared" si="238"/>
        <v>0</v>
      </c>
      <c r="FJ74" s="21">
        <f>LEN(配列情報!$D$47)-LEN(SUBSTITUTE(配列情報!$D$47,$D74,""))</f>
        <v>0</v>
      </c>
      <c r="FK74" s="21">
        <f t="shared" si="336"/>
        <v>0</v>
      </c>
      <c r="FL74" s="162" cm="1">
        <f t="array" ref="FL74">FK74-IFERROR(_xlfn.LET(_xlpm.k,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$FK$3:$FK$215),IF(_xlpm.top="対象無し", 0, SUMPRODUCT(_xlpm.amount * _xlpm.hitCount))),0)</f>
        <v>0</v>
      </c>
      <c r="FM74" s="157">
        <f t="shared" si="239"/>
        <v>0</v>
      </c>
      <c r="FN74" s="21">
        <f>LEN(配列情報!$D$48)-LEN(SUBSTITUTE(配列情報!$D$48,$D74,""))</f>
        <v>0</v>
      </c>
      <c r="FO74" s="21">
        <f t="shared" si="337"/>
        <v>0</v>
      </c>
      <c r="FP74" s="162" cm="1">
        <f t="array" ref="FP74">FO74-IFERROR(_xlfn.LET(_xlpm.k,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$FO$3:$FO$215),IF(_xlpm.top="対象無し", 0, SUMPRODUCT(_xlpm.amount * _xlpm.hitCount))),0)</f>
        <v>0</v>
      </c>
      <c r="FQ74" s="157">
        <f t="shared" si="240"/>
        <v>0</v>
      </c>
      <c r="FR74" s="21">
        <f>LEN(配列情報!$D$49)-LEN(SUBSTITUTE(配列情報!$D$49,$D74,""))</f>
        <v>0</v>
      </c>
      <c r="FS74" s="21">
        <f t="shared" si="338"/>
        <v>0</v>
      </c>
      <c r="FT74" s="162" cm="1">
        <f t="array" ref="FT74">FS74-IFERROR(_xlfn.LET(_xlpm.k,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$FS$3:$FS$215),IF(_xlpm.top="対象無し", 0, SUMPRODUCT(_xlpm.amount * _xlpm.hitCount))),0)</f>
        <v>0</v>
      </c>
      <c r="FU74" s="157">
        <f t="shared" si="241"/>
        <v>0</v>
      </c>
      <c r="FV74" s="21">
        <f>LEN(配列情報!$D$50)-LEN(SUBSTITUTE(配列情報!$D$50,$D74,""))</f>
        <v>0</v>
      </c>
      <c r="FW74" s="21">
        <f t="shared" si="339"/>
        <v>0</v>
      </c>
      <c r="FX74" s="162" cm="1">
        <f t="array" ref="FX74">FW74-IFERROR(_xlfn.LET(_xlpm.k,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$FW$3:$FW$215),IF(_xlpm.top="対象無し", 0, SUMPRODUCT(_xlpm.amount * _xlpm.hitCount))),0)</f>
        <v>0</v>
      </c>
      <c r="FY74" s="157">
        <f t="shared" si="242"/>
        <v>0</v>
      </c>
      <c r="FZ74" s="21">
        <f>LEN(配列情報!$D$51)-LEN(SUBSTITUTE(配列情報!$D$51,$D74,""))</f>
        <v>0</v>
      </c>
      <c r="GA74" s="21">
        <f t="shared" si="340"/>
        <v>0</v>
      </c>
      <c r="GB74" s="162" cm="1">
        <f t="array" ref="GB74">GA74-IFERROR(_xlfn.LET(_xlpm.k,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$GA$3:$GA$215),IF(_xlpm.top="対象無し", 0, SUMPRODUCT(_xlpm.amount * _xlpm.hitCount))),0)</f>
        <v>0</v>
      </c>
      <c r="GC74" s="157">
        <f t="shared" si="243"/>
        <v>0</v>
      </c>
      <c r="GD74" s="21">
        <f>LEN(配列情報!$D$52)-LEN(SUBSTITUTE(配列情報!$D$52,$D74,""))</f>
        <v>0</v>
      </c>
      <c r="GE74" s="21">
        <f t="shared" si="341"/>
        <v>0</v>
      </c>
      <c r="GF74" s="162" cm="1">
        <f t="array" ref="GF74">GE74-IFERROR(_xlfn.LET(_xlpm.k,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$GE$3:$GE$215),IF(_xlpm.top="対象無し", 0, SUMPRODUCT(_xlpm.amount * _xlpm.hitCount))),0)</f>
        <v>0</v>
      </c>
      <c r="GG74" s="157">
        <f t="shared" si="244"/>
        <v>0</v>
      </c>
      <c r="GH74" s="21">
        <f>LEN(配列情報!$D$53)-LEN(SUBSTITUTE(配列情報!$D$53,$D74,""))</f>
        <v>0</v>
      </c>
      <c r="GI74" s="21">
        <f t="shared" si="342"/>
        <v>0</v>
      </c>
      <c r="GJ74" s="162" cm="1">
        <f t="array" ref="GJ74">GI74-IFERROR(_xlfn.LET(_xlpm.k,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$GI$3:$GI$215),IF(_xlpm.top="対象無し", 0, SUMPRODUCT(_xlpm.amount * _xlpm.hitCount))),0)</f>
        <v>0</v>
      </c>
      <c r="GK74" s="157">
        <f t="shared" si="245"/>
        <v>0</v>
      </c>
      <c r="GL74" s="21">
        <f>LEN(配列情報!$D$54)-LEN(SUBSTITUTE(配列情報!$D$54,$D74,""))</f>
        <v>0</v>
      </c>
      <c r="GM74" s="21">
        <f t="shared" si="343"/>
        <v>0</v>
      </c>
      <c r="GN74" s="162" cm="1">
        <f t="array" ref="GN74">GM74-IFERROR(_xlfn.LET(_xlpm.k,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$GM$3:$GM$215),IF(_xlpm.top="対象無し", 0, SUMPRODUCT(_xlpm.amount * _xlpm.hitCount))),0)</f>
        <v>0</v>
      </c>
      <c r="GO74" s="157">
        <f t="shared" si="246"/>
        <v>0</v>
      </c>
      <c r="GP74" s="21">
        <f>LEN(配列情報!$D$55)-LEN(SUBSTITUTE(配列情報!$D$55,$D74,""))</f>
        <v>0</v>
      </c>
      <c r="GQ74" s="21">
        <f t="shared" si="344"/>
        <v>0</v>
      </c>
      <c r="GR74" s="162" cm="1">
        <f t="array" ref="GR74">GQ74-IFERROR(_xlfn.LET(_xlpm.k,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$GQ$3:$GQ$215),IF(_xlpm.top="対象無し", 0, SUMPRODUCT(_xlpm.amount * _xlpm.hitCount))),0)</f>
        <v>0</v>
      </c>
      <c r="GS74" s="157">
        <f t="shared" si="247"/>
        <v>0</v>
      </c>
      <c r="GT74" s="21">
        <f>LEN(配列情報!$D$56)-LEN(SUBSTITUTE(配列情報!$D$56,$D74,""))</f>
        <v>0</v>
      </c>
      <c r="GU74" s="21">
        <f t="shared" si="345"/>
        <v>0</v>
      </c>
      <c r="GV74" s="162" cm="1">
        <f t="array" ref="GV74">GU74-IFERROR(_xlfn.LET(_xlpm.k,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$GU$3:$GU$215),IF(_xlpm.top="対象無し", 0, SUMPRODUCT(_xlpm.amount * _xlpm.hitCount))),0)</f>
        <v>0</v>
      </c>
      <c r="GW74" s="157">
        <f t="shared" si="248"/>
        <v>0</v>
      </c>
      <c r="GX74" s="21">
        <f>LEN(配列情報!$D$57)-LEN(SUBSTITUTE(配列情報!$D$57,$D74,""))</f>
        <v>0</v>
      </c>
      <c r="GY74" s="21">
        <f t="shared" si="346"/>
        <v>0</v>
      </c>
      <c r="GZ74" s="162" cm="1">
        <f t="array" ref="GZ74">GY74-IFERROR(_xlfn.LET(_xlpm.k,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$GY$3:$GY$215),IF(_xlpm.top="対象無し", 0, SUMPRODUCT(_xlpm.amount * _xlpm.hitCount))),0)</f>
        <v>0</v>
      </c>
      <c r="HA74" s="157">
        <f t="shared" si="249"/>
        <v>0</v>
      </c>
      <c r="HB74" s="21">
        <f>LEN(配列情報!$D$58)-LEN(SUBSTITUTE(配列情報!$D$58,$D74,""))</f>
        <v>0</v>
      </c>
      <c r="HC74" s="21">
        <f t="shared" si="347"/>
        <v>0</v>
      </c>
      <c r="HD74" s="162" cm="1">
        <f t="array" ref="HD74">HC74-IFERROR(_xlfn.LET(_xlpm.k,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$HC$3:$HC$215),IF(_xlpm.top="対象無し", 0, SUMPRODUCT(_xlpm.amount * _xlpm.hitCount))),0)</f>
        <v>0</v>
      </c>
      <c r="HE74" s="157">
        <f t="shared" si="250"/>
        <v>0</v>
      </c>
      <c r="HF74" s="21">
        <f>LEN(配列情報!$D$59)-LEN(SUBSTITUTE(配列情報!$D$59,$D74,""))</f>
        <v>0</v>
      </c>
      <c r="HG74" s="21">
        <f t="shared" si="348"/>
        <v>0</v>
      </c>
      <c r="HH74" s="162" cm="1">
        <f t="array" ref="HH74">HG74-IFERROR(_xlfn.LET(_xlpm.k,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$HG$3:$HG$215),IF(_xlpm.top="対象無し", 0, SUMPRODUCT(_xlpm.amount * _xlpm.hitCount))),0)</f>
        <v>0</v>
      </c>
      <c r="HI74" s="157">
        <f t="shared" si="251"/>
        <v>0</v>
      </c>
      <c r="HJ74" s="21">
        <f>LEN(配列情報!$D$60)-LEN(SUBSTITUTE(配列情報!$D$60,$D74,""))</f>
        <v>0</v>
      </c>
      <c r="HK74" s="21">
        <f t="shared" si="349"/>
        <v>0</v>
      </c>
      <c r="HL74" s="162" cm="1">
        <f t="array" ref="HL74">HK74-IFERROR(_xlfn.LET(_xlpm.k,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$HK$3:$HK$215),IF(_xlpm.top="対象無し", 0, SUMPRODUCT(_xlpm.amount * _xlpm.hitCount))),0)</f>
        <v>0</v>
      </c>
      <c r="HM74" s="157">
        <f t="shared" si="252"/>
        <v>0</v>
      </c>
      <c r="HN74" s="21">
        <f>LEN(配列情報!$D$61)-LEN(SUBSTITUTE(配列情報!$D$61,$D74,""))</f>
        <v>0</v>
      </c>
      <c r="HO74" s="21">
        <f t="shared" si="350"/>
        <v>0</v>
      </c>
      <c r="HP74" s="162" cm="1">
        <f t="array" ref="HP74">HO74-IFERROR(_xlfn.LET(_xlpm.k,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$HO$3:$HO$215),IF(_xlpm.top="対象無し", 0, SUMPRODUCT(_xlpm.amount * _xlpm.hitCount))),0)</f>
        <v>0</v>
      </c>
      <c r="HQ74" s="157">
        <f t="shared" si="253"/>
        <v>0</v>
      </c>
      <c r="HR74" s="21">
        <f>LEN(配列情報!$D$62)-LEN(SUBSTITUTE(配列情報!$D$62,$D74,""))</f>
        <v>0</v>
      </c>
      <c r="HS74" s="21">
        <f t="shared" si="351"/>
        <v>0</v>
      </c>
      <c r="HT74" s="162" cm="1">
        <f t="array" ref="HT74">HS74-IFERROR(_xlfn.LET(_xlpm.k,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$HS$3:$HS$215),IF(_xlpm.top="対象無し", 0, SUMPRODUCT(_xlpm.amount * _xlpm.hitCount))),0)</f>
        <v>0</v>
      </c>
      <c r="HU74" s="157">
        <f t="shared" si="254"/>
        <v>0</v>
      </c>
      <c r="HV74" s="21">
        <f>LEN(配列情報!$D$63)-LEN(SUBSTITUTE(配列情報!$D$63,$D74,""))</f>
        <v>0</v>
      </c>
      <c r="HW74" s="21">
        <f t="shared" si="352"/>
        <v>0</v>
      </c>
      <c r="HX74" s="162" cm="1">
        <f t="array" ref="HX74">HW74-IFERROR(_xlfn.LET(_xlpm.k,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$HW$3:$HW$215),IF(_xlpm.top="対象無し", 0, SUMPRODUCT(_xlpm.amount * _xlpm.hitCount))),0)</f>
        <v>0</v>
      </c>
      <c r="HY74" s="157">
        <f t="shared" si="255"/>
        <v>0</v>
      </c>
      <c r="HZ74" s="21">
        <f>LEN(配列情報!$D$64)-LEN(SUBSTITUTE(配列情報!$D$64,$D74,""))</f>
        <v>0</v>
      </c>
      <c r="IA74" s="21">
        <f t="shared" si="353"/>
        <v>0</v>
      </c>
      <c r="IB74" s="162" cm="1">
        <f t="array" ref="IB74">IA74-IFERROR(_xlfn.LET(_xlpm.k,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$IA$3:$IA$215),IF(_xlpm.top="対象無し", 0, SUMPRODUCT(_xlpm.amount * _xlpm.hitCount))),0)</f>
        <v>0</v>
      </c>
      <c r="IC74" s="157">
        <f t="shared" si="256"/>
        <v>0</v>
      </c>
      <c r="ID74" s="21">
        <f>LEN(配列情報!$D$65)-LEN(SUBSTITUTE(配列情報!$D$65,$D74,""))</f>
        <v>0</v>
      </c>
      <c r="IE74" s="21">
        <f t="shared" si="354"/>
        <v>0</v>
      </c>
      <c r="IF74" s="162" cm="1">
        <f t="array" ref="IF74">IE74-IFERROR(_xlfn.LET(_xlpm.k,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$IE$3:$IE$215),IF(_xlpm.top="対象無し", 0, SUMPRODUCT(_xlpm.amount * _xlpm.hitCount))),0)</f>
        <v>0</v>
      </c>
      <c r="IG74" s="157">
        <f t="shared" si="257"/>
        <v>0</v>
      </c>
      <c r="IH74" s="21">
        <f>LEN(配列情報!$D$66)-LEN(SUBSTITUTE(配列情報!$D$66,$D74,""))</f>
        <v>0</v>
      </c>
      <c r="II74" s="21">
        <f t="shared" si="355"/>
        <v>0</v>
      </c>
      <c r="IJ74" s="162" cm="1">
        <f t="array" ref="IJ74">II74-IFERROR(_xlfn.LET(_xlpm.k,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$II$3:$II$215),IF(_xlpm.top="対象無し", 0, SUMPRODUCT(_xlpm.amount * _xlpm.hitCount))),0)</f>
        <v>0</v>
      </c>
      <c r="IK74" s="157">
        <f t="shared" si="258"/>
        <v>0</v>
      </c>
      <c r="IL74" s="21">
        <f>LEN(配列情報!$D$67)-LEN(SUBSTITUTE(配列情報!$D$67,$D74,""))</f>
        <v>0</v>
      </c>
      <c r="IM74" s="21">
        <f t="shared" si="356"/>
        <v>0</v>
      </c>
      <c r="IN74" s="162" cm="1">
        <f t="array" ref="IN74">IM74-IFERROR(_xlfn.LET(_xlpm.k,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$IM$3:$IM$215),IF(_xlpm.top="対象無し", 0, SUMPRODUCT(_xlpm.amount * _xlpm.hitCount))),0)</f>
        <v>0</v>
      </c>
      <c r="IO74" s="157">
        <f t="shared" si="259"/>
        <v>0</v>
      </c>
      <c r="IP74" s="21">
        <f>LEN(配列情報!$D$68)-LEN(SUBSTITUTE(配列情報!$D$68,$D74,""))</f>
        <v>0</v>
      </c>
      <c r="IQ74" s="21">
        <f t="shared" si="357"/>
        <v>0</v>
      </c>
      <c r="IR74" s="162" cm="1">
        <f t="array" ref="IR74">IQ74-IFERROR(_xlfn.LET(_xlpm.k,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$IQ$3:$IQ$215),IF(_xlpm.top="対象無し", 0, SUMPRODUCT(_xlpm.amount * _xlpm.hitCount))),0)</f>
        <v>0</v>
      </c>
      <c r="IS74" s="157">
        <f t="shared" si="260"/>
        <v>0</v>
      </c>
      <c r="IT74" s="21">
        <f>LEN(配列情報!$D$69)-LEN(SUBSTITUTE(配列情報!$D$69,$D74,""))</f>
        <v>0</v>
      </c>
      <c r="IU74" s="21">
        <f t="shared" si="358"/>
        <v>0</v>
      </c>
      <c r="IV74" s="162" cm="1">
        <f t="array" ref="IV74">IU74-IFERROR(_xlfn.LET(_xlpm.k,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$IU$3:$IU$215),IF(_xlpm.top="対象無し", 0, SUMPRODUCT(_xlpm.amount * _xlpm.hitCount))),0)</f>
        <v>0</v>
      </c>
      <c r="IW74" s="157">
        <f t="shared" si="261"/>
        <v>0</v>
      </c>
      <c r="IX74" s="21">
        <f>LEN(配列情報!$D$70)-LEN(SUBSTITUTE(配列情報!$D$70,$D74,""))</f>
        <v>0</v>
      </c>
      <c r="IY74" s="21">
        <f t="shared" si="359"/>
        <v>0</v>
      </c>
      <c r="IZ74" s="162" cm="1">
        <f t="array" ref="IZ74">IY74-IFERROR(_xlfn.LET(_xlpm.k,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$IY$3:$IY$215),IF(_xlpm.top="対象無し", 0, SUMPRODUCT(_xlpm.amount * _xlpm.hitCount))),0)</f>
        <v>0</v>
      </c>
      <c r="JA74" s="157">
        <f t="shared" si="262"/>
        <v>0</v>
      </c>
      <c r="JB74" s="21">
        <f>LEN(配列情報!$D$71)-LEN(SUBSTITUTE(配列情報!$D$71,$D74,""))</f>
        <v>0</v>
      </c>
      <c r="JC74" s="21">
        <f t="shared" si="360"/>
        <v>0</v>
      </c>
      <c r="JD74" s="162" cm="1">
        <f t="array" ref="JD74">JC74-IFERROR(_xlfn.LET(_xlpm.k,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$JC$3:$JC$215),IF(_xlpm.top="対象無し", 0, SUMPRODUCT(_xlpm.amount * _xlpm.hitCount))),0)</f>
        <v>0</v>
      </c>
      <c r="JE74" s="157">
        <f t="shared" si="263"/>
        <v>0</v>
      </c>
      <c r="JF74" s="21">
        <f>LEN(配列情報!$D$72)-LEN(SUBSTITUTE(配列情報!$D$72,$D74,""))</f>
        <v>0</v>
      </c>
      <c r="JG74" s="21">
        <f t="shared" si="361"/>
        <v>0</v>
      </c>
      <c r="JH74" s="162" cm="1">
        <f t="array" ref="JH74">JG74-IFERROR(_xlfn.LET(_xlpm.k,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$JG$3:$JG$215),IF(_xlpm.top="対象無し", 0, SUMPRODUCT(_xlpm.amount * _xlpm.hitCount))),0)</f>
        <v>0</v>
      </c>
      <c r="JI74" s="157">
        <f t="shared" si="264"/>
        <v>0</v>
      </c>
      <c r="JJ74" s="21">
        <f>LEN(配列情報!$D$73)-LEN(SUBSTITUTE(配列情報!$D$73,$D74,""))</f>
        <v>0</v>
      </c>
      <c r="JK74" s="21">
        <f t="shared" si="362"/>
        <v>0</v>
      </c>
      <c r="JL74" s="162" cm="1">
        <f t="array" ref="JL74">JK74-IFERROR(_xlfn.LET(_xlpm.k,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$JK$3:$JK$215),IF(_xlpm.top="対象無し", 0, SUMPRODUCT(_xlpm.amount * _xlpm.hitCount))),0)</f>
        <v>0</v>
      </c>
      <c r="JM74" s="157">
        <f t="shared" si="265"/>
        <v>0</v>
      </c>
      <c r="JN74" s="21">
        <f>LEN(配列情報!$D$74)-LEN(SUBSTITUTE(配列情報!$D$74,$D74,""))</f>
        <v>0</v>
      </c>
      <c r="JO74" s="21">
        <f t="shared" si="363"/>
        <v>0</v>
      </c>
      <c r="JP74" s="162" cm="1">
        <f t="array" ref="JP74">JO74-IFERROR(_xlfn.LET(_xlpm.k,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$JO$3:$JO$215),IF(_xlpm.top="対象無し", 0, SUMPRODUCT(_xlpm.amount * _xlpm.hitCount))),0)</f>
        <v>0</v>
      </c>
      <c r="JQ74" s="157">
        <f t="shared" si="266"/>
        <v>0</v>
      </c>
      <c r="JR74" s="21">
        <f>LEN(配列情報!$D$75)-LEN(SUBSTITUTE(配列情報!$D$75,$D74,""))</f>
        <v>0</v>
      </c>
      <c r="JS74" s="21">
        <f t="shared" si="364"/>
        <v>0</v>
      </c>
      <c r="JT74" s="162" cm="1">
        <f t="array" ref="JT74">JS74-IFERROR(_xlfn.LET(_xlpm.k,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$JS$3:$JS$215),IF(_xlpm.top="対象無し", 0, SUMPRODUCT(_xlpm.amount * _xlpm.hitCount))),0)</f>
        <v>0</v>
      </c>
      <c r="JU74" s="157">
        <f t="shared" si="267"/>
        <v>0</v>
      </c>
      <c r="JV74" s="21">
        <f>LEN(配列情報!$D$76)-LEN(SUBSTITUTE(配列情報!$D$76,$D74,""))</f>
        <v>0</v>
      </c>
      <c r="JW74" s="21">
        <f t="shared" si="365"/>
        <v>0</v>
      </c>
      <c r="JX74" s="162" cm="1">
        <f t="array" ref="JX74">JW74-IFERROR(_xlfn.LET(_xlpm.k,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$JW$3:$JW$215),IF(_xlpm.top="対象無し", 0, SUMPRODUCT(_xlpm.amount * _xlpm.hitCount))),0)</f>
        <v>0</v>
      </c>
      <c r="JY74" s="157">
        <f t="shared" si="268"/>
        <v>0</v>
      </c>
      <c r="JZ74" s="21">
        <f>LEN(配列情報!$D$77)-LEN(SUBSTITUTE(配列情報!$D$77,$D74,""))</f>
        <v>0</v>
      </c>
      <c r="KA74" s="21">
        <f t="shared" si="366"/>
        <v>0</v>
      </c>
      <c r="KB74" s="162" cm="1">
        <f t="array" ref="KB74">KA74-IFERROR(_xlfn.LET(_xlpm.k,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$KA$3:$KA$215),IF(_xlpm.top="対象無し", 0, SUMPRODUCT(_xlpm.amount * _xlpm.hitCount))),0)</f>
        <v>0</v>
      </c>
      <c r="KC74" s="157">
        <f t="shared" si="269"/>
        <v>0</v>
      </c>
      <c r="KD74" s="21">
        <f>LEN(配列情報!$D$78)-LEN(SUBSTITUTE(配列情報!$D$78,$D74,""))</f>
        <v>0</v>
      </c>
      <c r="KE74" s="21">
        <f t="shared" si="367"/>
        <v>0</v>
      </c>
      <c r="KF74" s="162" cm="1">
        <f t="array" ref="KF74">KE74-IFERROR(_xlfn.LET(_xlpm.k,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$KE$3:$KE$215),IF(_xlpm.top="対象無し", 0, SUMPRODUCT(_xlpm.amount * _xlpm.hitCount))),0)</f>
        <v>0</v>
      </c>
      <c r="KG74" s="157">
        <f t="shared" si="270"/>
        <v>0</v>
      </c>
      <c r="KH74" s="21">
        <f>LEN(配列情報!$D$79)-LEN(SUBSTITUTE(配列情報!$D$79,$D74,""))</f>
        <v>0</v>
      </c>
      <c r="KI74" s="21">
        <f t="shared" si="368"/>
        <v>0</v>
      </c>
      <c r="KJ74" s="162" cm="1">
        <f t="array" ref="KJ74">KI74-IFERROR(_xlfn.LET(_xlpm.k,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$KI$3:$KI$215),IF(_xlpm.top="対象無し", 0, SUMPRODUCT(_xlpm.amount * _xlpm.hitCount))),0)</f>
        <v>0</v>
      </c>
      <c r="KK74" s="157">
        <f t="shared" si="271"/>
        <v>0</v>
      </c>
      <c r="KL74" s="21">
        <f>LEN(配列情報!$D$80)-LEN(SUBSTITUTE(配列情報!$D$80,$D74,""))</f>
        <v>0</v>
      </c>
      <c r="KM74" s="21">
        <f t="shared" si="369"/>
        <v>0</v>
      </c>
      <c r="KN74" s="162" cm="1">
        <f t="array" ref="KN74">KM74-IFERROR(_xlfn.LET(_xlpm.k,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$KM$3:$KM$215),IF(_xlpm.top="対象無し", 0, SUMPRODUCT(_xlpm.amount * _xlpm.hitCount))),0)</f>
        <v>0</v>
      </c>
      <c r="KO74" s="157">
        <f t="shared" si="272"/>
        <v>0</v>
      </c>
      <c r="KP74" s="21">
        <f>LEN(配列情報!$D$81)-LEN(SUBSTITUTE(配列情報!$D$81,$D74,""))</f>
        <v>0</v>
      </c>
      <c r="KQ74" s="21">
        <f t="shared" si="370"/>
        <v>0</v>
      </c>
      <c r="KR74" s="162" cm="1">
        <f t="array" ref="KR74">KQ74-IFERROR(_xlfn.LET(_xlpm.k,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$KQ$3:$KQ$215),IF(_xlpm.top="対象無し", 0, SUMPRODUCT(_xlpm.amount * _xlpm.hitCount))),0)</f>
        <v>0</v>
      </c>
      <c r="KS74" s="157">
        <f t="shared" si="273"/>
        <v>0</v>
      </c>
      <c r="KT74" s="21">
        <f>LEN(配列情報!$D$82)-LEN(SUBSTITUTE(配列情報!$D$82,$D74,""))</f>
        <v>0</v>
      </c>
      <c r="KU74" s="21">
        <f t="shared" si="371"/>
        <v>0</v>
      </c>
      <c r="KV74" s="162" cm="1">
        <f t="array" ref="KV74">KU74-IFERROR(_xlfn.LET(_xlpm.k,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$KU$3:$KU$215),IF(_xlpm.top="対象無し", 0, SUMPRODUCT(_xlpm.amount * _xlpm.hitCount))),0)</f>
        <v>0</v>
      </c>
      <c r="KW74" s="157">
        <f t="shared" si="274"/>
        <v>0</v>
      </c>
      <c r="KX74" s="21">
        <f>LEN(配列情報!$D$83)-LEN(SUBSTITUTE(配列情報!$D$83,$D74,""))</f>
        <v>0</v>
      </c>
      <c r="KY74" s="21">
        <f t="shared" si="372"/>
        <v>0</v>
      </c>
      <c r="KZ74" s="162" cm="1">
        <f t="array" ref="KZ74">KY74-IFERROR(_xlfn.LET(_xlpm.k,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$KY$3:$KY$215),IF(_xlpm.top="対象無し", 0, SUMPRODUCT(_xlpm.amount * _xlpm.hitCount))),0)</f>
        <v>0</v>
      </c>
      <c r="LA74" s="157">
        <f t="shared" si="275"/>
        <v>0</v>
      </c>
      <c r="LB74" s="21">
        <f>LEN(配列情報!$D$84)-LEN(SUBSTITUTE(配列情報!$D$84,$D74,""))</f>
        <v>0</v>
      </c>
      <c r="LC74" s="21">
        <f t="shared" si="373"/>
        <v>0</v>
      </c>
      <c r="LD74" s="162" cm="1">
        <f t="array" ref="LD74">LC74-IFERROR(_xlfn.LET(_xlpm.k,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$LC$3:$LC$215),IF(_xlpm.top="対象無し", 0, SUMPRODUCT(_xlpm.amount * _xlpm.hitCount))),0)</f>
        <v>0</v>
      </c>
      <c r="LE74" s="157">
        <f t="shared" si="276"/>
        <v>0</v>
      </c>
      <c r="LF74" s="21">
        <f>LEN(配列情報!$D$85)-LEN(SUBSTITUTE(配列情報!$D$85,$D74,""))</f>
        <v>0</v>
      </c>
      <c r="LG74" s="21">
        <f t="shared" si="374"/>
        <v>0</v>
      </c>
      <c r="LH74" s="162" cm="1">
        <f t="array" ref="LH74">LG74-IFERROR(_xlfn.LET(_xlpm.k,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$LG$3:$LG$215),IF(_xlpm.top="対象無し", 0, SUMPRODUCT(_xlpm.amount * _xlpm.hitCount))),0)</f>
        <v>0</v>
      </c>
      <c r="LI74" s="157">
        <f t="shared" si="277"/>
        <v>0</v>
      </c>
      <c r="LJ74" s="21">
        <f>LEN(配列情報!$D$86)-LEN(SUBSTITUTE(配列情報!$D$86,$D74,""))</f>
        <v>0</v>
      </c>
      <c r="LK74" s="21">
        <f t="shared" si="375"/>
        <v>0</v>
      </c>
      <c r="LL74" s="162" cm="1">
        <f t="array" ref="LL74">LK74-IFERROR(_xlfn.LET(_xlpm.k,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$LK$3:$LK$215),IF(_xlpm.top="対象無し", 0, SUMPRODUCT(_xlpm.amount * _xlpm.hitCount))),0)</f>
        <v>0</v>
      </c>
      <c r="LM74" s="157">
        <f t="shared" si="278"/>
        <v>0</v>
      </c>
      <c r="LN74" s="21">
        <f>LEN(配列情報!$D$87)-LEN(SUBSTITUTE(配列情報!$D$87,$D74,""))</f>
        <v>0</v>
      </c>
      <c r="LO74" s="21">
        <f t="shared" si="376"/>
        <v>0</v>
      </c>
      <c r="LP74" s="162" cm="1">
        <f t="array" ref="LP74">LO74-IFERROR(_xlfn.LET(_xlpm.k,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$LO$3:$LO$215),IF(_xlpm.top="対象無し", 0, SUMPRODUCT(_xlpm.amount * _xlpm.hitCount))),0)</f>
        <v>0</v>
      </c>
      <c r="LQ74" s="157">
        <f t="shared" si="279"/>
        <v>0</v>
      </c>
      <c r="LR74" s="21">
        <f>LEN(配列情報!$D$88)-LEN(SUBSTITUTE(配列情報!$D$88,$D74,""))</f>
        <v>0</v>
      </c>
      <c r="LS74" s="21">
        <f t="shared" si="377"/>
        <v>0</v>
      </c>
      <c r="LT74" s="162" cm="1">
        <f t="array" ref="LT74">LS74-IFERROR(_xlfn.LET(_xlpm.k,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$LS$3:$LS$215),IF(_xlpm.top="対象無し", 0, SUMPRODUCT(_xlpm.amount * _xlpm.hitCount))),0)</f>
        <v>0</v>
      </c>
      <c r="LU74" s="157">
        <f t="shared" si="280"/>
        <v>0</v>
      </c>
      <c r="LV74" s="21">
        <f>LEN(配列情報!$D$89)-LEN(SUBSTITUTE(配列情報!$D$89,$D74,""))</f>
        <v>0</v>
      </c>
      <c r="LW74" s="21">
        <f t="shared" si="378"/>
        <v>0</v>
      </c>
      <c r="LX74" s="162" cm="1">
        <f t="array" ref="LX74">LW74-IFERROR(_xlfn.LET(_xlpm.k,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$LW$3:$LW$215),IF(_xlpm.top="対象無し", 0, SUMPRODUCT(_xlpm.amount * _xlpm.hitCount))),0)</f>
        <v>0</v>
      </c>
      <c r="LY74" s="157">
        <f t="shared" si="281"/>
        <v>0</v>
      </c>
      <c r="LZ74" s="21">
        <f>LEN(配列情報!$D$90)-LEN(SUBSTITUTE(配列情報!$D$90,$D74,""))</f>
        <v>0</v>
      </c>
      <c r="MA74" s="21">
        <f t="shared" si="379"/>
        <v>0</v>
      </c>
      <c r="MB74" s="162" cm="1">
        <f t="array" ref="MB74">MA74-IFERROR(_xlfn.LET(_xlpm.k,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$MA$3:$MA$215),IF(_xlpm.top="対象無し", 0, SUMPRODUCT(_xlpm.amount * _xlpm.hitCount))),0)</f>
        <v>0</v>
      </c>
      <c r="MC74" s="157">
        <f t="shared" si="282"/>
        <v>0</v>
      </c>
      <c r="MD74" s="21">
        <f>LEN(配列情報!$D$91)-LEN(SUBSTITUTE(配列情報!$D$91,$D74,""))</f>
        <v>0</v>
      </c>
      <c r="ME74" s="21">
        <f t="shared" si="380"/>
        <v>0</v>
      </c>
      <c r="MF74" s="162" cm="1">
        <f t="array" ref="MF74">ME74-IFERROR(_xlfn.LET(_xlpm.k,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$ME$3:$ME$215),IF(_xlpm.top="対象無し", 0, SUMPRODUCT(_xlpm.amount * _xlpm.hitCount))),0)</f>
        <v>0</v>
      </c>
      <c r="MG74" s="157">
        <f t="shared" si="283"/>
        <v>0</v>
      </c>
      <c r="MH74" s="21">
        <f>LEN(配列情報!$D$92)-LEN(SUBSTITUTE(配列情報!$D$92,$D74,""))</f>
        <v>0</v>
      </c>
      <c r="MI74" s="21">
        <f t="shared" si="381"/>
        <v>0</v>
      </c>
      <c r="MJ74" s="162" cm="1">
        <f t="array" ref="MJ74">MI74-IFERROR(_xlfn.LET(_xlpm.k,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$MI$3:$MI$215),IF(_xlpm.top="対象無し", 0, SUMPRODUCT(_xlpm.amount * _xlpm.hitCount))),0)</f>
        <v>0</v>
      </c>
      <c r="MK74" s="157">
        <f t="shared" si="284"/>
        <v>0</v>
      </c>
      <c r="ML74" s="21">
        <f>LEN(配列情報!$D$93)-LEN(SUBSTITUTE(配列情報!$D$93,$D74,""))</f>
        <v>0</v>
      </c>
      <c r="MM74" s="21">
        <f t="shared" si="382"/>
        <v>0</v>
      </c>
      <c r="MN74" s="162" cm="1">
        <f t="array" ref="MN74">MM74-IFERROR(_xlfn.LET(_xlpm.k,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$MM$3:$MM$215),IF(_xlpm.top="対象無し", 0, SUMPRODUCT(_xlpm.amount * _xlpm.hitCount))),0)</f>
        <v>0</v>
      </c>
      <c r="MO74" s="157">
        <f t="shared" si="285"/>
        <v>0</v>
      </c>
      <c r="MP74" s="21">
        <f>LEN(配列情報!$D$94)-LEN(SUBSTITUTE(配列情報!$D$94,$D74,""))</f>
        <v>0</v>
      </c>
      <c r="MQ74" s="21">
        <f t="shared" si="383"/>
        <v>0</v>
      </c>
      <c r="MR74" s="162" cm="1">
        <f t="array" ref="MR74">MQ74-IFERROR(_xlfn.LET(_xlpm.k,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$MQ$3:$MQ$215),IF(_xlpm.top="対象無し", 0, SUMPRODUCT(_xlpm.amount * _xlpm.hitCount))),0)</f>
        <v>0</v>
      </c>
      <c r="MS74" s="157">
        <f t="shared" si="286"/>
        <v>0</v>
      </c>
      <c r="MT74" s="21">
        <f>LEN(配列情報!$D$95)-LEN(SUBSTITUTE(配列情報!$D$95,$D74,""))</f>
        <v>0</v>
      </c>
      <c r="MU74" s="21">
        <f t="shared" si="384"/>
        <v>0</v>
      </c>
      <c r="MV74" s="162" cm="1">
        <f t="array" ref="MV74">MU74-IFERROR(_xlfn.LET(_xlpm.k,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$MU$3:$MU$215),IF(_xlpm.top="対象無し", 0, SUMPRODUCT(_xlpm.amount * _xlpm.hitCount))),0)</f>
        <v>0</v>
      </c>
      <c r="MW74" s="157">
        <f t="shared" si="287"/>
        <v>0</v>
      </c>
      <c r="MX74" s="21">
        <f>LEN(配列情報!$D$96)-LEN(SUBSTITUTE(配列情報!$D$96,$D74,""))</f>
        <v>0</v>
      </c>
      <c r="MY74" s="21">
        <f t="shared" si="385"/>
        <v>0</v>
      </c>
      <c r="MZ74" s="162" cm="1">
        <f t="array" ref="MZ74">MY74-IFERROR(_xlfn.LET(_xlpm.k,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$MY$3:$MY$215),IF(_xlpm.top="対象無し", 0, SUMPRODUCT(_xlpm.amount * _xlpm.hitCount))),0)</f>
        <v>0</v>
      </c>
      <c r="NA74" s="157">
        <f t="shared" si="288"/>
        <v>0</v>
      </c>
      <c r="NB74" s="21">
        <f>LEN(配列情報!$D$97)-LEN(SUBSTITUTE(配列情報!$D$97,$D74,""))</f>
        <v>0</v>
      </c>
      <c r="NC74" s="21">
        <f t="shared" si="386"/>
        <v>0</v>
      </c>
      <c r="ND74" s="162" cm="1">
        <f t="array" ref="ND74">NC74-IFERROR(_xlfn.LET(_xlpm.k,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$NC$3:$NC$215),IF(_xlpm.top="対象無し", 0, SUMPRODUCT(_xlpm.amount * _xlpm.hitCount))),0)</f>
        <v>0</v>
      </c>
      <c r="NE74" s="157">
        <f t="shared" si="289"/>
        <v>0</v>
      </c>
      <c r="NF74" s="21">
        <f>LEN(配列情報!$D$98)-LEN(SUBSTITUTE(配列情報!$D$98,$D74,""))</f>
        <v>0</v>
      </c>
      <c r="NG74" s="21">
        <f t="shared" si="387"/>
        <v>0</v>
      </c>
      <c r="NH74" s="162" cm="1">
        <f t="array" ref="NH74">NG74-IFERROR(_xlfn.LET(_xlpm.k,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$NG$3:$NG$215),IF(_xlpm.top="対象無し", 0, SUMPRODUCT(_xlpm.amount * _xlpm.hitCount))),0)</f>
        <v>0</v>
      </c>
      <c r="NI74" s="157">
        <f t="shared" si="290"/>
        <v>0</v>
      </c>
      <c r="NJ74" s="21">
        <f>LEN(配列情報!$D$99)-LEN(SUBSTITUTE(配列情報!$D$99,$D74,""))</f>
        <v>0</v>
      </c>
      <c r="NK74" s="21">
        <f t="shared" si="388"/>
        <v>0</v>
      </c>
      <c r="NL74" s="162" cm="1">
        <f t="array" ref="NL74">NK74-IFERROR(_xlfn.LET(_xlpm.k,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$NK$3:$NK$215),IF(_xlpm.top="対象無し", 0, SUMPRODUCT(_xlpm.amount * _xlpm.hitCount))),0)</f>
        <v>0</v>
      </c>
      <c r="NM74" s="157">
        <f t="shared" si="291"/>
        <v>0</v>
      </c>
      <c r="NN74" s="21">
        <f>LEN(配列情報!$D$100)-LEN(SUBSTITUTE(配列情報!$D$100,$D74,""))</f>
        <v>0</v>
      </c>
      <c r="NO74" s="21">
        <f t="shared" si="389"/>
        <v>0</v>
      </c>
      <c r="NP74" s="162" cm="1">
        <f t="array" ref="NP74">NO74-IFERROR(_xlfn.LET(_xlpm.k,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$NO$3:$NO$215),IF(_xlpm.top="対象無し", 0, SUMPRODUCT(_xlpm.amount * _xlpm.hitCount))),0)</f>
        <v>0</v>
      </c>
      <c r="NQ74" s="157">
        <f t="shared" si="292"/>
        <v>0</v>
      </c>
      <c r="NR74" s="21">
        <f>LEN(配列情報!$D$101)-LEN(SUBSTITUTE(配列情報!$D$101,$D74,""))</f>
        <v>0</v>
      </c>
      <c r="NS74" s="21">
        <f t="shared" si="390"/>
        <v>0</v>
      </c>
      <c r="NT74" s="162" cm="1">
        <f t="array" ref="NT74">NS74-IFERROR(_xlfn.LET(_xlpm.k,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$NS$3:$NS$215),IF(_xlpm.top="対象無し", 0, SUMPRODUCT(_xlpm.amount * _xlpm.hitCount))),0)</f>
        <v>0</v>
      </c>
      <c r="NU74" s="157">
        <f t="shared" si="293"/>
        <v>0</v>
      </c>
      <c r="NV74" s="21">
        <f>LEN(配列情報!$D$102)-LEN(SUBSTITUTE(配列情報!$D$102,$D74,""))</f>
        <v>0</v>
      </c>
      <c r="NW74" s="21">
        <f t="shared" si="391"/>
        <v>0</v>
      </c>
      <c r="NX74" s="162" cm="1">
        <f t="array" ref="NX74">NW74-IFERROR(_xlfn.LET(_xlpm.k, _xlfn.XMATCH(TRUE, EXACT($OB$2:$RL$2, D74),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D74, ""))) / LEN(D74),_xlpm.amount, SUMIF($C$3:$C$215, _xlpm.arrCode, $NW$3:$NW$215),IF(_xlpm.top="対象無し", 0, SUMPRODUCT(_xlpm.amount * _xlpm.hitCount))),0)</f>
        <v>0</v>
      </c>
      <c r="NY74" s="157">
        <f t="shared" si="294"/>
        <v>0</v>
      </c>
    </row>
    <row r="75" spans="1:394">
      <c r="A75" s="179" t="s">
        <v>396</v>
      </c>
      <c r="B75" s="175">
        <v>12</v>
      </c>
      <c r="C75" s="45">
        <v>73</v>
      </c>
      <c r="D75" s="20" t="str">
        <f>塩基・修飾表記の定義!N55</f>
        <v>[12]</v>
      </c>
      <c r="E75" s="160">
        <f t="shared" si="295"/>
        <v>4</v>
      </c>
      <c r="F75" s="21">
        <f>LEN(配列情報!$D$7)-LEN(SUBSTITUTE(配列情報!$D$7,$D75,""))</f>
        <v>0</v>
      </c>
      <c r="G75" s="21">
        <f t="shared" si="296"/>
        <v>0</v>
      </c>
      <c r="H75" s="162" cm="1">
        <f t="array" ref="H75">G75-IFERROR(_xlfn.LET(_xlpm.k,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$G$3:$G$215),IF(_xlpm.top="対象無し", 0, SUMPRODUCT(_xlpm.amount * _xlpm.hitCount))),0)</f>
        <v>0</v>
      </c>
      <c r="I75" s="157">
        <f t="shared" si="393"/>
        <v>0</v>
      </c>
      <c r="J75" s="21">
        <f>LEN(配列情報!$D$8)-LEN(SUBSTITUTE(配列情報!$D$8,$D75,""))</f>
        <v>0</v>
      </c>
      <c r="K75" s="21">
        <f t="shared" si="297"/>
        <v>0</v>
      </c>
      <c r="L75" s="162" cm="1">
        <f t="array" ref="L75">K75-IFERROR(_xlfn.LET(_xlpm.k,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$K$3:$K$215),IF(_xlpm.top="対象無し", 0, SUMPRODUCT(_xlpm.amount * _xlpm.hitCount))),0)</f>
        <v>0</v>
      </c>
      <c r="M75" s="157">
        <f t="shared" si="200"/>
        <v>0</v>
      </c>
      <c r="N75" s="21">
        <f>LEN(配列情報!$D$9)-LEN(SUBSTITUTE(配列情報!$D$9,$D75,""))</f>
        <v>0</v>
      </c>
      <c r="O75" s="21">
        <f t="shared" si="298"/>
        <v>0</v>
      </c>
      <c r="P75" s="162" cm="1">
        <f t="array" ref="P75">O75-IFERROR(_xlfn.LET(_xlpm.k,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$O$3:$O$215),IF(_xlpm.top="対象無し", 0, SUMPRODUCT(_xlpm.amount * _xlpm.hitCount))),0)</f>
        <v>0</v>
      </c>
      <c r="Q75" s="157">
        <f t="shared" si="201"/>
        <v>0</v>
      </c>
      <c r="R75" s="21">
        <f>LEN(配列情報!$D$10)-LEN(SUBSTITUTE(配列情報!$D$10,$D75,""))</f>
        <v>0</v>
      </c>
      <c r="S75" s="21">
        <f t="shared" si="299"/>
        <v>0</v>
      </c>
      <c r="T75" s="162" cm="1">
        <f t="array" ref="T75">S75-IFERROR(_xlfn.LET(_xlpm.k,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$S$3:$S$215),IF(_xlpm.top="対象無し", 0, SUMPRODUCT(_xlpm.amount * _xlpm.hitCount))),0)</f>
        <v>0</v>
      </c>
      <c r="U75" s="157">
        <f t="shared" si="202"/>
        <v>0</v>
      </c>
      <c r="V75" s="21">
        <f>LEN(配列情報!$D$11)-LEN(SUBSTITUTE(配列情報!$D$11,$D75,""))</f>
        <v>0</v>
      </c>
      <c r="W75" s="21">
        <f t="shared" si="300"/>
        <v>0</v>
      </c>
      <c r="X75" s="162" cm="1">
        <f t="array" ref="X75">W75-IFERROR(_xlfn.LET(_xlpm.k,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$W$3:$W$215),IF(_xlpm.top="対象無し", 0, SUMPRODUCT(_xlpm.amount * _xlpm.hitCount))),0)</f>
        <v>0</v>
      </c>
      <c r="Y75" s="157">
        <f t="shared" si="203"/>
        <v>0</v>
      </c>
      <c r="Z75" s="21">
        <f>LEN(配列情報!$D$12)-LEN(SUBSTITUTE(配列情報!$D$12,$D75,""))</f>
        <v>0</v>
      </c>
      <c r="AA75" s="21">
        <f t="shared" si="301"/>
        <v>0</v>
      </c>
      <c r="AB75" s="162" cm="1">
        <f t="array" ref="AB75">AA75-IFERROR(_xlfn.LET(_xlpm.k,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$AA$3:$AA$215),IF(_xlpm.top="対象無し", 0, SUMPRODUCT(_xlpm.amount * _xlpm.hitCount))),0)</f>
        <v>0</v>
      </c>
      <c r="AC75" s="157">
        <f t="shared" si="204"/>
        <v>0</v>
      </c>
      <c r="AD75" s="21">
        <f>LEN(配列情報!$D$13)-LEN(SUBSTITUTE(配列情報!$D$13,$D75,""))</f>
        <v>0</v>
      </c>
      <c r="AE75" s="21">
        <f t="shared" si="302"/>
        <v>0</v>
      </c>
      <c r="AF75" s="162" cm="1">
        <f t="array" ref="AF75">AE75-IFERROR(_xlfn.LET(_xlpm.k,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$AE$3:$AE$215),IF(_xlpm.top="対象無し", 0, SUMPRODUCT(_xlpm.amount * _xlpm.hitCount))),0)</f>
        <v>0</v>
      </c>
      <c r="AG75" s="157">
        <f t="shared" si="205"/>
        <v>0</v>
      </c>
      <c r="AH75" s="21">
        <f>LEN(配列情報!$D$14)-LEN(SUBSTITUTE(配列情報!$D$14,$D75,""))</f>
        <v>0</v>
      </c>
      <c r="AI75" s="21">
        <f t="shared" si="303"/>
        <v>0</v>
      </c>
      <c r="AJ75" s="162" cm="1">
        <f t="array" ref="AJ75">AI75-IFERROR(_xlfn.LET(_xlpm.k,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$AI$3:$AI$215),IF(_xlpm.top="対象無し", 0, SUMPRODUCT(_xlpm.amount * _xlpm.hitCount))),0)</f>
        <v>0</v>
      </c>
      <c r="AK75" s="157">
        <f t="shared" si="206"/>
        <v>0</v>
      </c>
      <c r="AL75" s="21">
        <f>LEN(配列情報!$D$15)-LEN(SUBSTITUTE(配列情報!$D$15,$D75,""))</f>
        <v>0</v>
      </c>
      <c r="AM75" s="21">
        <f t="shared" si="304"/>
        <v>0</v>
      </c>
      <c r="AN75" s="162" cm="1">
        <f t="array" ref="AN75">AM75-IFERROR(_xlfn.LET(_xlpm.k,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$AM$3:$AM$215),IF(_xlpm.top="対象無し", 0, SUMPRODUCT(_xlpm.amount * _xlpm.hitCount))),0)</f>
        <v>0</v>
      </c>
      <c r="AO75" s="157">
        <f t="shared" si="207"/>
        <v>0</v>
      </c>
      <c r="AP75" s="21">
        <f>LEN(配列情報!$D$16)-LEN(SUBSTITUTE(配列情報!$D$16,$D75,""))</f>
        <v>0</v>
      </c>
      <c r="AQ75" s="21">
        <f t="shared" si="305"/>
        <v>0</v>
      </c>
      <c r="AR75" s="162" cm="1">
        <f t="array" ref="AR75">AQ75-IFERROR(_xlfn.LET(_xlpm.k,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$AQ$3:$AQ$215),IF(_xlpm.top="対象無し", 0, SUMPRODUCT(_xlpm.amount * _xlpm.hitCount))),0)</f>
        <v>0</v>
      </c>
      <c r="AS75" s="157">
        <f t="shared" si="208"/>
        <v>0</v>
      </c>
      <c r="AT75" s="21">
        <f>LEN(配列情報!$D$17)-LEN(SUBSTITUTE(配列情報!$D$17,$D75,""))</f>
        <v>0</v>
      </c>
      <c r="AU75" s="21">
        <f t="shared" si="306"/>
        <v>0</v>
      </c>
      <c r="AV75" s="162" cm="1">
        <f t="array" ref="AV75">AU75-IFERROR(_xlfn.LET(_xlpm.k,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$AU$3:$AU$215),IF(_xlpm.top="対象無し", 0, SUMPRODUCT(_xlpm.amount * _xlpm.hitCount))),0)</f>
        <v>0</v>
      </c>
      <c r="AW75" s="157">
        <f t="shared" si="209"/>
        <v>0</v>
      </c>
      <c r="AX75" s="21">
        <f>LEN(配列情報!$D$18)-LEN(SUBSTITUTE(配列情報!$D$18,$D75,""))</f>
        <v>0</v>
      </c>
      <c r="AY75" s="21">
        <f t="shared" si="307"/>
        <v>0</v>
      </c>
      <c r="AZ75" s="162" cm="1">
        <f t="array" ref="AZ75">AY75-IFERROR(_xlfn.LET(_xlpm.k,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$AY$3:$AY$215),IF(_xlpm.top="対象無し", 0, SUMPRODUCT(_xlpm.amount * _xlpm.hitCount))),0)</f>
        <v>0</v>
      </c>
      <c r="BA75" s="157">
        <f t="shared" si="210"/>
        <v>0</v>
      </c>
      <c r="BB75" s="21">
        <f>LEN(配列情報!$D$19)-LEN(SUBSTITUTE(配列情報!$D$19,$D75,""))</f>
        <v>0</v>
      </c>
      <c r="BC75" s="21">
        <f t="shared" si="308"/>
        <v>0</v>
      </c>
      <c r="BD75" s="162" cm="1">
        <f t="array" ref="BD75">BC75-IFERROR(_xlfn.LET(_xlpm.k,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$BC$3:$BC$215),IF(_xlpm.top="対象無し", 0, SUMPRODUCT(_xlpm.amount * _xlpm.hitCount))),0)</f>
        <v>0</v>
      </c>
      <c r="BE75" s="157">
        <f t="shared" si="211"/>
        <v>0</v>
      </c>
      <c r="BF75" s="21">
        <f>LEN(配列情報!$D$20)-LEN(SUBSTITUTE(配列情報!$D$20,$D75,""))</f>
        <v>0</v>
      </c>
      <c r="BG75" s="21">
        <f t="shared" si="309"/>
        <v>0</v>
      </c>
      <c r="BH75" s="162" cm="1">
        <f t="array" ref="BH75">BG75-IFERROR(_xlfn.LET(_xlpm.k,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$BG$3:$BG$215),IF(_xlpm.top="対象無し", 0, SUMPRODUCT(_xlpm.amount * _xlpm.hitCount))),0)</f>
        <v>0</v>
      </c>
      <c r="BI75" s="157">
        <f t="shared" si="212"/>
        <v>0</v>
      </c>
      <c r="BJ75" s="21">
        <f>LEN(配列情報!$D$21)-LEN(SUBSTITUTE(配列情報!$D$21,$D75,""))</f>
        <v>0</v>
      </c>
      <c r="BK75" s="21">
        <f t="shared" si="310"/>
        <v>0</v>
      </c>
      <c r="BL75" s="162" cm="1">
        <f t="array" ref="BL75">BK75-IFERROR(_xlfn.LET(_xlpm.k,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$BK$3:$BK$215),IF(_xlpm.top="対象無し", 0, SUMPRODUCT(_xlpm.amount * _xlpm.hitCount))),0)</f>
        <v>0</v>
      </c>
      <c r="BM75" s="157">
        <f t="shared" si="213"/>
        <v>0</v>
      </c>
      <c r="BN75" s="21">
        <f>LEN(配列情報!$D$22)-LEN(SUBSTITUTE(配列情報!$D$22,$D75,""))</f>
        <v>0</v>
      </c>
      <c r="BO75" s="21">
        <f t="shared" si="311"/>
        <v>0</v>
      </c>
      <c r="BP75" s="162" cm="1">
        <f t="array" ref="BP75">BO75-IFERROR(_xlfn.LET(_xlpm.k,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$BO$3:$BO$215),IF(_xlpm.top="対象無し", 0, SUMPRODUCT(_xlpm.amount * _xlpm.hitCount))),0)</f>
        <v>0</v>
      </c>
      <c r="BQ75" s="157">
        <f t="shared" si="214"/>
        <v>0</v>
      </c>
      <c r="BR75" s="21">
        <f>LEN(配列情報!$D$23)-LEN(SUBSTITUTE(配列情報!$D$23,$D75,""))</f>
        <v>0</v>
      </c>
      <c r="BS75" s="21">
        <f t="shared" si="312"/>
        <v>0</v>
      </c>
      <c r="BT75" s="162" cm="1">
        <f t="array" ref="BT75">BS75-IFERROR(_xlfn.LET(_xlpm.k,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$BS$3:$BS$215),IF(_xlpm.top="対象無し", 0, SUMPRODUCT(_xlpm.amount * _xlpm.hitCount))),0)</f>
        <v>0</v>
      </c>
      <c r="BU75" s="157">
        <f t="shared" si="215"/>
        <v>0</v>
      </c>
      <c r="BV75" s="21">
        <f>LEN(配列情報!$D$24)-LEN(SUBSTITUTE(配列情報!$D$24,$D75,""))</f>
        <v>0</v>
      </c>
      <c r="BW75" s="21">
        <f t="shared" si="313"/>
        <v>0</v>
      </c>
      <c r="BX75" s="162" cm="1">
        <f t="array" ref="BX75">BW75-IFERROR(_xlfn.LET(_xlpm.k,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$BW$3:$BW$215),IF(_xlpm.top="対象無し", 0, SUMPRODUCT(_xlpm.amount * _xlpm.hitCount))),0)</f>
        <v>0</v>
      </c>
      <c r="BY75" s="157">
        <f t="shared" si="216"/>
        <v>0</v>
      </c>
      <c r="BZ75" s="21">
        <f>LEN(配列情報!$D$25)-LEN(SUBSTITUTE(配列情報!$D$25,$D75,""))</f>
        <v>0</v>
      </c>
      <c r="CA75" s="21">
        <f t="shared" si="314"/>
        <v>0</v>
      </c>
      <c r="CB75" s="162" cm="1">
        <f t="array" ref="CB75">CA75-IFERROR(_xlfn.LET(_xlpm.k,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$CA$3:$CA$215),IF(_xlpm.top="対象無し", 0, SUMPRODUCT(_xlpm.amount * _xlpm.hitCount))),0)</f>
        <v>0</v>
      </c>
      <c r="CC75" s="157">
        <f t="shared" si="217"/>
        <v>0</v>
      </c>
      <c r="CD75" s="21">
        <f>LEN(配列情報!$D$26)-LEN(SUBSTITUTE(配列情報!$D$26,$D75,""))</f>
        <v>0</v>
      </c>
      <c r="CE75" s="21">
        <f t="shared" si="315"/>
        <v>0</v>
      </c>
      <c r="CF75" s="162" cm="1">
        <f t="array" ref="CF75">CE75-IFERROR(_xlfn.LET(_xlpm.k,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$CE$3:$CE$215),IF(_xlpm.top="対象無し", 0, SUMPRODUCT(_xlpm.amount * _xlpm.hitCount))),0)</f>
        <v>0</v>
      </c>
      <c r="CG75" s="157">
        <f t="shared" si="218"/>
        <v>0</v>
      </c>
      <c r="CH75" s="21">
        <f>LEN(配列情報!$D$27)-LEN(SUBSTITUTE(配列情報!$D$27,$D75,""))</f>
        <v>0</v>
      </c>
      <c r="CI75" s="21">
        <f t="shared" si="316"/>
        <v>0</v>
      </c>
      <c r="CJ75" s="162" cm="1">
        <f t="array" ref="CJ75">CI75-IFERROR(_xlfn.LET(_xlpm.k,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$CI$3:$CI$215),IF(_xlpm.top="対象無し", 0, SUMPRODUCT(_xlpm.amount * _xlpm.hitCount))),0)</f>
        <v>0</v>
      </c>
      <c r="CK75" s="157">
        <f t="shared" si="219"/>
        <v>0</v>
      </c>
      <c r="CL75" s="21">
        <f>LEN(配列情報!$D$28)-LEN(SUBSTITUTE(配列情報!$D$28,$D75,""))</f>
        <v>0</v>
      </c>
      <c r="CM75" s="21">
        <f t="shared" si="317"/>
        <v>0</v>
      </c>
      <c r="CN75" s="162" cm="1">
        <f t="array" ref="CN75">CM75-IFERROR(_xlfn.LET(_xlpm.k,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$CM$3:$CM$215),IF(_xlpm.top="対象無し", 0, SUMPRODUCT(_xlpm.amount * _xlpm.hitCount))),0)</f>
        <v>0</v>
      </c>
      <c r="CO75" s="157">
        <f t="shared" si="220"/>
        <v>0</v>
      </c>
      <c r="CP75" s="21">
        <f>LEN(配列情報!$D$29)-LEN(SUBSTITUTE(配列情報!$D$29,$D75,""))</f>
        <v>0</v>
      </c>
      <c r="CQ75" s="21">
        <f t="shared" si="318"/>
        <v>0</v>
      </c>
      <c r="CR75" s="162" cm="1">
        <f t="array" ref="CR75">CQ75-IFERROR(_xlfn.LET(_xlpm.k,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$CQ$3:$CQ$215),IF(_xlpm.top="対象無し", 0, SUMPRODUCT(_xlpm.amount * _xlpm.hitCount))),0)</f>
        <v>0</v>
      </c>
      <c r="CS75" s="157">
        <f t="shared" si="221"/>
        <v>0</v>
      </c>
      <c r="CT75" s="21">
        <f>LEN(配列情報!$D$30)-LEN(SUBSTITUTE(配列情報!$D$30,$D75,""))</f>
        <v>0</v>
      </c>
      <c r="CU75" s="21">
        <f t="shared" si="319"/>
        <v>0</v>
      </c>
      <c r="CV75" s="162" cm="1">
        <f t="array" ref="CV75">CU75-IFERROR(_xlfn.LET(_xlpm.k,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$CU$3:$CU$215),IF(_xlpm.top="対象無し", 0, SUMPRODUCT(_xlpm.amount * _xlpm.hitCount))),0)</f>
        <v>0</v>
      </c>
      <c r="CW75" s="157">
        <f t="shared" si="222"/>
        <v>0</v>
      </c>
      <c r="CX75" s="21">
        <f>LEN(配列情報!$D$31)-LEN(SUBSTITUTE(配列情報!$D$31,$D75,""))</f>
        <v>0</v>
      </c>
      <c r="CY75" s="21">
        <f t="shared" si="320"/>
        <v>0</v>
      </c>
      <c r="CZ75" s="162" cm="1">
        <f t="array" ref="CZ75">CY75-IFERROR(_xlfn.LET(_xlpm.k,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$CY$3:$CY$215),IF(_xlpm.top="対象無し", 0, SUMPRODUCT(_xlpm.amount * _xlpm.hitCount))),0)</f>
        <v>0</v>
      </c>
      <c r="DA75" s="157">
        <f t="shared" si="223"/>
        <v>0</v>
      </c>
      <c r="DB75" s="21">
        <f>LEN(配列情報!$D$32)-LEN(SUBSTITUTE(配列情報!$D$32,$D75,""))</f>
        <v>0</v>
      </c>
      <c r="DC75" s="21">
        <f t="shared" si="321"/>
        <v>0</v>
      </c>
      <c r="DD75" s="162" cm="1">
        <f t="array" ref="DD75">DC75-IFERROR(_xlfn.LET(_xlpm.k,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$DC$3:$DC$215),IF(_xlpm.top="対象無し", 0, SUMPRODUCT(_xlpm.amount * _xlpm.hitCount))),0)</f>
        <v>0</v>
      </c>
      <c r="DE75" s="157">
        <f t="shared" si="224"/>
        <v>0</v>
      </c>
      <c r="DF75" s="21">
        <f>LEN(配列情報!$D$33)-LEN(SUBSTITUTE(配列情報!$D$33,$D75,""))</f>
        <v>0</v>
      </c>
      <c r="DG75" s="21">
        <f t="shared" si="322"/>
        <v>0</v>
      </c>
      <c r="DH75" s="162" cm="1">
        <f t="array" ref="DH75">DG75-IFERROR(_xlfn.LET(_xlpm.k,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$DG$3:$DG$215),IF(_xlpm.top="対象無し", 0, SUMPRODUCT(_xlpm.amount * _xlpm.hitCount))),0)</f>
        <v>0</v>
      </c>
      <c r="DI75" s="157">
        <f t="shared" si="225"/>
        <v>0</v>
      </c>
      <c r="DJ75" s="21">
        <f>LEN(配列情報!$D$34)-LEN(SUBSTITUTE(配列情報!$D$34,$D75,""))</f>
        <v>0</v>
      </c>
      <c r="DK75" s="21">
        <f t="shared" si="323"/>
        <v>0</v>
      </c>
      <c r="DL75" s="162" cm="1">
        <f t="array" ref="DL75">DK75-IFERROR(_xlfn.LET(_xlpm.k,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$DK$3:$DK$215),IF(_xlpm.top="対象無し", 0, SUMPRODUCT(_xlpm.amount * _xlpm.hitCount))),0)</f>
        <v>0</v>
      </c>
      <c r="DM75" s="157">
        <f t="shared" si="226"/>
        <v>0</v>
      </c>
      <c r="DN75" s="21">
        <f>LEN(配列情報!$D$35)-LEN(SUBSTITUTE(配列情報!$D$35,$D75,""))</f>
        <v>0</v>
      </c>
      <c r="DO75" s="21">
        <f t="shared" si="324"/>
        <v>0</v>
      </c>
      <c r="DP75" s="162" cm="1">
        <f t="array" ref="DP75">DO75-IFERROR(_xlfn.LET(_xlpm.k,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$DO$3:$DO$215),IF(_xlpm.top="対象無し", 0, SUMPRODUCT(_xlpm.amount * _xlpm.hitCount))),0)</f>
        <v>0</v>
      </c>
      <c r="DQ75" s="157">
        <f t="shared" si="227"/>
        <v>0</v>
      </c>
      <c r="DR75" s="21">
        <f>LEN(配列情報!$D$36)-LEN(SUBSTITUTE(配列情報!$D$36,$D75,""))</f>
        <v>0</v>
      </c>
      <c r="DS75" s="21">
        <f t="shared" si="325"/>
        <v>0</v>
      </c>
      <c r="DT75" s="162" cm="1">
        <f t="array" ref="DT75">DS75-IFERROR(_xlfn.LET(_xlpm.k,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$DS$3:$DS$215),IF(_xlpm.top="対象無し", 0, SUMPRODUCT(_xlpm.amount * _xlpm.hitCount))),0)</f>
        <v>0</v>
      </c>
      <c r="DU75" s="157">
        <f t="shared" si="228"/>
        <v>0</v>
      </c>
      <c r="DV75" s="21">
        <f>LEN(配列情報!$D$37)-LEN(SUBSTITUTE(配列情報!$D$37,$D75,""))</f>
        <v>0</v>
      </c>
      <c r="DW75" s="21">
        <f t="shared" si="326"/>
        <v>0</v>
      </c>
      <c r="DX75" s="162" cm="1">
        <f t="array" ref="DX75">DW75-IFERROR(_xlfn.LET(_xlpm.k,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$DW$3:$DW$215),IF(_xlpm.top="対象無し", 0, SUMPRODUCT(_xlpm.amount * _xlpm.hitCount))),0)</f>
        <v>0</v>
      </c>
      <c r="DY75" s="157">
        <f t="shared" si="229"/>
        <v>0</v>
      </c>
      <c r="DZ75" s="21">
        <f>LEN(配列情報!$D$38)-LEN(SUBSTITUTE(配列情報!$D$38,$D75,""))</f>
        <v>0</v>
      </c>
      <c r="EA75" s="21">
        <f t="shared" si="327"/>
        <v>0</v>
      </c>
      <c r="EB75" s="162" cm="1">
        <f t="array" ref="EB75">EA75-IFERROR(_xlfn.LET(_xlpm.k,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$EA$3:$EA$215),IF(_xlpm.top="対象無し", 0, SUMPRODUCT(_xlpm.amount * _xlpm.hitCount))),0)</f>
        <v>0</v>
      </c>
      <c r="EC75" s="157">
        <f t="shared" si="230"/>
        <v>0</v>
      </c>
      <c r="ED75" s="21">
        <f>LEN(配列情報!$D$39)-LEN(SUBSTITUTE(配列情報!$D$39,$D75,""))</f>
        <v>0</v>
      </c>
      <c r="EE75" s="21">
        <f t="shared" si="328"/>
        <v>0</v>
      </c>
      <c r="EF75" s="162" cm="1">
        <f t="array" ref="EF75">EE75-IFERROR(_xlfn.LET(_xlpm.k,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$EE$3:$EE$215),IF(_xlpm.top="対象無し", 0, SUMPRODUCT(_xlpm.amount * _xlpm.hitCount))),0)</f>
        <v>0</v>
      </c>
      <c r="EG75" s="157">
        <f t="shared" si="231"/>
        <v>0</v>
      </c>
      <c r="EH75" s="21">
        <f>LEN(配列情報!$D$40)-LEN(SUBSTITUTE(配列情報!$D$40,$D75,""))</f>
        <v>0</v>
      </c>
      <c r="EI75" s="21">
        <f t="shared" si="329"/>
        <v>0</v>
      </c>
      <c r="EJ75" s="162" cm="1">
        <f t="array" ref="EJ75">EI75-IFERROR(_xlfn.LET(_xlpm.k,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$EI$3:$EI$215),IF(_xlpm.top="対象無し", 0, SUMPRODUCT(_xlpm.amount * _xlpm.hitCount))),0)</f>
        <v>0</v>
      </c>
      <c r="EK75" s="157">
        <f t="shared" si="232"/>
        <v>0</v>
      </c>
      <c r="EL75" s="21">
        <f>LEN(配列情報!$D$41)-LEN(SUBSTITUTE(配列情報!$D$41,$D75,""))</f>
        <v>0</v>
      </c>
      <c r="EM75" s="21">
        <f t="shared" si="330"/>
        <v>0</v>
      </c>
      <c r="EN75" s="162" cm="1">
        <f t="array" ref="EN75">EM75-IFERROR(_xlfn.LET(_xlpm.k,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$EM$3:$EM$215),IF(_xlpm.top="対象無し", 0, SUMPRODUCT(_xlpm.amount * _xlpm.hitCount))),0)</f>
        <v>0</v>
      </c>
      <c r="EO75" s="157">
        <f t="shared" si="233"/>
        <v>0</v>
      </c>
      <c r="EP75" s="21">
        <f>LEN(配列情報!$D$42)-LEN(SUBSTITUTE(配列情報!$D$42,$D75,""))</f>
        <v>0</v>
      </c>
      <c r="EQ75" s="21">
        <f t="shared" si="331"/>
        <v>0</v>
      </c>
      <c r="ER75" s="162" cm="1">
        <f t="array" ref="ER75">EQ75-IFERROR(_xlfn.LET(_xlpm.k,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$EQ$3:$EQ$215),IF(_xlpm.top="対象無し", 0, SUMPRODUCT(_xlpm.amount * _xlpm.hitCount))),0)</f>
        <v>0</v>
      </c>
      <c r="ES75" s="157">
        <f t="shared" si="234"/>
        <v>0</v>
      </c>
      <c r="ET75" s="21">
        <f>LEN(配列情報!$D$43)-LEN(SUBSTITUTE(配列情報!$D$43,$D75,""))</f>
        <v>0</v>
      </c>
      <c r="EU75" s="21">
        <f t="shared" si="332"/>
        <v>0</v>
      </c>
      <c r="EV75" s="162" cm="1">
        <f t="array" ref="EV75">EU75-IFERROR(_xlfn.LET(_xlpm.k,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$EU$3:$EU$215),IF(_xlpm.top="対象無し", 0, SUMPRODUCT(_xlpm.amount * _xlpm.hitCount))),0)</f>
        <v>0</v>
      </c>
      <c r="EW75" s="157">
        <f t="shared" si="235"/>
        <v>0</v>
      </c>
      <c r="EX75" s="21">
        <f>LEN(配列情報!$D$44)-LEN(SUBSTITUTE(配列情報!$D$44,$D75,""))</f>
        <v>0</v>
      </c>
      <c r="EY75" s="21">
        <f t="shared" si="333"/>
        <v>0</v>
      </c>
      <c r="EZ75" s="162" cm="1">
        <f t="array" ref="EZ75">EY75-IFERROR(_xlfn.LET(_xlpm.k,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$EY$3:$EY$215),IF(_xlpm.top="対象無し", 0, SUMPRODUCT(_xlpm.amount * _xlpm.hitCount))),0)</f>
        <v>0</v>
      </c>
      <c r="FA75" s="157">
        <f t="shared" si="236"/>
        <v>0</v>
      </c>
      <c r="FB75" s="21">
        <f>LEN(配列情報!$D$45)-LEN(SUBSTITUTE(配列情報!$D$45,$D75,""))</f>
        <v>0</v>
      </c>
      <c r="FC75" s="21">
        <f t="shared" si="334"/>
        <v>0</v>
      </c>
      <c r="FD75" s="162" cm="1">
        <f t="array" ref="FD75">FC75-IFERROR(_xlfn.LET(_xlpm.k,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$FC$3:$FC$215),IF(_xlpm.top="対象無し", 0, SUMPRODUCT(_xlpm.amount * _xlpm.hitCount))),0)</f>
        <v>0</v>
      </c>
      <c r="FE75" s="157">
        <f t="shared" si="237"/>
        <v>0</v>
      </c>
      <c r="FF75" s="21">
        <f>LEN(配列情報!$D$46)-LEN(SUBSTITUTE(配列情報!$D$46,$D75,""))</f>
        <v>0</v>
      </c>
      <c r="FG75" s="21">
        <f t="shared" si="335"/>
        <v>0</v>
      </c>
      <c r="FH75" s="162" cm="1">
        <f t="array" ref="FH75">FG75-IFERROR(_xlfn.LET(_xlpm.k,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$FG$3:$FG$215),IF(_xlpm.top="対象無し", 0, SUMPRODUCT(_xlpm.amount * _xlpm.hitCount))),0)</f>
        <v>0</v>
      </c>
      <c r="FI75" s="157">
        <f t="shared" si="238"/>
        <v>0</v>
      </c>
      <c r="FJ75" s="21">
        <f>LEN(配列情報!$D$47)-LEN(SUBSTITUTE(配列情報!$D$47,$D75,""))</f>
        <v>0</v>
      </c>
      <c r="FK75" s="21">
        <f t="shared" si="336"/>
        <v>0</v>
      </c>
      <c r="FL75" s="162" cm="1">
        <f t="array" ref="FL75">FK75-IFERROR(_xlfn.LET(_xlpm.k,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$FK$3:$FK$215),IF(_xlpm.top="対象無し", 0, SUMPRODUCT(_xlpm.amount * _xlpm.hitCount))),0)</f>
        <v>0</v>
      </c>
      <c r="FM75" s="157">
        <f t="shared" si="239"/>
        <v>0</v>
      </c>
      <c r="FN75" s="21">
        <f>LEN(配列情報!$D$48)-LEN(SUBSTITUTE(配列情報!$D$48,$D75,""))</f>
        <v>0</v>
      </c>
      <c r="FO75" s="21">
        <f t="shared" si="337"/>
        <v>0</v>
      </c>
      <c r="FP75" s="162" cm="1">
        <f t="array" ref="FP75">FO75-IFERROR(_xlfn.LET(_xlpm.k,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$FO$3:$FO$215),IF(_xlpm.top="対象無し", 0, SUMPRODUCT(_xlpm.amount * _xlpm.hitCount))),0)</f>
        <v>0</v>
      </c>
      <c r="FQ75" s="157">
        <f t="shared" si="240"/>
        <v>0</v>
      </c>
      <c r="FR75" s="21">
        <f>LEN(配列情報!$D$49)-LEN(SUBSTITUTE(配列情報!$D$49,$D75,""))</f>
        <v>0</v>
      </c>
      <c r="FS75" s="21">
        <f t="shared" si="338"/>
        <v>0</v>
      </c>
      <c r="FT75" s="162" cm="1">
        <f t="array" ref="FT75">FS75-IFERROR(_xlfn.LET(_xlpm.k,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$FS$3:$FS$215),IF(_xlpm.top="対象無し", 0, SUMPRODUCT(_xlpm.amount * _xlpm.hitCount))),0)</f>
        <v>0</v>
      </c>
      <c r="FU75" s="157">
        <f t="shared" si="241"/>
        <v>0</v>
      </c>
      <c r="FV75" s="21">
        <f>LEN(配列情報!$D$50)-LEN(SUBSTITUTE(配列情報!$D$50,$D75,""))</f>
        <v>0</v>
      </c>
      <c r="FW75" s="21">
        <f t="shared" si="339"/>
        <v>0</v>
      </c>
      <c r="FX75" s="162" cm="1">
        <f t="array" ref="FX75">FW75-IFERROR(_xlfn.LET(_xlpm.k,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$FW$3:$FW$215),IF(_xlpm.top="対象無し", 0, SUMPRODUCT(_xlpm.amount * _xlpm.hitCount))),0)</f>
        <v>0</v>
      </c>
      <c r="FY75" s="157">
        <f t="shared" si="242"/>
        <v>0</v>
      </c>
      <c r="FZ75" s="21">
        <f>LEN(配列情報!$D$51)-LEN(SUBSTITUTE(配列情報!$D$51,$D75,""))</f>
        <v>0</v>
      </c>
      <c r="GA75" s="21">
        <f t="shared" si="340"/>
        <v>0</v>
      </c>
      <c r="GB75" s="162" cm="1">
        <f t="array" ref="GB75">GA75-IFERROR(_xlfn.LET(_xlpm.k,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$GA$3:$GA$215),IF(_xlpm.top="対象無し", 0, SUMPRODUCT(_xlpm.amount * _xlpm.hitCount))),0)</f>
        <v>0</v>
      </c>
      <c r="GC75" s="157">
        <f t="shared" si="243"/>
        <v>0</v>
      </c>
      <c r="GD75" s="21">
        <f>LEN(配列情報!$D$52)-LEN(SUBSTITUTE(配列情報!$D$52,$D75,""))</f>
        <v>0</v>
      </c>
      <c r="GE75" s="21">
        <f t="shared" si="341"/>
        <v>0</v>
      </c>
      <c r="GF75" s="162" cm="1">
        <f t="array" ref="GF75">GE75-IFERROR(_xlfn.LET(_xlpm.k,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$GE$3:$GE$215),IF(_xlpm.top="対象無し", 0, SUMPRODUCT(_xlpm.amount * _xlpm.hitCount))),0)</f>
        <v>0</v>
      </c>
      <c r="GG75" s="157">
        <f t="shared" si="244"/>
        <v>0</v>
      </c>
      <c r="GH75" s="21">
        <f>LEN(配列情報!$D$53)-LEN(SUBSTITUTE(配列情報!$D$53,$D75,""))</f>
        <v>0</v>
      </c>
      <c r="GI75" s="21">
        <f t="shared" si="342"/>
        <v>0</v>
      </c>
      <c r="GJ75" s="162" cm="1">
        <f t="array" ref="GJ75">GI75-IFERROR(_xlfn.LET(_xlpm.k,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$GI$3:$GI$215),IF(_xlpm.top="対象無し", 0, SUMPRODUCT(_xlpm.amount * _xlpm.hitCount))),0)</f>
        <v>0</v>
      </c>
      <c r="GK75" s="157">
        <f t="shared" si="245"/>
        <v>0</v>
      </c>
      <c r="GL75" s="21">
        <f>LEN(配列情報!$D$54)-LEN(SUBSTITUTE(配列情報!$D$54,$D75,""))</f>
        <v>0</v>
      </c>
      <c r="GM75" s="21">
        <f t="shared" si="343"/>
        <v>0</v>
      </c>
      <c r="GN75" s="162" cm="1">
        <f t="array" ref="GN75">GM75-IFERROR(_xlfn.LET(_xlpm.k,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$GM$3:$GM$215),IF(_xlpm.top="対象無し", 0, SUMPRODUCT(_xlpm.amount * _xlpm.hitCount))),0)</f>
        <v>0</v>
      </c>
      <c r="GO75" s="157">
        <f t="shared" si="246"/>
        <v>0</v>
      </c>
      <c r="GP75" s="21">
        <f>LEN(配列情報!$D$55)-LEN(SUBSTITUTE(配列情報!$D$55,$D75,""))</f>
        <v>0</v>
      </c>
      <c r="GQ75" s="21">
        <f t="shared" si="344"/>
        <v>0</v>
      </c>
      <c r="GR75" s="162" cm="1">
        <f t="array" ref="GR75">GQ75-IFERROR(_xlfn.LET(_xlpm.k,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$GQ$3:$GQ$215),IF(_xlpm.top="対象無し", 0, SUMPRODUCT(_xlpm.amount * _xlpm.hitCount))),0)</f>
        <v>0</v>
      </c>
      <c r="GS75" s="157">
        <f t="shared" si="247"/>
        <v>0</v>
      </c>
      <c r="GT75" s="21">
        <f>LEN(配列情報!$D$56)-LEN(SUBSTITUTE(配列情報!$D$56,$D75,""))</f>
        <v>0</v>
      </c>
      <c r="GU75" s="21">
        <f t="shared" si="345"/>
        <v>0</v>
      </c>
      <c r="GV75" s="162" cm="1">
        <f t="array" ref="GV75">GU75-IFERROR(_xlfn.LET(_xlpm.k,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$GU$3:$GU$215),IF(_xlpm.top="対象無し", 0, SUMPRODUCT(_xlpm.amount * _xlpm.hitCount))),0)</f>
        <v>0</v>
      </c>
      <c r="GW75" s="157">
        <f t="shared" si="248"/>
        <v>0</v>
      </c>
      <c r="GX75" s="21">
        <f>LEN(配列情報!$D$57)-LEN(SUBSTITUTE(配列情報!$D$57,$D75,""))</f>
        <v>0</v>
      </c>
      <c r="GY75" s="21">
        <f t="shared" si="346"/>
        <v>0</v>
      </c>
      <c r="GZ75" s="162" cm="1">
        <f t="array" ref="GZ75">GY75-IFERROR(_xlfn.LET(_xlpm.k,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$GY$3:$GY$215),IF(_xlpm.top="対象無し", 0, SUMPRODUCT(_xlpm.amount * _xlpm.hitCount))),0)</f>
        <v>0</v>
      </c>
      <c r="HA75" s="157">
        <f t="shared" si="249"/>
        <v>0</v>
      </c>
      <c r="HB75" s="21">
        <f>LEN(配列情報!$D$58)-LEN(SUBSTITUTE(配列情報!$D$58,$D75,""))</f>
        <v>0</v>
      </c>
      <c r="HC75" s="21">
        <f t="shared" si="347"/>
        <v>0</v>
      </c>
      <c r="HD75" s="162" cm="1">
        <f t="array" ref="HD75">HC75-IFERROR(_xlfn.LET(_xlpm.k,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$HC$3:$HC$215),IF(_xlpm.top="対象無し", 0, SUMPRODUCT(_xlpm.amount * _xlpm.hitCount))),0)</f>
        <v>0</v>
      </c>
      <c r="HE75" s="157">
        <f t="shared" si="250"/>
        <v>0</v>
      </c>
      <c r="HF75" s="21">
        <f>LEN(配列情報!$D$59)-LEN(SUBSTITUTE(配列情報!$D$59,$D75,""))</f>
        <v>0</v>
      </c>
      <c r="HG75" s="21">
        <f t="shared" si="348"/>
        <v>0</v>
      </c>
      <c r="HH75" s="162" cm="1">
        <f t="array" ref="HH75">HG75-IFERROR(_xlfn.LET(_xlpm.k,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$HG$3:$HG$215),IF(_xlpm.top="対象無し", 0, SUMPRODUCT(_xlpm.amount * _xlpm.hitCount))),0)</f>
        <v>0</v>
      </c>
      <c r="HI75" s="157">
        <f t="shared" si="251"/>
        <v>0</v>
      </c>
      <c r="HJ75" s="21">
        <f>LEN(配列情報!$D$60)-LEN(SUBSTITUTE(配列情報!$D$60,$D75,""))</f>
        <v>0</v>
      </c>
      <c r="HK75" s="21">
        <f t="shared" si="349"/>
        <v>0</v>
      </c>
      <c r="HL75" s="162" cm="1">
        <f t="array" ref="HL75">HK75-IFERROR(_xlfn.LET(_xlpm.k,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$HK$3:$HK$215),IF(_xlpm.top="対象無し", 0, SUMPRODUCT(_xlpm.amount * _xlpm.hitCount))),0)</f>
        <v>0</v>
      </c>
      <c r="HM75" s="157">
        <f t="shared" si="252"/>
        <v>0</v>
      </c>
      <c r="HN75" s="21">
        <f>LEN(配列情報!$D$61)-LEN(SUBSTITUTE(配列情報!$D$61,$D75,""))</f>
        <v>0</v>
      </c>
      <c r="HO75" s="21">
        <f t="shared" si="350"/>
        <v>0</v>
      </c>
      <c r="HP75" s="162" cm="1">
        <f t="array" ref="HP75">HO75-IFERROR(_xlfn.LET(_xlpm.k,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$HO$3:$HO$215),IF(_xlpm.top="対象無し", 0, SUMPRODUCT(_xlpm.amount * _xlpm.hitCount))),0)</f>
        <v>0</v>
      </c>
      <c r="HQ75" s="157">
        <f t="shared" si="253"/>
        <v>0</v>
      </c>
      <c r="HR75" s="21">
        <f>LEN(配列情報!$D$62)-LEN(SUBSTITUTE(配列情報!$D$62,$D75,""))</f>
        <v>0</v>
      </c>
      <c r="HS75" s="21">
        <f t="shared" si="351"/>
        <v>0</v>
      </c>
      <c r="HT75" s="162" cm="1">
        <f t="array" ref="HT75">HS75-IFERROR(_xlfn.LET(_xlpm.k,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$HS$3:$HS$215),IF(_xlpm.top="対象無し", 0, SUMPRODUCT(_xlpm.amount * _xlpm.hitCount))),0)</f>
        <v>0</v>
      </c>
      <c r="HU75" s="157">
        <f t="shared" si="254"/>
        <v>0</v>
      </c>
      <c r="HV75" s="21">
        <f>LEN(配列情報!$D$63)-LEN(SUBSTITUTE(配列情報!$D$63,$D75,""))</f>
        <v>0</v>
      </c>
      <c r="HW75" s="21">
        <f t="shared" si="352"/>
        <v>0</v>
      </c>
      <c r="HX75" s="162" cm="1">
        <f t="array" ref="HX75">HW75-IFERROR(_xlfn.LET(_xlpm.k,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$HW$3:$HW$215),IF(_xlpm.top="対象無し", 0, SUMPRODUCT(_xlpm.amount * _xlpm.hitCount))),0)</f>
        <v>0</v>
      </c>
      <c r="HY75" s="157">
        <f t="shared" si="255"/>
        <v>0</v>
      </c>
      <c r="HZ75" s="21">
        <f>LEN(配列情報!$D$64)-LEN(SUBSTITUTE(配列情報!$D$64,$D75,""))</f>
        <v>0</v>
      </c>
      <c r="IA75" s="21">
        <f t="shared" si="353"/>
        <v>0</v>
      </c>
      <c r="IB75" s="162" cm="1">
        <f t="array" ref="IB75">IA75-IFERROR(_xlfn.LET(_xlpm.k,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$IA$3:$IA$215),IF(_xlpm.top="対象無し", 0, SUMPRODUCT(_xlpm.amount * _xlpm.hitCount))),0)</f>
        <v>0</v>
      </c>
      <c r="IC75" s="157">
        <f t="shared" si="256"/>
        <v>0</v>
      </c>
      <c r="ID75" s="21">
        <f>LEN(配列情報!$D$65)-LEN(SUBSTITUTE(配列情報!$D$65,$D75,""))</f>
        <v>0</v>
      </c>
      <c r="IE75" s="21">
        <f t="shared" si="354"/>
        <v>0</v>
      </c>
      <c r="IF75" s="162" cm="1">
        <f t="array" ref="IF75">IE75-IFERROR(_xlfn.LET(_xlpm.k,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$IE$3:$IE$215),IF(_xlpm.top="対象無し", 0, SUMPRODUCT(_xlpm.amount * _xlpm.hitCount))),0)</f>
        <v>0</v>
      </c>
      <c r="IG75" s="157">
        <f t="shared" si="257"/>
        <v>0</v>
      </c>
      <c r="IH75" s="21">
        <f>LEN(配列情報!$D$66)-LEN(SUBSTITUTE(配列情報!$D$66,$D75,""))</f>
        <v>0</v>
      </c>
      <c r="II75" s="21">
        <f t="shared" si="355"/>
        <v>0</v>
      </c>
      <c r="IJ75" s="162" cm="1">
        <f t="array" ref="IJ75">II75-IFERROR(_xlfn.LET(_xlpm.k,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$II$3:$II$215),IF(_xlpm.top="対象無し", 0, SUMPRODUCT(_xlpm.amount * _xlpm.hitCount))),0)</f>
        <v>0</v>
      </c>
      <c r="IK75" s="157">
        <f t="shared" si="258"/>
        <v>0</v>
      </c>
      <c r="IL75" s="21">
        <f>LEN(配列情報!$D$67)-LEN(SUBSTITUTE(配列情報!$D$67,$D75,""))</f>
        <v>0</v>
      </c>
      <c r="IM75" s="21">
        <f t="shared" si="356"/>
        <v>0</v>
      </c>
      <c r="IN75" s="162" cm="1">
        <f t="array" ref="IN75">IM75-IFERROR(_xlfn.LET(_xlpm.k,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$IM$3:$IM$215),IF(_xlpm.top="対象無し", 0, SUMPRODUCT(_xlpm.amount * _xlpm.hitCount))),0)</f>
        <v>0</v>
      </c>
      <c r="IO75" s="157">
        <f t="shared" si="259"/>
        <v>0</v>
      </c>
      <c r="IP75" s="21">
        <f>LEN(配列情報!$D$68)-LEN(SUBSTITUTE(配列情報!$D$68,$D75,""))</f>
        <v>0</v>
      </c>
      <c r="IQ75" s="21">
        <f t="shared" si="357"/>
        <v>0</v>
      </c>
      <c r="IR75" s="162" cm="1">
        <f t="array" ref="IR75">IQ75-IFERROR(_xlfn.LET(_xlpm.k,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$IQ$3:$IQ$215),IF(_xlpm.top="対象無し", 0, SUMPRODUCT(_xlpm.amount * _xlpm.hitCount))),0)</f>
        <v>0</v>
      </c>
      <c r="IS75" s="157">
        <f t="shared" si="260"/>
        <v>0</v>
      </c>
      <c r="IT75" s="21">
        <f>LEN(配列情報!$D$69)-LEN(SUBSTITUTE(配列情報!$D$69,$D75,""))</f>
        <v>0</v>
      </c>
      <c r="IU75" s="21">
        <f t="shared" si="358"/>
        <v>0</v>
      </c>
      <c r="IV75" s="162" cm="1">
        <f t="array" ref="IV75">IU75-IFERROR(_xlfn.LET(_xlpm.k,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$IU$3:$IU$215),IF(_xlpm.top="対象無し", 0, SUMPRODUCT(_xlpm.amount * _xlpm.hitCount))),0)</f>
        <v>0</v>
      </c>
      <c r="IW75" s="157">
        <f t="shared" si="261"/>
        <v>0</v>
      </c>
      <c r="IX75" s="21">
        <f>LEN(配列情報!$D$70)-LEN(SUBSTITUTE(配列情報!$D$70,$D75,""))</f>
        <v>0</v>
      </c>
      <c r="IY75" s="21">
        <f t="shared" si="359"/>
        <v>0</v>
      </c>
      <c r="IZ75" s="162" cm="1">
        <f t="array" ref="IZ75">IY75-IFERROR(_xlfn.LET(_xlpm.k,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$IY$3:$IY$215),IF(_xlpm.top="対象無し", 0, SUMPRODUCT(_xlpm.amount * _xlpm.hitCount))),0)</f>
        <v>0</v>
      </c>
      <c r="JA75" s="157">
        <f t="shared" si="262"/>
        <v>0</v>
      </c>
      <c r="JB75" s="21">
        <f>LEN(配列情報!$D$71)-LEN(SUBSTITUTE(配列情報!$D$71,$D75,""))</f>
        <v>0</v>
      </c>
      <c r="JC75" s="21">
        <f t="shared" si="360"/>
        <v>0</v>
      </c>
      <c r="JD75" s="162" cm="1">
        <f t="array" ref="JD75">JC75-IFERROR(_xlfn.LET(_xlpm.k,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$JC$3:$JC$215),IF(_xlpm.top="対象無し", 0, SUMPRODUCT(_xlpm.amount * _xlpm.hitCount))),0)</f>
        <v>0</v>
      </c>
      <c r="JE75" s="157">
        <f t="shared" si="263"/>
        <v>0</v>
      </c>
      <c r="JF75" s="21">
        <f>LEN(配列情報!$D$72)-LEN(SUBSTITUTE(配列情報!$D$72,$D75,""))</f>
        <v>0</v>
      </c>
      <c r="JG75" s="21">
        <f t="shared" si="361"/>
        <v>0</v>
      </c>
      <c r="JH75" s="162" cm="1">
        <f t="array" ref="JH75">JG75-IFERROR(_xlfn.LET(_xlpm.k,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$JG$3:$JG$215),IF(_xlpm.top="対象無し", 0, SUMPRODUCT(_xlpm.amount * _xlpm.hitCount))),0)</f>
        <v>0</v>
      </c>
      <c r="JI75" s="157">
        <f t="shared" si="264"/>
        <v>0</v>
      </c>
      <c r="JJ75" s="21">
        <f>LEN(配列情報!$D$73)-LEN(SUBSTITUTE(配列情報!$D$73,$D75,""))</f>
        <v>0</v>
      </c>
      <c r="JK75" s="21">
        <f t="shared" si="362"/>
        <v>0</v>
      </c>
      <c r="JL75" s="162" cm="1">
        <f t="array" ref="JL75">JK75-IFERROR(_xlfn.LET(_xlpm.k,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$JK$3:$JK$215),IF(_xlpm.top="対象無し", 0, SUMPRODUCT(_xlpm.amount * _xlpm.hitCount))),0)</f>
        <v>0</v>
      </c>
      <c r="JM75" s="157">
        <f t="shared" si="265"/>
        <v>0</v>
      </c>
      <c r="JN75" s="21">
        <f>LEN(配列情報!$D$74)-LEN(SUBSTITUTE(配列情報!$D$74,$D75,""))</f>
        <v>0</v>
      </c>
      <c r="JO75" s="21">
        <f t="shared" si="363"/>
        <v>0</v>
      </c>
      <c r="JP75" s="162" cm="1">
        <f t="array" ref="JP75">JO75-IFERROR(_xlfn.LET(_xlpm.k,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$JO$3:$JO$215),IF(_xlpm.top="対象無し", 0, SUMPRODUCT(_xlpm.amount * _xlpm.hitCount))),0)</f>
        <v>0</v>
      </c>
      <c r="JQ75" s="157">
        <f t="shared" si="266"/>
        <v>0</v>
      </c>
      <c r="JR75" s="21">
        <f>LEN(配列情報!$D$75)-LEN(SUBSTITUTE(配列情報!$D$75,$D75,""))</f>
        <v>0</v>
      </c>
      <c r="JS75" s="21">
        <f t="shared" si="364"/>
        <v>0</v>
      </c>
      <c r="JT75" s="162" cm="1">
        <f t="array" ref="JT75">JS75-IFERROR(_xlfn.LET(_xlpm.k,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$JS$3:$JS$215),IF(_xlpm.top="対象無し", 0, SUMPRODUCT(_xlpm.amount * _xlpm.hitCount))),0)</f>
        <v>0</v>
      </c>
      <c r="JU75" s="157">
        <f t="shared" si="267"/>
        <v>0</v>
      </c>
      <c r="JV75" s="21">
        <f>LEN(配列情報!$D$76)-LEN(SUBSTITUTE(配列情報!$D$76,$D75,""))</f>
        <v>0</v>
      </c>
      <c r="JW75" s="21">
        <f t="shared" si="365"/>
        <v>0</v>
      </c>
      <c r="JX75" s="162" cm="1">
        <f t="array" ref="JX75">JW75-IFERROR(_xlfn.LET(_xlpm.k,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$JW$3:$JW$215),IF(_xlpm.top="対象無し", 0, SUMPRODUCT(_xlpm.amount * _xlpm.hitCount))),0)</f>
        <v>0</v>
      </c>
      <c r="JY75" s="157">
        <f t="shared" si="268"/>
        <v>0</v>
      </c>
      <c r="JZ75" s="21">
        <f>LEN(配列情報!$D$77)-LEN(SUBSTITUTE(配列情報!$D$77,$D75,""))</f>
        <v>0</v>
      </c>
      <c r="KA75" s="21">
        <f t="shared" si="366"/>
        <v>0</v>
      </c>
      <c r="KB75" s="162" cm="1">
        <f t="array" ref="KB75">KA75-IFERROR(_xlfn.LET(_xlpm.k,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$KA$3:$KA$215),IF(_xlpm.top="対象無し", 0, SUMPRODUCT(_xlpm.amount * _xlpm.hitCount))),0)</f>
        <v>0</v>
      </c>
      <c r="KC75" s="157">
        <f t="shared" si="269"/>
        <v>0</v>
      </c>
      <c r="KD75" s="21">
        <f>LEN(配列情報!$D$78)-LEN(SUBSTITUTE(配列情報!$D$78,$D75,""))</f>
        <v>0</v>
      </c>
      <c r="KE75" s="21">
        <f t="shared" si="367"/>
        <v>0</v>
      </c>
      <c r="KF75" s="162" cm="1">
        <f t="array" ref="KF75">KE75-IFERROR(_xlfn.LET(_xlpm.k,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$KE$3:$KE$215),IF(_xlpm.top="対象無し", 0, SUMPRODUCT(_xlpm.amount * _xlpm.hitCount))),0)</f>
        <v>0</v>
      </c>
      <c r="KG75" s="157">
        <f t="shared" si="270"/>
        <v>0</v>
      </c>
      <c r="KH75" s="21">
        <f>LEN(配列情報!$D$79)-LEN(SUBSTITUTE(配列情報!$D$79,$D75,""))</f>
        <v>0</v>
      </c>
      <c r="KI75" s="21">
        <f t="shared" si="368"/>
        <v>0</v>
      </c>
      <c r="KJ75" s="162" cm="1">
        <f t="array" ref="KJ75">KI75-IFERROR(_xlfn.LET(_xlpm.k,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$KI$3:$KI$215),IF(_xlpm.top="対象無し", 0, SUMPRODUCT(_xlpm.amount * _xlpm.hitCount))),0)</f>
        <v>0</v>
      </c>
      <c r="KK75" s="157">
        <f t="shared" si="271"/>
        <v>0</v>
      </c>
      <c r="KL75" s="21">
        <f>LEN(配列情報!$D$80)-LEN(SUBSTITUTE(配列情報!$D$80,$D75,""))</f>
        <v>0</v>
      </c>
      <c r="KM75" s="21">
        <f t="shared" si="369"/>
        <v>0</v>
      </c>
      <c r="KN75" s="162" cm="1">
        <f t="array" ref="KN75">KM75-IFERROR(_xlfn.LET(_xlpm.k,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$KM$3:$KM$215),IF(_xlpm.top="対象無し", 0, SUMPRODUCT(_xlpm.amount * _xlpm.hitCount))),0)</f>
        <v>0</v>
      </c>
      <c r="KO75" s="157">
        <f t="shared" si="272"/>
        <v>0</v>
      </c>
      <c r="KP75" s="21">
        <f>LEN(配列情報!$D$81)-LEN(SUBSTITUTE(配列情報!$D$81,$D75,""))</f>
        <v>0</v>
      </c>
      <c r="KQ75" s="21">
        <f t="shared" si="370"/>
        <v>0</v>
      </c>
      <c r="KR75" s="162" cm="1">
        <f t="array" ref="KR75">KQ75-IFERROR(_xlfn.LET(_xlpm.k,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$KQ$3:$KQ$215),IF(_xlpm.top="対象無し", 0, SUMPRODUCT(_xlpm.amount * _xlpm.hitCount))),0)</f>
        <v>0</v>
      </c>
      <c r="KS75" s="157">
        <f t="shared" si="273"/>
        <v>0</v>
      </c>
      <c r="KT75" s="21">
        <f>LEN(配列情報!$D$82)-LEN(SUBSTITUTE(配列情報!$D$82,$D75,""))</f>
        <v>0</v>
      </c>
      <c r="KU75" s="21">
        <f t="shared" si="371"/>
        <v>0</v>
      </c>
      <c r="KV75" s="162" cm="1">
        <f t="array" ref="KV75">KU75-IFERROR(_xlfn.LET(_xlpm.k,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$KU$3:$KU$215),IF(_xlpm.top="対象無し", 0, SUMPRODUCT(_xlpm.amount * _xlpm.hitCount))),0)</f>
        <v>0</v>
      </c>
      <c r="KW75" s="157">
        <f t="shared" si="274"/>
        <v>0</v>
      </c>
      <c r="KX75" s="21">
        <f>LEN(配列情報!$D$83)-LEN(SUBSTITUTE(配列情報!$D$83,$D75,""))</f>
        <v>0</v>
      </c>
      <c r="KY75" s="21">
        <f t="shared" si="372"/>
        <v>0</v>
      </c>
      <c r="KZ75" s="162" cm="1">
        <f t="array" ref="KZ75">KY75-IFERROR(_xlfn.LET(_xlpm.k,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$KY$3:$KY$215),IF(_xlpm.top="対象無し", 0, SUMPRODUCT(_xlpm.amount * _xlpm.hitCount))),0)</f>
        <v>0</v>
      </c>
      <c r="LA75" s="157">
        <f t="shared" si="275"/>
        <v>0</v>
      </c>
      <c r="LB75" s="21">
        <f>LEN(配列情報!$D$84)-LEN(SUBSTITUTE(配列情報!$D$84,$D75,""))</f>
        <v>0</v>
      </c>
      <c r="LC75" s="21">
        <f t="shared" si="373"/>
        <v>0</v>
      </c>
      <c r="LD75" s="162" cm="1">
        <f t="array" ref="LD75">LC75-IFERROR(_xlfn.LET(_xlpm.k,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$LC$3:$LC$215),IF(_xlpm.top="対象無し", 0, SUMPRODUCT(_xlpm.amount * _xlpm.hitCount))),0)</f>
        <v>0</v>
      </c>
      <c r="LE75" s="157">
        <f t="shared" si="276"/>
        <v>0</v>
      </c>
      <c r="LF75" s="21">
        <f>LEN(配列情報!$D$85)-LEN(SUBSTITUTE(配列情報!$D$85,$D75,""))</f>
        <v>0</v>
      </c>
      <c r="LG75" s="21">
        <f t="shared" si="374"/>
        <v>0</v>
      </c>
      <c r="LH75" s="162" cm="1">
        <f t="array" ref="LH75">LG75-IFERROR(_xlfn.LET(_xlpm.k,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$LG$3:$LG$215),IF(_xlpm.top="対象無し", 0, SUMPRODUCT(_xlpm.amount * _xlpm.hitCount))),0)</f>
        <v>0</v>
      </c>
      <c r="LI75" s="157">
        <f t="shared" si="277"/>
        <v>0</v>
      </c>
      <c r="LJ75" s="21">
        <f>LEN(配列情報!$D$86)-LEN(SUBSTITUTE(配列情報!$D$86,$D75,""))</f>
        <v>0</v>
      </c>
      <c r="LK75" s="21">
        <f t="shared" si="375"/>
        <v>0</v>
      </c>
      <c r="LL75" s="162" cm="1">
        <f t="array" ref="LL75">LK75-IFERROR(_xlfn.LET(_xlpm.k,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$LK$3:$LK$215),IF(_xlpm.top="対象無し", 0, SUMPRODUCT(_xlpm.amount * _xlpm.hitCount))),0)</f>
        <v>0</v>
      </c>
      <c r="LM75" s="157">
        <f t="shared" si="278"/>
        <v>0</v>
      </c>
      <c r="LN75" s="21">
        <f>LEN(配列情報!$D$87)-LEN(SUBSTITUTE(配列情報!$D$87,$D75,""))</f>
        <v>0</v>
      </c>
      <c r="LO75" s="21">
        <f t="shared" si="376"/>
        <v>0</v>
      </c>
      <c r="LP75" s="162" cm="1">
        <f t="array" ref="LP75">LO75-IFERROR(_xlfn.LET(_xlpm.k,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$LO$3:$LO$215),IF(_xlpm.top="対象無し", 0, SUMPRODUCT(_xlpm.amount * _xlpm.hitCount))),0)</f>
        <v>0</v>
      </c>
      <c r="LQ75" s="157">
        <f t="shared" si="279"/>
        <v>0</v>
      </c>
      <c r="LR75" s="21">
        <f>LEN(配列情報!$D$88)-LEN(SUBSTITUTE(配列情報!$D$88,$D75,""))</f>
        <v>0</v>
      </c>
      <c r="LS75" s="21">
        <f t="shared" si="377"/>
        <v>0</v>
      </c>
      <c r="LT75" s="162" cm="1">
        <f t="array" ref="LT75">LS75-IFERROR(_xlfn.LET(_xlpm.k,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$LS$3:$LS$215),IF(_xlpm.top="対象無し", 0, SUMPRODUCT(_xlpm.amount * _xlpm.hitCount))),0)</f>
        <v>0</v>
      </c>
      <c r="LU75" s="157">
        <f t="shared" si="280"/>
        <v>0</v>
      </c>
      <c r="LV75" s="21">
        <f>LEN(配列情報!$D$89)-LEN(SUBSTITUTE(配列情報!$D$89,$D75,""))</f>
        <v>0</v>
      </c>
      <c r="LW75" s="21">
        <f t="shared" si="378"/>
        <v>0</v>
      </c>
      <c r="LX75" s="162" cm="1">
        <f t="array" ref="LX75">LW75-IFERROR(_xlfn.LET(_xlpm.k,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$LW$3:$LW$215),IF(_xlpm.top="対象無し", 0, SUMPRODUCT(_xlpm.amount * _xlpm.hitCount))),0)</f>
        <v>0</v>
      </c>
      <c r="LY75" s="157">
        <f t="shared" si="281"/>
        <v>0</v>
      </c>
      <c r="LZ75" s="21">
        <f>LEN(配列情報!$D$90)-LEN(SUBSTITUTE(配列情報!$D$90,$D75,""))</f>
        <v>0</v>
      </c>
      <c r="MA75" s="21">
        <f t="shared" si="379"/>
        <v>0</v>
      </c>
      <c r="MB75" s="162" cm="1">
        <f t="array" ref="MB75">MA75-IFERROR(_xlfn.LET(_xlpm.k,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$MA$3:$MA$215),IF(_xlpm.top="対象無し", 0, SUMPRODUCT(_xlpm.amount * _xlpm.hitCount))),0)</f>
        <v>0</v>
      </c>
      <c r="MC75" s="157">
        <f t="shared" si="282"/>
        <v>0</v>
      </c>
      <c r="MD75" s="21">
        <f>LEN(配列情報!$D$91)-LEN(SUBSTITUTE(配列情報!$D$91,$D75,""))</f>
        <v>0</v>
      </c>
      <c r="ME75" s="21">
        <f t="shared" si="380"/>
        <v>0</v>
      </c>
      <c r="MF75" s="162" cm="1">
        <f t="array" ref="MF75">ME75-IFERROR(_xlfn.LET(_xlpm.k,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$ME$3:$ME$215),IF(_xlpm.top="対象無し", 0, SUMPRODUCT(_xlpm.amount * _xlpm.hitCount))),0)</f>
        <v>0</v>
      </c>
      <c r="MG75" s="157">
        <f t="shared" si="283"/>
        <v>0</v>
      </c>
      <c r="MH75" s="21">
        <f>LEN(配列情報!$D$92)-LEN(SUBSTITUTE(配列情報!$D$92,$D75,""))</f>
        <v>0</v>
      </c>
      <c r="MI75" s="21">
        <f t="shared" si="381"/>
        <v>0</v>
      </c>
      <c r="MJ75" s="162" cm="1">
        <f t="array" ref="MJ75">MI75-IFERROR(_xlfn.LET(_xlpm.k,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$MI$3:$MI$215),IF(_xlpm.top="対象無し", 0, SUMPRODUCT(_xlpm.amount * _xlpm.hitCount))),0)</f>
        <v>0</v>
      </c>
      <c r="MK75" s="157">
        <f t="shared" si="284"/>
        <v>0</v>
      </c>
      <c r="ML75" s="21">
        <f>LEN(配列情報!$D$93)-LEN(SUBSTITUTE(配列情報!$D$93,$D75,""))</f>
        <v>0</v>
      </c>
      <c r="MM75" s="21">
        <f t="shared" si="382"/>
        <v>0</v>
      </c>
      <c r="MN75" s="162" cm="1">
        <f t="array" ref="MN75">MM75-IFERROR(_xlfn.LET(_xlpm.k,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$MM$3:$MM$215),IF(_xlpm.top="対象無し", 0, SUMPRODUCT(_xlpm.amount * _xlpm.hitCount))),0)</f>
        <v>0</v>
      </c>
      <c r="MO75" s="157">
        <f t="shared" si="285"/>
        <v>0</v>
      </c>
      <c r="MP75" s="21">
        <f>LEN(配列情報!$D$94)-LEN(SUBSTITUTE(配列情報!$D$94,$D75,""))</f>
        <v>0</v>
      </c>
      <c r="MQ75" s="21">
        <f t="shared" si="383"/>
        <v>0</v>
      </c>
      <c r="MR75" s="162" cm="1">
        <f t="array" ref="MR75">MQ75-IFERROR(_xlfn.LET(_xlpm.k,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$MQ$3:$MQ$215),IF(_xlpm.top="対象無し", 0, SUMPRODUCT(_xlpm.amount * _xlpm.hitCount))),0)</f>
        <v>0</v>
      </c>
      <c r="MS75" s="157">
        <f t="shared" si="286"/>
        <v>0</v>
      </c>
      <c r="MT75" s="21">
        <f>LEN(配列情報!$D$95)-LEN(SUBSTITUTE(配列情報!$D$95,$D75,""))</f>
        <v>0</v>
      </c>
      <c r="MU75" s="21">
        <f t="shared" si="384"/>
        <v>0</v>
      </c>
      <c r="MV75" s="162" cm="1">
        <f t="array" ref="MV75">MU75-IFERROR(_xlfn.LET(_xlpm.k,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$MU$3:$MU$215),IF(_xlpm.top="対象無し", 0, SUMPRODUCT(_xlpm.amount * _xlpm.hitCount))),0)</f>
        <v>0</v>
      </c>
      <c r="MW75" s="157">
        <f t="shared" si="287"/>
        <v>0</v>
      </c>
      <c r="MX75" s="21">
        <f>LEN(配列情報!$D$96)-LEN(SUBSTITUTE(配列情報!$D$96,$D75,""))</f>
        <v>0</v>
      </c>
      <c r="MY75" s="21">
        <f t="shared" si="385"/>
        <v>0</v>
      </c>
      <c r="MZ75" s="162" cm="1">
        <f t="array" ref="MZ75">MY75-IFERROR(_xlfn.LET(_xlpm.k,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$MY$3:$MY$215),IF(_xlpm.top="対象無し", 0, SUMPRODUCT(_xlpm.amount * _xlpm.hitCount))),0)</f>
        <v>0</v>
      </c>
      <c r="NA75" s="157">
        <f t="shared" si="288"/>
        <v>0</v>
      </c>
      <c r="NB75" s="21">
        <f>LEN(配列情報!$D$97)-LEN(SUBSTITUTE(配列情報!$D$97,$D75,""))</f>
        <v>0</v>
      </c>
      <c r="NC75" s="21">
        <f t="shared" si="386"/>
        <v>0</v>
      </c>
      <c r="ND75" s="162" cm="1">
        <f t="array" ref="ND75">NC75-IFERROR(_xlfn.LET(_xlpm.k,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$NC$3:$NC$215),IF(_xlpm.top="対象無し", 0, SUMPRODUCT(_xlpm.amount * _xlpm.hitCount))),0)</f>
        <v>0</v>
      </c>
      <c r="NE75" s="157">
        <f t="shared" si="289"/>
        <v>0</v>
      </c>
      <c r="NF75" s="21">
        <f>LEN(配列情報!$D$98)-LEN(SUBSTITUTE(配列情報!$D$98,$D75,""))</f>
        <v>0</v>
      </c>
      <c r="NG75" s="21">
        <f t="shared" si="387"/>
        <v>0</v>
      </c>
      <c r="NH75" s="162" cm="1">
        <f t="array" ref="NH75">NG75-IFERROR(_xlfn.LET(_xlpm.k,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$NG$3:$NG$215),IF(_xlpm.top="対象無し", 0, SUMPRODUCT(_xlpm.amount * _xlpm.hitCount))),0)</f>
        <v>0</v>
      </c>
      <c r="NI75" s="157">
        <f t="shared" si="290"/>
        <v>0</v>
      </c>
      <c r="NJ75" s="21">
        <f>LEN(配列情報!$D$99)-LEN(SUBSTITUTE(配列情報!$D$99,$D75,""))</f>
        <v>0</v>
      </c>
      <c r="NK75" s="21">
        <f t="shared" si="388"/>
        <v>0</v>
      </c>
      <c r="NL75" s="162" cm="1">
        <f t="array" ref="NL75">NK75-IFERROR(_xlfn.LET(_xlpm.k,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$NK$3:$NK$215),IF(_xlpm.top="対象無し", 0, SUMPRODUCT(_xlpm.amount * _xlpm.hitCount))),0)</f>
        <v>0</v>
      </c>
      <c r="NM75" s="157">
        <f t="shared" si="291"/>
        <v>0</v>
      </c>
      <c r="NN75" s="21">
        <f>LEN(配列情報!$D$100)-LEN(SUBSTITUTE(配列情報!$D$100,$D75,""))</f>
        <v>0</v>
      </c>
      <c r="NO75" s="21">
        <f t="shared" si="389"/>
        <v>0</v>
      </c>
      <c r="NP75" s="162" cm="1">
        <f t="array" ref="NP75">NO75-IFERROR(_xlfn.LET(_xlpm.k,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$NO$3:$NO$215),IF(_xlpm.top="対象無し", 0, SUMPRODUCT(_xlpm.amount * _xlpm.hitCount))),0)</f>
        <v>0</v>
      </c>
      <c r="NQ75" s="157">
        <f t="shared" si="292"/>
        <v>0</v>
      </c>
      <c r="NR75" s="21">
        <f>LEN(配列情報!$D$101)-LEN(SUBSTITUTE(配列情報!$D$101,$D75,""))</f>
        <v>0</v>
      </c>
      <c r="NS75" s="21">
        <f t="shared" si="390"/>
        <v>0</v>
      </c>
      <c r="NT75" s="162" cm="1">
        <f t="array" ref="NT75">NS75-IFERROR(_xlfn.LET(_xlpm.k,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$NS$3:$NS$215),IF(_xlpm.top="対象無し", 0, SUMPRODUCT(_xlpm.amount * _xlpm.hitCount))),0)</f>
        <v>0</v>
      </c>
      <c r="NU75" s="157">
        <f t="shared" si="293"/>
        <v>0</v>
      </c>
      <c r="NV75" s="21">
        <f>LEN(配列情報!$D$102)-LEN(SUBSTITUTE(配列情報!$D$102,$D75,""))</f>
        <v>0</v>
      </c>
      <c r="NW75" s="21">
        <f t="shared" si="391"/>
        <v>0</v>
      </c>
      <c r="NX75" s="162" cm="1">
        <f t="array" ref="NX75">NW75-IFERROR(_xlfn.LET(_xlpm.k, _xlfn.XMATCH(TRUE, EXACT($OB$2:$RL$2, D75),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D75, ""))) / LEN(D75),_xlpm.amount, SUMIF($C$3:$C$215, _xlpm.arrCode, $NW$3:$NW$215),IF(_xlpm.top="対象無し", 0, SUMPRODUCT(_xlpm.amount * _xlpm.hitCount))),0)</f>
        <v>0</v>
      </c>
      <c r="NY75" s="157">
        <f t="shared" si="294"/>
        <v>0</v>
      </c>
    </row>
    <row r="76" spans="1:394">
      <c r="A76" s="179" t="s">
        <v>625</v>
      </c>
      <c r="B76" s="175">
        <v>18</v>
      </c>
      <c r="C76" s="45">
        <v>74</v>
      </c>
      <c r="D76" s="20" t="str">
        <f>塩基・修飾表記の定義!N56</f>
        <v>[18]</v>
      </c>
      <c r="E76" s="160">
        <f t="shared" si="295"/>
        <v>4</v>
      </c>
      <c r="F76" s="21">
        <f>LEN(配列情報!$D$7)-LEN(SUBSTITUTE(配列情報!$D$7,$D76,""))</f>
        <v>0</v>
      </c>
      <c r="G76" s="21">
        <f t="shared" si="296"/>
        <v>0</v>
      </c>
      <c r="H76" s="162" cm="1">
        <f t="array" ref="H76">G76-IFERROR(_xlfn.LET(_xlpm.k,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$G$3:$G$215),IF(_xlpm.top="対象無し", 0, SUMPRODUCT(_xlpm.amount * _xlpm.hitCount))),0)</f>
        <v>0</v>
      </c>
      <c r="I76" s="157">
        <f t="shared" si="393"/>
        <v>0</v>
      </c>
      <c r="J76" s="21">
        <f>LEN(配列情報!$D$8)-LEN(SUBSTITUTE(配列情報!$D$8,$D76,""))</f>
        <v>0</v>
      </c>
      <c r="K76" s="21">
        <f t="shared" si="297"/>
        <v>0</v>
      </c>
      <c r="L76" s="162" cm="1">
        <f t="array" ref="L76">K76-IFERROR(_xlfn.LET(_xlpm.k,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$K$3:$K$215),IF(_xlpm.top="対象無し", 0, SUMPRODUCT(_xlpm.amount * _xlpm.hitCount))),0)</f>
        <v>0</v>
      </c>
      <c r="M76" s="157">
        <f t="shared" si="200"/>
        <v>0</v>
      </c>
      <c r="N76" s="21">
        <f>LEN(配列情報!$D$9)-LEN(SUBSTITUTE(配列情報!$D$9,$D76,""))</f>
        <v>0</v>
      </c>
      <c r="O76" s="21">
        <f t="shared" si="298"/>
        <v>0</v>
      </c>
      <c r="P76" s="162" cm="1">
        <f t="array" ref="P76">O76-IFERROR(_xlfn.LET(_xlpm.k,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$O$3:$O$215),IF(_xlpm.top="対象無し", 0, SUMPRODUCT(_xlpm.amount * _xlpm.hitCount))),0)</f>
        <v>0</v>
      </c>
      <c r="Q76" s="157">
        <f t="shared" si="201"/>
        <v>0</v>
      </c>
      <c r="R76" s="21">
        <f>LEN(配列情報!$D$10)-LEN(SUBSTITUTE(配列情報!$D$10,$D76,""))</f>
        <v>0</v>
      </c>
      <c r="S76" s="21">
        <f t="shared" si="299"/>
        <v>0</v>
      </c>
      <c r="T76" s="162" cm="1">
        <f t="array" ref="T76">S76-IFERROR(_xlfn.LET(_xlpm.k,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$S$3:$S$215),IF(_xlpm.top="対象無し", 0, SUMPRODUCT(_xlpm.amount * _xlpm.hitCount))),0)</f>
        <v>0</v>
      </c>
      <c r="U76" s="157">
        <f t="shared" si="202"/>
        <v>0</v>
      </c>
      <c r="V76" s="21">
        <f>LEN(配列情報!$D$11)-LEN(SUBSTITUTE(配列情報!$D$11,$D76,""))</f>
        <v>0</v>
      </c>
      <c r="W76" s="21">
        <f t="shared" si="300"/>
        <v>0</v>
      </c>
      <c r="X76" s="162" cm="1">
        <f t="array" ref="X76">W76-IFERROR(_xlfn.LET(_xlpm.k,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$W$3:$W$215),IF(_xlpm.top="対象無し", 0, SUMPRODUCT(_xlpm.amount * _xlpm.hitCount))),0)</f>
        <v>0</v>
      </c>
      <c r="Y76" s="157">
        <f t="shared" si="203"/>
        <v>0</v>
      </c>
      <c r="Z76" s="21">
        <f>LEN(配列情報!$D$12)-LEN(SUBSTITUTE(配列情報!$D$12,$D76,""))</f>
        <v>0</v>
      </c>
      <c r="AA76" s="21">
        <f t="shared" si="301"/>
        <v>0</v>
      </c>
      <c r="AB76" s="162" cm="1">
        <f t="array" ref="AB76">AA76-IFERROR(_xlfn.LET(_xlpm.k,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$AA$3:$AA$215),IF(_xlpm.top="対象無し", 0, SUMPRODUCT(_xlpm.amount * _xlpm.hitCount))),0)</f>
        <v>0</v>
      </c>
      <c r="AC76" s="157">
        <f t="shared" si="204"/>
        <v>0</v>
      </c>
      <c r="AD76" s="21">
        <f>LEN(配列情報!$D$13)-LEN(SUBSTITUTE(配列情報!$D$13,$D76,""))</f>
        <v>0</v>
      </c>
      <c r="AE76" s="21">
        <f t="shared" si="302"/>
        <v>0</v>
      </c>
      <c r="AF76" s="162" cm="1">
        <f t="array" ref="AF76">AE76-IFERROR(_xlfn.LET(_xlpm.k,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$AE$3:$AE$215),IF(_xlpm.top="対象無し", 0, SUMPRODUCT(_xlpm.amount * _xlpm.hitCount))),0)</f>
        <v>0</v>
      </c>
      <c r="AG76" s="157">
        <f t="shared" si="205"/>
        <v>0</v>
      </c>
      <c r="AH76" s="21">
        <f>LEN(配列情報!$D$14)-LEN(SUBSTITUTE(配列情報!$D$14,$D76,""))</f>
        <v>0</v>
      </c>
      <c r="AI76" s="21">
        <f t="shared" si="303"/>
        <v>0</v>
      </c>
      <c r="AJ76" s="162" cm="1">
        <f t="array" ref="AJ76">AI76-IFERROR(_xlfn.LET(_xlpm.k,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$AI$3:$AI$215),IF(_xlpm.top="対象無し", 0, SUMPRODUCT(_xlpm.amount * _xlpm.hitCount))),0)</f>
        <v>0</v>
      </c>
      <c r="AK76" s="157">
        <f t="shared" si="206"/>
        <v>0</v>
      </c>
      <c r="AL76" s="21">
        <f>LEN(配列情報!$D$15)-LEN(SUBSTITUTE(配列情報!$D$15,$D76,""))</f>
        <v>0</v>
      </c>
      <c r="AM76" s="21">
        <f t="shared" si="304"/>
        <v>0</v>
      </c>
      <c r="AN76" s="162" cm="1">
        <f t="array" ref="AN76">AM76-IFERROR(_xlfn.LET(_xlpm.k,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$AM$3:$AM$215),IF(_xlpm.top="対象無し", 0, SUMPRODUCT(_xlpm.amount * _xlpm.hitCount))),0)</f>
        <v>0</v>
      </c>
      <c r="AO76" s="157">
        <f t="shared" si="207"/>
        <v>0</v>
      </c>
      <c r="AP76" s="21">
        <f>LEN(配列情報!$D$16)-LEN(SUBSTITUTE(配列情報!$D$16,$D76,""))</f>
        <v>0</v>
      </c>
      <c r="AQ76" s="21">
        <f t="shared" si="305"/>
        <v>0</v>
      </c>
      <c r="AR76" s="162" cm="1">
        <f t="array" ref="AR76">AQ76-IFERROR(_xlfn.LET(_xlpm.k,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$AQ$3:$AQ$215),IF(_xlpm.top="対象無し", 0, SUMPRODUCT(_xlpm.amount * _xlpm.hitCount))),0)</f>
        <v>0</v>
      </c>
      <c r="AS76" s="157">
        <f t="shared" si="208"/>
        <v>0</v>
      </c>
      <c r="AT76" s="21">
        <f>LEN(配列情報!$D$17)-LEN(SUBSTITUTE(配列情報!$D$17,$D76,""))</f>
        <v>0</v>
      </c>
      <c r="AU76" s="21">
        <f t="shared" si="306"/>
        <v>0</v>
      </c>
      <c r="AV76" s="162" cm="1">
        <f t="array" ref="AV76">AU76-IFERROR(_xlfn.LET(_xlpm.k,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$AU$3:$AU$215),IF(_xlpm.top="対象無し", 0, SUMPRODUCT(_xlpm.amount * _xlpm.hitCount))),0)</f>
        <v>0</v>
      </c>
      <c r="AW76" s="157">
        <f t="shared" si="209"/>
        <v>0</v>
      </c>
      <c r="AX76" s="21">
        <f>LEN(配列情報!$D$18)-LEN(SUBSTITUTE(配列情報!$D$18,$D76,""))</f>
        <v>0</v>
      </c>
      <c r="AY76" s="21">
        <f t="shared" si="307"/>
        <v>0</v>
      </c>
      <c r="AZ76" s="162" cm="1">
        <f t="array" ref="AZ76">AY76-IFERROR(_xlfn.LET(_xlpm.k,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$AY$3:$AY$215),IF(_xlpm.top="対象無し", 0, SUMPRODUCT(_xlpm.amount * _xlpm.hitCount))),0)</f>
        <v>0</v>
      </c>
      <c r="BA76" s="157">
        <f t="shared" si="210"/>
        <v>0</v>
      </c>
      <c r="BB76" s="21">
        <f>LEN(配列情報!$D$19)-LEN(SUBSTITUTE(配列情報!$D$19,$D76,""))</f>
        <v>0</v>
      </c>
      <c r="BC76" s="21">
        <f t="shared" si="308"/>
        <v>0</v>
      </c>
      <c r="BD76" s="162" cm="1">
        <f t="array" ref="BD76">BC76-IFERROR(_xlfn.LET(_xlpm.k,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$BC$3:$BC$215),IF(_xlpm.top="対象無し", 0, SUMPRODUCT(_xlpm.amount * _xlpm.hitCount))),0)</f>
        <v>0</v>
      </c>
      <c r="BE76" s="157">
        <f t="shared" si="211"/>
        <v>0</v>
      </c>
      <c r="BF76" s="21">
        <f>LEN(配列情報!$D$20)-LEN(SUBSTITUTE(配列情報!$D$20,$D76,""))</f>
        <v>0</v>
      </c>
      <c r="BG76" s="21">
        <f t="shared" si="309"/>
        <v>0</v>
      </c>
      <c r="BH76" s="162" cm="1">
        <f t="array" ref="BH76">BG76-IFERROR(_xlfn.LET(_xlpm.k,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$BG$3:$BG$215),IF(_xlpm.top="対象無し", 0, SUMPRODUCT(_xlpm.amount * _xlpm.hitCount))),0)</f>
        <v>0</v>
      </c>
      <c r="BI76" s="157">
        <f t="shared" si="212"/>
        <v>0</v>
      </c>
      <c r="BJ76" s="21">
        <f>LEN(配列情報!$D$21)-LEN(SUBSTITUTE(配列情報!$D$21,$D76,""))</f>
        <v>0</v>
      </c>
      <c r="BK76" s="21">
        <f t="shared" si="310"/>
        <v>0</v>
      </c>
      <c r="BL76" s="162" cm="1">
        <f t="array" ref="BL76">BK76-IFERROR(_xlfn.LET(_xlpm.k,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$BK$3:$BK$215),IF(_xlpm.top="対象無し", 0, SUMPRODUCT(_xlpm.amount * _xlpm.hitCount))),0)</f>
        <v>0</v>
      </c>
      <c r="BM76" s="157">
        <f t="shared" si="213"/>
        <v>0</v>
      </c>
      <c r="BN76" s="21">
        <f>LEN(配列情報!$D$22)-LEN(SUBSTITUTE(配列情報!$D$22,$D76,""))</f>
        <v>0</v>
      </c>
      <c r="BO76" s="21">
        <f t="shared" si="311"/>
        <v>0</v>
      </c>
      <c r="BP76" s="162" cm="1">
        <f t="array" ref="BP76">BO76-IFERROR(_xlfn.LET(_xlpm.k,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$BO$3:$BO$215),IF(_xlpm.top="対象無し", 0, SUMPRODUCT(_xlpm.amount * _xlpm.hitCount))),0)</f>
        <v>0</v>
      </c>
      <c r="BQ76" s="157">
        <f t="shared" si="214"/>
        <v>0</v>
      </c>
      <c r="BR76" s="21">
        <f>LEN(配列情報!$D$23)-LEN(SUBSTITUTE(配列情報!$D$23,$D76,""))</f>
        <v>0</v>
      </c>
      <c r="BS76" s="21">
        <f t="shared" si="312"/>
        <v>0</v>
      </c>
      <c r="BT76" s="162" cm="1">
        <f t="array" ref="BT76">BS76-IFERROR(_xlfn.LET(_xlpm.k,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$BS$3:$BS$215),IF(_xlpm.top="対象無し", 0, SUMPRODUCT(_xlpm.amount * _xlpm.hitCount))),0)</f>
        <v>0</v>
      </c>
      <c r="BU76" s="157">
        <f t="shared" si="215"/>
        <v>0</v>
      </c>
      <c r="BV76" s="21">
        <f>LEN(配列情報!$D$24)-LEN(SUBSTITUTE(配列情報!$D$24,$D76,""))</f>
        <v>0</v>
      </c>
      <c r="BW76" s="21">
        <f t="shared" si="313"/>
        <v>0</v>
      </c>
      <c r="BX76" s="162" cm="1">
        <f t="array" ref="BX76">BW76-IFERROR(_xlfn.LET(_xlpm.k,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$BW$3:$BW$215),IF(_xlpm.top="対象無し", 0, SUMPRODUCT(_xlpm.amount * _xlpm.hitCount))),0)</f>
        <v>0</v>
      </c>
      <c r="BY76" s="157">
        <f t="shared" si="216"/>
        <v>0</v>
      </c>
      <c r="BZ76" s="21">
        <f>LEN(配列情報!$D$25)-LEN(SUBSTITUTE(配列情報!$D$25,$D76,""))</f>
        <v>0</v>
      </c>
      <c r="CA76" s="21">
        <f t="shared" si="314"/>
        <v>0</v>
      </c>
      <c r="CB76" s="162" cm="1">
        <f t="array" ref="CB76">CA76-IFERROR(_xlfn.LET(_xlpm.k,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$CA$3:$CA$215),IF(_xlpm.top="対象無し", 0, SUMPRODUCT(_xlpm.amount * _xlpm.hitCount))),0)</f>
        <v>0</v>
      </c>
      <c r="CC76" s="157">
        <f t="shared" si="217"/>
        <v>0</v>
      </c>
      <c r="CD76" s="21">
        <f>LEN(配列情報!$D$26)-LEN(SUBSTITUTE(配列情報!$D$26,$D76,""))</f>
        <v>0</v>
      </c>
      <c r="CE76" s="21">
        <f t="shared" si="315"/>
        <v>0</v>
      </c>
      <c r="CF76" s="162" cm="1">
        <f t="array" ref="CF76">CE76-IFERROR(_xlfn.LET(_xlpm.k,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$CE$3:$CE$215),IF(_xlpm.top="対象無し", 0, SUMPRODUCT(_xlpm.amount * _xlpm.hitCount))),0)</f>
        <v>0</v>
      </c>
      <c r="CG76" s="157">
        <f t="shared" si="218"/>
        <v>0</v>
      </c>
      <c r="CH76" s="21">
        <f>LEN(配列情報!$D$27)-LEN(SUBSTITUTE(配列情報!$D$27,$D76,""))</f>
        <v>0</v>
      </c>
      <c r="CI76" s="21">
        <f t="shared" si="316"/>
        <v>0</v>
      </c>
      <c r="CJ76" s="162" cm="1">
        <f t="array" ref="CJ76">CI76-IFERROR(_xlfn.LET(_xlpm.k,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$CI$3:$CI$215),IF(_xlpm.top="対象無し", 0, SUMPRODUCT(_xlpm.amount * _xlpm.hitCount))),0)</f>
        <v>0</v>
      </c>
      <c r="CK76" s="157">
        <f t="shared" si="219"/>
        <v>0</v>
      </c>
      <c r="CL76" s="21">
        <f>LEN(配列情報!$D$28)-LEN(SUBSTITUTE(配列情報!$D$28,$D76,""))</f>
        <v>0</v>
      </c>
      <c r="CM76" s="21">
        <f t="shared" si="317"/>
        <v>0</v>
      </c>
      <c r="CN76" s="162" cm="1">
        <f t="array" ref="CN76">CM76-IFERROR(_xlfn.LET(_xlpm.k,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$CM$3:$CM$215),IF(_xlpm.top="対象無し", 0, SUMPRODUCT(_xlpm.amount * _xlpm.hitCount))),0)</f>
        <v>0</v>
      </c>
      <c r="CO76" s="157">
        <f t="shared" si="220"/>
        <v>0</v>
      </c>
      <c r="CP76" s="21">
        <f>LEN(配列情報!$D$29)-LEN(SUBSTITUTE(配列情報!$D$29,$D76,""))</f>
        <v>0</v>
      </c>
      <c r="CQ76" s="21">
        <f t="shared" si="318"/>
        <v>0</v>
      </c>
      <c r="CR76" s="162" cm="1">
        <f t="array" ref="CR76">CQ76-IFERROR(_xlfn.LET(_xlpm.k,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$CQ$3:$CQ$215),IF(_xlpm.top="対象無し", 0, SUMPRODUCT(_xlpm.amount * _xlpm.hitCount))),0)</f>
        <v>0</v>
      </c>
      <c r="CS76" s="157">
        <f t="shared" si="221"/>
        <v>0</v>
      </c>
      <c r="CT76" s="21">
        <f>LEN(配列情報!$D$30)-LEN(SUBSTITUTE(配列情報!$D$30,$D76,""))</f>
        <v>0</v>
      </c>
      <c r="CU76" s="21">
        <f t="shared" si="319"/>
        <v>0</v>
      </c>
      <c r="CV76" s="162" cm="1">
        <f t="array" ref="CV76">CU76-IFERROR(_xlfn.LET(_xlpm.k,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$CU$3:$CU$215),IF(_xlpm.top="対象無し", 0, SUMPRODUCT(_xlpm.amount * _xlpm.hitCount))),0)</f>
        <v>0</v>
      </c>
      <c r="CW76" s="157">
        <f t="shared" si="222"/>
        <v>0</v>
      </c>
      <c r="CX76" s="21">
        <f>LEN(配列情報!$D$31)-LEN(SUBSTITUTE(配列情報!$D$31,$D76,""))</f>
        <v>0</v>
      </c>
      <c r="CY76" s="21">
        <f t="shared" si="320"/>
        <v>0</v>
      </c>
      <c r="CZ76" s="162" cm="1">
        <f t="array" ref="CZ76">CY76-IFERROR(_xlfn.LET(_xlpm.k,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$CY$3:$CY$215),IF(_xlpm.top="対象無し", 0, SUMPRODUCT(_xlpm.amount * _xlpm.hitCount))),0)</f>
        <v>0</v>
      </c>
      <c r="DA76" s="157">
        <f t="shared" si="223"/>
        <v>0</v>
      </c>
      <c r="DB76" s="21">
        <f>LEN(配列情報!$D$32)-LEN(SUBSTITUTE(配列情報!$D$32,$D76,""))</f>
        <v>0</v>
      </c>
      <c r="DC76" s="21">
        <f t="shared" si="321"/>
        <v>0</v>
      </c>
      <c r="DD76" s="162" cm="1">
        <f t="array" ref="DD76">DC76-IFERROR(_xlfn.LET(_xlpm.k,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$DC$3:$DC$215),IF(_xlpm.top="対象無し", 0, SUMPRODUCT(_xlpm.amount * _xlpm.hitCount))),0)</f>
        <v>0</v>
      </c>
      <c r="DE76" s="157">
        <f t="shared" si="224"/>
        <v>0</v>
      </c>
      <c r="DF76" s="21">
        <f>LEN(配列情報!$D$33)-LEN(SUBSTITUTE(配列情報!$D$33,$D76,""))</f>
        <v>0</v>
      </c>
      <c r="DG76" s="21">
        <f t="shared" si="322"/>
        <v>0</v>
      </c>
      <c r="DH76" s="162" cm="1">
        <f t="array" ref="DH76">DG76-IFERROR(_xlfn.LET(_xlpm.k,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$DG$3:$DG$215),IF(_xlpm.top="対象無し", 0, SUMPRODUCT(_xlpm.amount * _xlpm.hitCount))),0)</f>
        <v>0</v>
      </c>
      <c r="DI76" s="157">
        <f t="shared" si="225"/>
        <v>0</v>
      </c>
      <c r="DJ76" s="21">
        <f>LEN(配列情報!$D$34)-LEN(SUBSTITUTE(配列情報!$D$34,$D76,""))</f>
        <v>0</v>
      </c>
      <c r="DK76" s="21">
        <f t="shared" si="323"/>
        <v>0</v>
      </c>
      <c r="DL76" s="162" cm="1">
        <f t="array" ref="DL76">DK76-IFERROR(_xlfn.LET(_xlpm.k,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$DK$3:$DK$215),IF(_xlpm.top="対象無し", 0, SUMPRODUCT(_xlpm.amount * _xlpm.hitCount))),0)</f>
        <v>0</v>
      </c>
      <c r="DM76" s="157">
        <f t="shared" si="226"/>
        <v>0</v>
      </c>
      <c r="DN76" s="21">
        <f>LEN(配列情報!$D$35)-LEN(SUBSTITUTE(配列情報!$D$35,$D76,""))</f>
        <v>0</v>
      </c>
      <c r="DO76" s="21">
        <f t="shared" si="324"/>
        <v>0</v>
      </c>
      <c r="DP76" s="162" cm="1">
        <f t="array" ref="DP76">DO76-IFERROR(_xlfn.LET(_xlpm.k,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$DO$3:$DO$215),IF(_xlpm.top="対象無し", 0, SUMPRODUCT(_xlpm.amount * _xlpm.hitCount))),0)</f>
        <v>0</v>
      </c>
      <c r="DQ76" s="157">
        <f t="shared" si="227"/>
        <v>0</v>
      </c>
      <c r="DR76" s="21">
        <f>LEN(配列情報!$D$36)-LEN(SUBSTITUTE(配列情報!$D$36,$D76,""))</f>
        <v>0</v>
      </c>
      <c r="DS76" s="21">
        <f t="shared" si="325"/>
        <v>0</v>
      </c>
      <c r="DT76" s="162" cm="1">
        <f t="array" ref="DT76">DS76-IFERROR(_xlfn.LET(_xlpm.k,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$DS$3:$DS$215),IF(_xlpm.top="対象無し", 0, SUMPRODUCT(_xlpm.amount * _xlpm.hitCount))),0)</f>
        <v>0</v>
      </c>
      <c r="DU76" s="157">
        <f t="shared" si="228"/>
        <v>0</v>
      </c>
      <c r="DV76" s="21">
        <f>LEN(配列情報!$D$37)-LEN(SUBSTITUTE(配列情報!$D$37,$D76,""))</f>
        <v>0</v>
      </c>
      <c r="DW76" s="21">
        <f t="shared" si="326"/>
        <v>0</v>
      </c>
      <c r="DX76" s="162" cm="1">
        <f t="array" ref="DX76">DW76-IFERROR(_xlfn.LET(_xlpm.k,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$DW$3:$DW$215),IF(_xlpm.top="対象無し", 0, SUMPRODUCT(_xlpm.amount * _xlpm.hitCount))),0)</f>
        <v>0</v>
      </c>
      <c r="DY76" s="157">
        <f t="shared" si="229"/>
        <v>0</v>
      </c>
      <c r="DZ76" s="21">
        <f>LEN(配列情報!$D$38)-LEN(SUBSTITUTE(配列情報!$D$38,$D76,""))</f>
        <v>0</v>
      </c>
      <c r="EA76" s="21">
        <f t="shared" si="327"/>
        <v>0</v>
      </c>
      <c r="EB76" s="162" cm="1">
        <f t="array" ref="EB76">EA76-IFERROR(_xlfn.LET(_xlpm.k,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$EA$3:$EA$215),IF(_xlpm.top="対象無し", 0, SUMPRODUCT(_xlpm.amount * _xlpm.hitCount))),0)</f>
        <v>0</v>
      </c>
      <c r="EC76" s="157">
        <f t="shared" si="230"/>
        <v>0</v>
      </c>
      <c r="ED76" s="21">
        <f>LEN(配列情報!$D$39)-LEN(SUBSTITUTE(配列情報!$D$39,$D76,""))</f>
        <v>0</v>
      </c>
      <c r="EE76" s="21">
        <f t="shared" si="328"/>
        <v>0</v>
      </c>
      <c r="EF76" s="162" cm="1">
        <f t="array" ref="EF76">EE76-IFERROR(_xlfn.LET(_xlpm.k,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$EE$3:$EE$215),IF(_xlpm.top="対象無し", 0, SUMPRODUCT(_xlpm.amount * _xlpm.hitCount))),0)</f>
        <v>0</v>
      </c>
      <c r="EG76" s="157">
        <f t="shared" si="231"/>
        <v>0</v>
      </c>
      <c r="EH76" s="21">
        <f>LEN(配列情報!$D$40)-LEN(SUBSTITUTE(配列情報!$D$40,$D76,""))</f>
        <v>0</v>
      </c>
      <c r="EI76" s="21">
        <f t="shared" si="329"/>
        <v>0</v>
      </c>
      <c r="EJ76" s="162" cm="1">
        <f t="array" ref="EJ76">EI76-IFERROR(_xlfn.LET(_xlpm.k,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$EI$3:$EI$215),IF(_xlpm.top="対象無し", 0, SUMPRODUCT(_xlpm.amount * _xlpm.hitCount))),0)</f>
        <v>0</v>
      </c>
      <c r="EK76" s="157">
        <f t="shared" si="232"/>
        <v>0</v>
      </c>
      <c r="EL76" s="21">
        <f>LEN(配列情報!$D$41)-LEN(SUBSTITUTE(配列情報!$D$41,$D76,""))</f>
        <v>0</v>
      </c>
      <c r="EM76" s="21">
        <f t="shared" si="330"/>
        <v>0</v>
      </c>
      <c r="EN76" s="162" cm="1">
        <f t="array" ref="EN76">EM76-IFERROR(_xlfn.LET(_xlpm.k,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$EM$3:$EM$215),IF(_xlpm.top="対象無し", 0, SUMPRODUCT(_xlpm.amount * _xlpm.hitCount))),0)</f>
        <v>0</v>
      </c>
      <c r="EO76" s="157">
        <f t="shared" si="233"/>
        <v>0</v>
      </c>
      <c r="EP76" s="21">
        <f>LEN(配列情報!$D$42)-LEN(SUBSTITUTE(配列情報!$D$42,$D76,""))</f>
        <v>0</v>
      </c>
      <c r="EQ76" s="21">
        <f t="shared" si="331"/>
        <v>0</v>
      </c>
      <c r="ER76" s="162" cm="1">
        <f t="array" ref="ER76">EQ76-IFERROR(_xlfn.LET(_xlpm.k,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$EQ$3:$EQ$215),IF(_xlpm.top="対象無し", 0, SUMPRODUCT(_xlpm.amount * _xlpm.hitCount))),0)</f>
        <v>0</v>
      </c>
      <c r="ES76" s="157">
        <f t="shared" si="234"/>
        <v>0</v>
      </c>
      <c r="ET76" s="21">
        <f>LEN(配列情報!$D$43)-LEN(SUBSTITUTE(配列情報!$D$43,$D76,""))</f>
        <v>0</v>
      </c>
      <c r="EU76" s="21">
        <f t="shared" si="332"/>
        <v>0</v>
      </c>
      <c r="EV76" s="162" cm="1">
        <f t="array" ref="EV76">EU76-IFERROR(_xlfn.LET(_xlpm.k,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$EU$3:$EU$215),IF(_xlpm.top="対象無し", 0, SUMPRODUCT(_xlpm.amount * _xlpm.hitCount))),0)</f>
        <v>0</v>
      </c>
      <c r="EW76" s="157">
        <f t="shared" si="235"/>
        <v>0</v>
      </c>
      <c r="EX76" s="21">
        <f>LEN(配列情報!$D$44)-LEN(SUBSTITUTE(配列情報!$D$44,$D76,""))</f>
        <v>0</v>
      </c>
      <c r="EY76" s="21">
        <f t="shared" si="333"/>
        <v>0</v>
      </c>
      <c r="EZ76" s="162" cm="1">
        <f t="array" ref="EZ76">EY76-IFERROR(_xlfn.LET(_xlpm.k,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$EY$3:$EY$215),IF(_xlpm.top="対象無し", 0, SUMPRODUCT(_xlpm.amount * _xlpm.hitCount))),0)</f>
        <v>0</v>
      </c>
      <c r="FA76" s="157">
        <f t="shared" si="236"/>
        <v>0</v>
      </c>
      <c r="FB76" s="21">
        <f>LEN(配列情報!$D$45)-LEN(SUBSTITUTE(配列情報!$D$45,$D76,""))</f>
        <v>0</v>
      </c>
      <c r="FC76" s="21">
        <f t="shared" si="334"/>
        <v>0</v>
      </c>
      <c r="FD76" s="162" cm="1">
        <f t="array" ref="FD76">FC76-IFERROR(_xlfn.LET(_xlpm.k,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$FC$3:$FC$215),IF(_xlpm.top="対象無し", 0, SUMPRODUCT(_xlpm.amount * _xlpm.hitCount))),0)</f>
        <v>0</v>
      </c>
      <c r="FE76" s="157">
        <f t="shared" si="237"/>
        <v>0</v>
      </c>
      <c r="FF76" s="21">
        <f>LEN(配列情報!$D$46)-LEN(SUBSTITUTE(配列情報!$D$46,$D76,""))</f>
        <v>0</v>
      </c>
      <c r="FG76" s="21">
        <f t="shared" si="335"/>
        <v>0</v>
      </c>
      <c r="FH76" s="162" cm="1">
        <f t="array" ref="FH76">FG76-IFERROR(_xlfn.LET(_xlpm.k,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$FG$3:$FG$215),IF(_xlpm.top="対象無し", 0, SUMPRODUCT(_xlpm.amount * _xlpm.hitCount))),0)</f>
        <v>0</v>
      </c>
      <c r="FI76" s="157">
        <f t="shared" si="238"/>
        <v>0</v>
      </c>
      <c r="FJ76" s="21">
        <f>LEN(配列情報!$D$47)-LEN(SUBSTITUTE(配列情報!$D$47,$D76,""))</f>
        <v>0</v>
      </c>
      <c r="FK76" s="21">
        <f t="shared" si="336"/>
        <v>0</v>
      </c>
      <c r="FL76" s="162" cm="1">
        <f t="array" ref="FL76">FK76-IFERROR(_xlfn.LET(_xlpm.k,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$FK$3:$FK$215),IF(_xlpm.top="対象無し", 0, SUMPRODUCT(_xlpm.amount * _xlpm.hitCount))),0)</f>
        <v>0</v>
      </c>
      <c r="FM76" s="157">
        <f t="shared" si="239"/>
        <v>0</v>
      </c>
      <c r="FN76" s="21">
        <f>LEN(配列情報!$D$48)-LEN(SUBSTITUTE(配列情報!$D$48,$D76,""))</f>
        <v>0</v>
      </c>
      <c r="FO76" s="21">
        <f t="shared" si="337"/>
        <v>0</v>
      </c>
      <c r="FP76" s="162" cm="1">
        <f t="array" ref="FP76">FO76-IFERROR(_xlfn.LET(_xlpm.k,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$FO$3:$FO$215),IF(_xlpm.top="対象無し", 0, SUMPRODUCT(_xlpm.amount * _xlpm.hitCount))),0)</f>
        <v>0</v>
      </c>
      <c r="FQ76" s="157">
        <f t="shared" si="240"/>
        <v>0</v>
      </c>
      <c r="FR76" s="21">
        <f>LEN(配列情報!$D$49)-LEN(SUBSTITUTE(配列情報!$D$49,$D76,""))</f>
        <v>0</v>
      </c>
      <c r="FS76" s="21">
        <f t="shared" si="338"/>
        <v>0</v>
      </c>
      <c r="FT76" s="162" cm="1">
        <f t="array" ref="FT76">FS76-IFERROR(_xlfn.LET(_xlpm.k,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$FS$3:$FS$215),IF(_xlpm.top="対象無し", 0, SUMPRODUCT(_xlpm.amount * _xlpm.hitCount))),0)</f>
        <v>0</v>
      </c>
      <c r="FU76" s="157">
        <f t="shared" si="241"/>
        <v>0</v>
      </c>
      <c r="FV76" s="21">
        <f>LEN(配列情報!$D$50)-LEN(SUBSTITUTE(配列情報!$D$50,$D76,""))</f>
        <v>0</v>
      </c>
      <c r="FW76" s="21">
        <f t="shared" si="339"/>
        <v>0</v>
      </c>
      <c r="FX76" s="162" cm="1">
        <f t="array" ref="FX76">FW76-IFERROR(_xlfn.LET(_xlpm.k,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$FW$3:$FW$215),IF(_xlpm.top="対象無し", 0, SUMPRODUCT(_xlpm.amount * _xlpm.hitCount))),0)</f>
        <v>0</v>
      </c>
      <c r="FY76" s="157">
        <f t="shared" si="242"/>
        <v>0</v>
      </c>
      <c r="FZ76" s="21">
        <f>LEN(配列情報!$D$51)-LEN(SUBSTITUTE(配列情報!$D$51,$D76,""))</f>
        <v>0</v>
      </c>
      <c r="GA76" s="21">
        <f t="shared" si="340"/>
        <v>0</v>
      </c>
      <c r="GB76" s="162" cm="1">
        <f t="array" ref="GB76">GA76-IFERROR(_xlfn.LET(_xlpm.k,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$GA$3:$GA$215),IF(_xlpm.top="対象無し", 0, SUMPRODUCT(_xlpm.amount * _xlpm.hitCount))),0)</f>
        <v>0</v>
      </c>
      <c r="GC76" s="157">
        <f t="shared" si="243"/>
        <v>0</v>
      </c>
      <c r="GD76" s="21">
        <f>LEN(配列情報!$D$52)-LEN(SUBSTITUTE(配列情報!$D$52,$D76,""))</f>
        <v>0</v>
      </c>
      <c r="GE76" s="21">
        <f t="shared" si="341"/>
        <v>0</v>
      </c>
      <c r="GF76" s="162" cm="1">
        <f t="array" ref="GF76">GE76-IFERROR(_xlfn.LET(_xlpm.k,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$GE$3:$GE$215),IF(_xlpm.top="対象無し", 0, SUMPRODUCT(_xlpm.amount * _xlpm.hitCount))),0)</f>
        <v>0</v>
      </c>
      <c r="GG76" s="157">
        <f t="shared" si="244"/>
        <v>0</v>
      </c>
      <c r="GH76" s="21">
        <f>LEN(配列情報!$D$53)-LEN(SUBSTITUTE(配列情報!$D$53,$D76,""))</f>
        <v>0</v>
      </c>
      <c r="GI76" s="21">
        <f t="shared" si="342"/>
        <v>0</v>
      </c>
      <c r="GJ76" s="162" cm="1">
        <f t="array" ref="GJ76">GI76-IFERROR(_xlfn.LET(_xlpm.k,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$GI$3:$GI$215),IF(_xlpm.top="対象無し", 0, SUMPRODUCT(_xlpm.amount * _xlpm.hitCount))),0)</f>
        <v>0</v>
      </c>
      <c r="GK76" s="157">
        <f t="shared" si="245"/>
        <v>0</v>
      </c>
      <c r="GL76" s="21">
        <f>LEN(配列情報!$D$54)-LEN(SUBSTITUTE(配列情報!$D$54,$D76,""))</f>
        <v>0</v>
      </c>
      <c r="GM76" s="21">
        <f t="shared" si="343"/>
        <v>0</v>
      </c>
      <c r="GN76" s="162" cm="1">
        <f t="array" ref="GN76">GM76-IFERROR(_xlfn.LET(_xlpm.k,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$GM$3:$GM$215),IF(_xlpm.top="対象無し", 0, SUMPRODUCT(_xlpm.amount * _xlpm.hitCount))),0)</f>
        <v>0</v>
      </c>
      <c r="GO76" s="157">
        <f t="shared" si="246"/>
        <v>0</v>
      </c>
      <c r="GP76" s="21">
        <f>LEN(配列情報!$D$55)-LEN(SUBSTITUTE(配列情報!$D$55,$D76,""))</f>
        <v>0</v>
      </c>
      <c r="GQ76" s="21">
        <f t="shared" si="344"/>
        <v>0</v>
      </c>
      <c r="GR76" s="162" cm="1">
        <f t="array" ref="GR76">GQ76-IFERROR(_xlfn.LET(_xlpm.k,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$GQ$3:$GQ$215),IF(_xlpm.top="対象無し", 0, SUMPRODUCT(_xlpm.amount * _xlpm.hitCount))),0)</f>
        <v>0</v>
      </c>
      <c r="GS76" s="157">
        <f t="shared" si="247"/>
        <v>0</v>
      </c>
      <c r="GT76" s="21">
        <f>LEN(配列情報!$D$56)-LEN(SUBSTITUTE(配列情報!$D$56,$D76,""))</f>
        <v>0</v>
      </c>
      <c r="GU76" s="21">
        <f t="shared" si="345"/>
        <v>0</v>
      </c>
      <c r="GV76" s="162" cm="1">
        <f t="array" ref="GV76">GU76-IFERROR(_xlfn.LET(_xlpm.k,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$GU$3:$GU$215),IF(_xlpm.top="対象無し", 0, SUMPRODUCT(_xlpm.amount * _xlpm.hitCount))),0)</f>
        <v>0</v>
      </c>
      <c r="GW76" s="157">
        <f t="shared" si="248"/>
        <v>0</v>
      </c>
      <c r="GX76" s="21">
        <f>LEN(配列情報!$D$57)-LEN(SUBSTITUTE(配列情報!$D$57,$D76,""))</f>
        <v>0</v>
      </c>
      <c r="GY76" s="21">
        <f t="shared" si="346"/>
        <v>0</v>
      </c>
      <c r="GZ76" s="162" cm="1">
        <f t="array" ref="GZ76">GY76-IFERROR(_xlfn.LET(_xlpm.k,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$GY$3:$GY$215),IF(_xlpm.top="対象無し", 0, SUMPRODUCT(_xlpm.amount * _xlpm.hitCount))),0)</f>
        <v>0</v>
      </c>
      <c r="HA76" s="157">
        <f t="shared" si="249"/>
        <v>0</v>
      </c>
      <c r="HB76" s="21">
        <f>LEN(配列情報!$D$58)-LEN(SUBSTITUTE(配列情報!$D$58,$D76,""))</f>
        <v>0</v>
      </c>
      <c r="HC76" s="21">
        <f t="shared" si="347"/>
        <v>0</v>
      </c>
      <c r="HD76" s="162" cm="1">
        <f t="array" ref="HD76">HC76-IFERROR(_xlfn.LET(_xlpm.k,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$HC$3:$HC$215),IF(_xlpm.top="対象無し", 0, SUMPRODUCT(_xlpm.amount * _xlpm.hitCount))),0)</f>
        <v>0</v>
      </c>
      <c r="HE76" s="157">
        <f t="shared" si="250"/>
        <v>0</v>
      </c>
      <c r="HF76" s="21">
        <f>LEN(配列情報!$D$59)-LEN(SUBSTITUTE(配列情報!$D$59,$D76,""))</f>
        <v>0</v>
      </c>
      <c r="HG76" s="21">
        <f t="shared" si="348"/>
        <v>0</v>
      </c>
      <c r="HH76" s="162" cm="1">
        <f t="array" ref="HH76">HG76-IFERROR(_xlfn.LET(_xlpm.k,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$HG$3:$HG$215),IF(_xlpm.top="対象無し", 0, SUMPRODUCT(_xlpm.amount * _xlpm.hitCount))),0)</f>
        <v>0</v>
      </c>
      <c r="HI76" s="157">
        <f t="shared" si="251"/>
        <v>0</v>
      </c>
      <c r="HJ76" s="21">
        <f>LEN(配列情報!$D$60)-LEN(SUBSTITUTE(配列情報!$D$60,$D76,""))</f>
        <v>0</v>
      </c>
      <c r="HK76" s="21">
        <f t="shared" si="349"/>
        <v>0</v>
      </c>
      <c r="HL76" s="162" cm="1">
        <f t="array" ref="HL76">HK76-IFERROR(_xlfn.LET(_xlpm.k,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$HK$3:$HK$215),IF(_xlpm.top="対象無し", 0, SUMPRODUCT(_xlpm.amount * _xlpm.hitCount))),0)</f>
        <v>0</v>
      </c>
      <c r="HM76" s="157">
        <f t="shared" si="252"/>
        <v>0</v>
      </c>
      <c r="HN76" s="21">
        <f>LEN(配列情報!$D$61)-LEN(SUBSTITUTE(配列情報!$D$61,$D76,""))</f>
        <v>0</v>
      </c>
      <c r="HO76" s="21">
        <f t="shared" si="350"/>
        <v>0</v>
      </c>
      <c r="HP76" s="162" cm="1">
        <f t="array" ref="HP76">HO76-IFERROR(_xlfn.LET(_xlpm.k,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$HO$3:$HO$215),IF(_xlpm.top="対象無し", 0, SUMPRODUCT(_xlpm.amount * _xlpm.hitCount))),0)</f>
        <v>0</v>
      </c>
      <c r="HQ76" s="157">
        <f t="shared" si="253"/>
        <v>0</v>
      </c>
      <c r="HR76" s="21">
        <f>LEN(配列情報!$D$62)-LEN(SUBSTITUTE(配列情報!$D$62,$D76,""))</f>
        <v>0</v>
      </c>
      <c r="HS76" s="21">
        <f t="shared" si="351"/>
        <v>0</v>
      </c>
      <c r="HT76" s="162" cm="1">
        <f t="array" ref="HT76">HS76-IFERROR(_xlfn.LET(_xlpm.k,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$HS$3:$HS$215),IF(_xlpm.top="対象無し", 0, SUMPRODUCT(_xlpm.amount * _xlpm.hitCount))),0)</f>
        <v>0</v>
      </c>
      <c r="HU76" s="157">
        <f t="shared" si="254"/>
        <v>0</v>
      </c>
      <c r="HV76" s="21">
        <f>LEN(配列情報!$D$63)-LEN(SUBSTITUTE(配列情報!$D$63,$D76,""))</f>
        <v>0</v>
      </c>
      <c r="HW76" s="21">
        <f t="shared" si="352"/>
        <v>0</v>
      </c>
      <c r="HX76" s="162" cm="1">
        <f t="array" ref="HX76">HW76-IFERROR(_xlfn.LET(_xlpm.k,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$HW$3:$HW$215),IF(_xlpm.top="対象無し", 0, SUMPRODUCT(_xlpm.amount * _xlpm.hitCount))),0)</f>
        <v>0</v>
      </c>
      <c r="HY76" s="157">
        <f t="shared" si="255"/>
        <v>0</v>
      </c>
      <c r="HZ76" s="21">
        <f>LEN(配列情報!$D$64)-LEN(SUBSTITUTE(配列情報!$D$64,$D76,""))</f>
        <v>0</v>
      </c>
      <c r="IA76" s="21">
        <f t="shared" si="353"/>
        <v>0</v>
      </c>
      <c r="IB76" s="162" cm="1">
        <f t="array" ref="IB76">IA76-IFERROR(_xlfn.LET(_xlpm.k,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$IA$3:$IA$215),IF(_xlpm.top="対象無し", 0, SUMPRODUCT(_xlpm.amount * _xlpm.hitCount))),0)</f>
        <v>0</v>
      </c>
      <c r="IC76" s="157">
        <f t="shared" si="256"/>
        <v>0</v>
      </c>
      <c r="ID76" s="21">
        <f>LEN(配列情報!$D$65)-LEN(SUBSTITUTE(配列情報!$D$65,$D76,""))</f>
        <v>0</v>
      </c>
      <c r="IE76" s="21">
        <f t="shared" si="354"/>
        <v>0</v>
      </c>
      <c r="IF76" s="162" cm="1">
        <f t="array" ref="IF76">IE76-IFERROR(_xlfn.LET(_xlpm.k,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$IE$3:$IE$215),IF(_xlpm.top="対象無し", 0, SUMPRODUCT(_xlpm.amount * _xlpm.hitCount))),0)</f>
        <v>0</v>
      </c>
      <c r="IG76" s="157">
        <f t="shared" si="257"/>
        <v>0</v>
      </c>
      <c r="IH76" s="21">
        <f>LEN(配列情報!$D$66)-LEN(SUBSTITUTE(配列情報!$D$66,$D76,""))</f>
        <v>0</v>
      </c>
      <c r="II76" s="21">
        <f t="shared" si="355"/>
        <v>0</v>
      </c>
      <c r="IJ76" s="162" cm="1">
        <f t="array" ref="IJ76">II76-IFERROR(_xlfn.LET(_xlpm.k,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$II$3:$II$215),IF(_xlpm.top="対象無し", 0, SUMPRODUCT(_xlpm.amount * _xlpm.hitCount))),0)</f>
        <v>0</v>
      </c>
      <c r="IK76" s="157">
        <f t="shared" si="258"/>
        <v>0</v>
      </c>
      <c r="IL76" s="21">
        <f>LEN(配列情報!$D$67)-LEN(SUBSTITUTE(配列情報!$D$67,$D76,""))</f>
        <v>0</v>
      </c>
      <c r="IM76" s="21">
        <f t="shared" si="356"/>
        <v>0</v>
      </c>
      <c r="IN76" s="162" cm="1">
        <f t="array" ref="IN76">IM76-IFERROR(_xlfn.LET(_xlpm.k,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$IM$3:$IM$215),IF(_xlpm.top="対象無し", 0, SUMPRODUCT(_xlpm.amount * _xlpm.hitCount))),0)</f>
        <v>0</v>
      </c>
      <c r="IO76" s="157">
        <f t="shared" si="259"/>
        <v>0</v>
      </c>
      <c r="IP76" s="21">
        <f>LEN(配列情報!$D$68)-LEN(SUBSTITUTE(配列情報!$D$68,$D76,""))</f>
        <v>0</v>
      </c>
      <c r="IQ76" s="21">
        <f t="shared" si="357"/>
        <v>0</v>
      </c>
      <c r="IR76" s="162" cm="1">
        <f t="array" ref="IR76">IQ76-IFERROR(_xlfn.LET(_xlpm.k,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$IQ$3:$IQ$215),IF(_xlpm.top="対象無し", 0, SUMPRODUCT(_xlpm.amount * _xlpm.hitCount))),0)</f>
        <v>0</v>
      </c>
      <c r="IS76" s="157">
        <f t="shared" si="260"/>
        <v>0</v>
      </c>
      <c r="IT76" s="21">
        <f>LEN(配列情報!$D$69)-LEN(SUBSTITUTE(配列情報!$D$69,$D76,""))</f>
        <v>0</v>
      </c>
      <c r="IU76" s="21">
        <f t="shared" si="358"/>
        <v>0</v>
      </c>
      <c r="IV76" s="162" cm="1">
        <f t="array" ref="IV76">IU76-IFERROR(_xlfn.LET(_xlpm.k,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$IU$3:$IU$215),IF(_xlpm.top="対象無し", 0, SUMPRODUCT(_xlpm.amount * _xlpm.hitCount))),0)</f>
        <v>0</v>
      </c>
      <c r="IW76" s="157">
        <f t="shared" si="261"/>
        <v>0</v>
      </c>
      <c r="IX76" s="21">
        <f>LEN(配列情報!$D$70)-LEN(SUBSTITUTE(配列情報!$D$70,$D76,""))</f>
        <v>0</v>
      </c>
      <c r="IY76" s="21">
        <f t="shared" si="359"/>
        <v>0</v>
      </c>
      <c r="IZ76" s="162" cm="1">
        <f t="array" ref="IZ76">IY76-IFERROR(_xlfn.LET(_xlpm.k,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$IY$3:$IY$215),IF(_xlpm.top="対象無し", 0, SUMPRODUCT(_xlpm.amount * _xlpm.hitCount))),0)</f>
        <v>0</v>
      </c>
      <c r="JA76" s="157">
        <f t="shared" si="262"/>
        <v>0</v>
      </c>
      <c r="JB76" s="21">
        <f>LEN(配列情報!$D$71)-LEN(SUBSTITUTE(配列情報!$D$71,$D76,""))</f>
        <v>0</v>
      </c>
      <c r="JC76" s="21">
        <f t="shared" si="360"/>
        <v>0</v>
      </c>
      <c r="JD76" s="162" cm="1">
        <f t="array" ref="JD76">JC76-IFERROR(_xlfn.LET(_xlpm.k,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$JC$3:$JC$215),IF(_xlpm.top="対象無し", 0, SUMPRODUCT(_xlpm.amount * _xlpm.hitCount))),0)</f>
        <v>0</v>
      </c>
      <c r="JE76" s="157">
        <f t="shared" si="263"/>
        <v>0</v>
      </c>
      <c r="JF76" s="21">
        <f>LEN(配列情報!$D$72)-LEN(SUBSTITUTE(配列情報!$D$72,$D76,""))</f>
        <v>0</v>
      </c>
      <c r="JG76" s="21">
        <f t="shared" si="361"/>
        <v>0</v>
      </c>
      <c r="JH76" s="162" cm="1">
        <f t="array" ref="JH76">JG76-IFERROR(_xlfn.LET(_xlpm.k,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$JG$3:$JG$215),IF(_xlpm.top="対象無し", 0, SUMPRODUCT(_xlpm.amount * _xlpm.hitCount))),0)</f>
        <v>0</v>
      </c>
      <c r="JI76" s="157">
        <f t="shared" si="264"/>
        <v>0</v>
      </c>
      <c r="JJ76" s="21">
        <f>LEN(配列情報!$D$73)-LEN(SUBSTITUTE(配列情報!$D$73,$D76,""))</f>
        <v>0</v>
      </c>
      <c r="JK76" s="21">
        <f t="shared" si="362"/>
        <v>0</v>
      </c>
      <c r="JL76" s="162" cm="1">
        <f t="array" ref="JL76">JK76-IFERROR(_xlfn.LET(_xlpm.k,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$JK$3:$JK$215),IF(_xlpm.top="対象無し", 0, SUMPRODUCT(_xlpm.amount * _xlpm.hitCount))),0)</f>
        <v>0</v>
      </c>
      <c r="JM76" s="157">
        <f t="shared" si="265"/>
        <v>0</v>
      </c>
      <c r="JN76" s="21">
        <f>LEN(配列情報!$D$74)-LEN(SUBSTITUTE(配列情報!$D$74,$D76,""))</f>
        <v>0</v>
      </c>
      <c r="JO76" s="21">
        <f t="shared" si="363"/>
        <v>0</v>
      </c>
      <c r="JP76" s="162" cm="1">
        <f t="array" ref="JP76">JO76-IFERROR(_xlfn.LET(_xlpm.k,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$JO$3:$JO$215),IF(_xlpm.top="対象無し", 0, SUMPRODUCT(_xlpm.amount * _xlpm.hitCount))),0)</f>
        <v>0</v>
      </c>
      <c r="JQ76" s="157">
        <f t="shared" si="266"/>
        <v>0</v>
      </c>
      <c r="JR76" s="21">
        <f>LEN(配列情報!$D$75)-LEN(SUBSTITUTE(配列情報!$D$75,$D76,""))</f>
        <v>0</v>
      </c>
      <c r="JS76" s="21">
        <f t="shared" si="364"/>
        <v>0</v>
      </c>
      <c r="JT76" s="162" cm="1">
        <f t="array" ref="JT76">JS76-IFERROR(_xlfn.LET(_xlpm.k,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$JS$3:$JS$215),IF(_xlpm.top="対象無し", 0, SUMPRODUCT(_xlpm.amount * _xlpm.hitCount))),0)</f>
        <v>0</v>
      </c>
      <c r="JU76" s="157">
        <f t="shared" si="267"/>
        <v>0</v>
      </c>
      <c r="JV76" s="21">
        <f>LEN(配列情報!$D$76)-LEN(SUBSTITUTE(配列情報!$D$76,$D76,""))</f>
        <v>0</v>
      </c>
      <c r="JW76" s="21">
        <f t="shared" si="365"/>
        <v>0</v>
      </c>
      <c r="JX76" s="162" cm="1">
        <f t="array" ref="JX76">JW76-IFERROR(_xlfn.LET(_xlpm.k,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$JW$3:$JW$215),IF(_xlpm.top="対象無し", 0, SUMPRODUCT(_xlpm.amount * _xlpm.hitCount))),0)</f>
        <v>0</v>
      </c>
      <c r="JY76" s="157">
        <f t="shared" si="268"/>
        <v>0</v>
      </c>
      <c r="JZ76" s="21">
        <f>LEN(配列情報!$D$77)-LEN(SUBSTITUTE(配列情報!$D$77,$D76,""))</f>
        <v>0</v>
      </c>
      <c r="KA76" s="21">
        <f t="shared" si="366"/>
        <v>0</v>
      </c>
      <c r="KB76" s="162" cm="1">
        <f t="array" ref="KB76">KA76-IFERROR(_xlfn.LET(_xlpm.k,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$KA$3:$KA$215),IF(_xlpm.top="対象無し", 0, SUMPRODUCT(_xlpm.amount * _xlpm.hitCount))),0)</f>
        <v>0</v>
      </c>
      <c r="KC76" s="157">
        <f t="shared" si="269"/>
        <v>0</v>
      </c>
      <c r="KD76" s="21">
        <f>LEN(配列情報!$D$78)-LEN(SUBSTITUTE(配列情報!$D$78,$D76,""))</f>
        <v>0</v>
      </c>
      <c r="KE76" s="21">
        <f t="shared" si="367"/>
        <v>0</v>
      </c>
      <c r="KF76" s="162" cm="1">
        <f t="array" ref="KF76">KE76-IFERROR(_xlfn.LET(_xlpm.k,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$KE$3:$KE$215),IF(_xlpm.top="対象無し", 0, SUMPRODUCT(_xlpm.amount * _xlpm.hitCount))),0)</f>
        <v>0</v>
      </c>
      <c r="KG76" s="157">
        <f t="shared" si="270"/>
        <v>0</v>
      </c>
      <c r="KH76" s="21">
        <f>LEN(配列情報!$D$79)-LEN(SUBSTITUTE(配列情報!$D$79,$D76,""))</f>
        <v>0</v>
      </c>
      <c r="KI76" s="21">
        <f t="shared" si="368"/>
        <v>0</v>
      </c>
      <c r="KJ76" s="162" cm="1">
        <f t="array" ref="KJ76">KI76-IFERROR(_xlfn.LET(_xlpm.k,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$KI$3:$KI$215),IF(_xlpm.top="対象無し", 0, SUMPRODUCT(_xlpm.amount * _xlpm.hitCount))),0)</f>
        <v>0</v>
      </c>
      <c r="KK76" s="157">
        <f t="shared" si="271"/>
        <v>0</v>
      </c>
      <c r="KL76" s="21">
        <f>LEN(配列情報!$D$80)-LEN(SUBSTITUTE(配列情報!$D$80,$D76,""))</f>
        <v>0</v>
      </c>
      <c r="KM76" s="21">
        <f t="shared" si="369"/>
        <v>0</v>
      </c>
      <c r="KN76" s="162" cm="1">
        <f t="array" ref="KN76">KM76-IFERROR(_xlfn.LET(_xlpm.k,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$KM$3:$KM$215),IF(_xlpm.top="対象無し", 0, SUMPRODUCT(_xlpm.amount * _xlpm.hitCount))),0)</f>
        <v>0</v>
      </c>
      <c r="KO76" s="157">
        <f t="shared" si="272"/>
        <v>0</v>
      </c>
      <c r="KP76" s="21">
        <f>LEN(配列情報!$D$81)-LEN(SUBSTITUTE(配列情報!$D$81,$D76,""))</f>
        <v>0</v>
      </c>
      <c r="KQ76" s="21">
        <f t="shared" si="370"/>
        <v>0</v>
      </c>
      <c r="KR76" s="162" cm="1">
        <f t="array" ref="KR76">KQ76-IFERROR(_xlfn.LET(_xlpm.k,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$KQ$3:$KQ$215),IF(_xlpm.top="対象無し", 0, SUMPRODUCT(_xlpm.amount * _xlpm.hitCount))),0)</f>
        <v>0</v>
      </c>
      <c r="KS76" s="157">
        <f t="shared" si="273"/>
        <v>0</v>
      </c>
      <c r="KT76" s="21">
        <f>LEN(配列情報!$D$82)-LEN(SUBSTITUTE(配列情報!$D$82,$D76,""))</f>
        <v>0</v>
      </c>
      <c r="KU76" s="21">
        <f t="shared" si="371"/>
        <v>0</v>
      </c>
      <c r="KV76" s="162" cm="1">
        <f t="array" ref="KV76">KU76-IFERROR(_xlfn.LET(_xlpm.k,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$KU$3:$KU$215),IF(_xlpm.top="対象無し", 0, SUMPRODUCT(_xlpm.amount * _xlpm.hitCount))),0)</f>
        <v>0</v>
      </c>
      <c r="KW76" s="157">
        <f t="shared" si="274"/>
        <v>0</v>
      </c>
      <c r="KX76" s="21">
        <f>LEN(配列情報!$D$83)-LEN(SUBSTITUTE(配列情報!$D$83,$D76,""))</f>
        <v>0</v>
      </c>
      <c r="KY76" s="21">
        <f t="shared" si="372"/>
        <v>0</v>
      </c>
      <c r="KZ76" s="162" cm="1">
        <f t="array" ref="KZ76">KY76-IFERROR(_xlfn.LET(_xlpm.k,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$KY$3:$KY$215),IF(_xlpm.top="対象無し", 0, SUMPRODUCT(_xlpm.amount * _xlpm.hitCount))),0)</f>
        <v>0</v>
      </c>
      <c r="LA76" s="157">
        <f t="shared" si="275"/>
        <v>0</v>
      </c>
      <c r="LB76" s="21">
        <f>LEN(配列情報!$D$84)-LEN(SUBSTITUTE(配列情報!$D$84,$D76,""))</f>
        <v>0</v>
      </c>
      <c r="LC76" s="21">
        <f t="shared" si="373"/>
        <v>0</v>
      </c>
      <c r="LD76" s="162" cm="1">
        <f t="array" ref="LD76">LC76-IFERROR(_xlfn.LET(_xlpm.k,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$LC$3:$LC$215),IF(_xlpm.top="対象無し", 0, SUMPRODUCT(_xlpm.amount * _xlpm.hitCount))),0)</f>
        <v>0</v>
      </c>
      <c r="LE76" s="157">
        <f t="shared" si="276"/>
        <v>0</v>
      </c>
      <c r="LF76" s="21">
        <f>LEN(配列情報!$D$85)-LEN(SUBSTITUTE(配列情報!$D$85,$D76,""))</f>
        <v>0</v>
      </c>
      <c r="LG76" s="21">
        <f t="shared" si="374"/>
        <v>0</v>
      </c>
      <c r="LH76" s="162" cm="1">
        <f t="array" ref="LH76">LG76-IFERROR(_xlfn.LET(_xlpm.k,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$LG$3:$LG$215),IF(_xlpm.top="対象無し", 0, SUMPRODUCT(_xlpm.amount * _xlpm.hitCount))),0)</f>
        <v>0</v>
      </c>
      <c r="LI76" s="157">
        <f t="shared" si="277"/>
        <v>0</v>
      </c>
      <c r="LJ76" s="21">
        <f>LEN(配列情報!$D$86)-LEN(SUBSTITUTE(配列情報!$D$86,$D76,""))</f>
        <v>0</v>
      </c>
      <c r="LK76" s="21">
        <f t="shared" si="375"/>
        <v>0</v>
      </c>
      <c r="LL76" s="162" cm="1">
        <f t="array" ref="LL76">LK76-IFERROR(_xlfn.LET(_xlpm.k,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$LK$3:$LK$215),IF(_xlpm.top="対象無し", 0, SUMPRODUCT(_xlpm.amount * _xlpm.hitCount))),0)</f>
        <v>0</v>
      </c>
      <c r="LM76" s="157">
        <f t="shared" si="278"/>
        <v>0</v>
      </c>
      <c r="LN76" s="21">
        <f>LEN(配列情報!$D$87)-LEN(SUBSTITUTE(配列情報!$D$87,$D76,""))</f>
        <v>0</v>
      </c>
      <c r="LO76" s="21">
        <f t="shared" si="376"/>
        <v>0</v>
      </c>
      <c r="LP76" s="162" cm="1">
        <f t="array" ref="LP76">LO76-IFERROR(_xlfn.LET(_xlpm.k,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$LO$3:$LO$215),IF(_xlpm.top="対象無し", 0, SUMPRODUCT(_xlpm.amount * _xlpm.hitCount))),0)</f>
        <v>0</v>
      </c>
      <c r="LQ76" s="157">
        <f t="shared" si="279"/>
        <v>0</v>
      </c>
      <c r="LR76" s="21">
        <f>LEN(配列情報!$D$88)-LEN(SUBSTITUTE(配列情報!$D$88,$D76,""))</f>
        <v>0</v>
      </c>
      <c r="LS76" s="21">
        <f t="shared" si="377"/>
        <v>0</v>
      </c>
      <c r="LT76" s="162" cm="1">
        <f t="array" ref="LT76">LS76-IFERROR(_xlfn.LET(_xlpm.k,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$LS$3:$LS$215),IF(_xlpm.top="対象無し", 0, SUMPRODUCT(_xlpm.amount * _xlpm.hitCount))),0)</f>
        <v>0</v>
      </c>
      <c r="LU76" s="157">
        <f t="shared" si="280"/>
        <v>0</v>
      </c>
      <c r="LV76" s="21">
        <f>LEN(配列情報!$D$89)-LEN(SUBSTITUTE(配列情報!$D$89,$D76,""))</f>
        <v>0</v>
      </c>
      <c r="LW76" s="21">
        <f t="shared" si="378"/>
        <v>0</v>
      </c>
      <c r="LX76" s="162" cm="1">
        <f t="array" ref="LX76">LW76-IFERROR(_xlfn.LET(_xlpm.k,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$LW$3:$LW$215),IF(_xlpm.top="対象無し", 0, SUMPRODUCT(_xlpm.amount * _xlpm.hitCount))),0)</f>
        <v>0</v>
      </c>
      <c r="LY76" s="157">
        <f t="shared" si="281"/>
        <v>0</v>
      </c>
      <c r="LZ76" s="21">
        <f>LEN(配列情報!$D$90)-LEN(SUBSTITUTE(配列情報!$D$90,$D76,""))</f>
        <v>0</v>
      </c>
      <c r="MA76" s="21">
        <f t="shared" si="379"/>
        <v>0</v>
      </c>
      <c r="MB76" s="162" cm="1">
        <f t="array" ref="MB76">MA76-IFERROR(_xlfn.LET(_xlpm.k,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$MA$3:$MA$215),IF(_xlpm.top="対象無し", 0, SUMPRODUCT(_xlpm.amount * _xlpm.hitCount))),0)</f>
        <v>0</v>
      </c>
      <c r="MC76" s="157">
        <f t="shared" si="282"/>
        <v>0</v>
      </c>
      <c r="MD76" s="21">
        <f>LEN(配列情報!$D$91)-LEN(SUBSTITUTE(配列情報!$D$91,$D76,""))</f>
        <v>0</v>
      </c>
      <c r="ME76" s="21">
        <f t="shared" si="380"/>
        <v>0</v>
      </c>
      <c r="MF76" s="162" cm="1">
        <f t="array" ref="MF76">ME76-IFERROR(_xlfn.LET(_xlpm.k,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$ME$3:$ME$215),IF(_xlpm.top="対象無し", 0, SUMPRODUCT(_xlpm.amount * _xlpm.hitCount))),0)</f>
        <v>0</v>
      </c>
      <c r="MG76" s="157">
        <f t="shared" si="283"/>
        <v>0</v>
      </c>
      <c r="MH76" s="21">
        <f>LEN(配列情報!$D$92)-LEN(SUBSTITUTE(配列情報!$D$92,$D76,""))</f>
        <v>0</v>
      </c>
      <c r="MI76" s="21">
        <f t="shared" si="381"/>
        <v>0</v>
      </c>
      <c r="MJ76" s="162" cm="1">
        <f t="array" ref="MJ76">MI76-IFERROR(_xlfn.LET(_xlpm.k,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$MI$3:$MI$215),IF(_xlpm.top="対象無し", 0, SUMPRODUCT(_xlpm.amount * _xlpm.hitCount))),0)</f>
        <v>0</v>
      </c>
      <c r="MK76" s="157">
        <f t="shared" si="284"/>
        <v>0</v>
      </c>
      <c r="ML76" s="21">
        <f>LEN(配列情報!$D$93)-LEN(SUBSTITUTE(配列情報!$D$93,$D76,""))</f>
        <v>0</v>
      </c>
      <c r="MM76" s="21">
        <f t="shared" si="382"/>
        <v>0</v>
      </c>
      <c r="MN76" s="162" cm="1">
        <f t="array" ref="MN76">MM76-IFERROR(_xlfn.LET(_xlpm.k,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$MM$3:$MM$215),IF(_xlpm.top="対象無し", 0, SUMPRODUCT(_xlpm.amount * _xlpm.hitCount))),0)</f>
        <v>0</v>
      </c>
      <c r="MO76" s="157">
        <f t="shared" si="285"/>
        <v>0</v>
      </c>
      <c r="MP76" s="21">
        <f>LEN(配列情報!$D$94)-LEN(SUBSTITUTE(配列情報!$D$94,$D76,""))</f>
        <v>0</v>
      </c>
      <c r="MQ76" s="21">
        <f t="shared" si="383"/>
        <v>0</v>
      </c>
      <c r="MR76" s="162" cm="1">
        <f t="array" ref="MR76">MQ76-IFERROR(_xlfn.LET(_xlpm.k,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$MQ$3:$MQ$215),IF(_xlpm.top="対象無し", 0, SUMPRODUCT(_xlpm.amount * _xlpm.hitCount))),0)</f>
        <v>0</v>
      </c>
      <c r="MS76" s="157">
        <f t="shared" si="286"/>
        <v>0</v>
      </c>
      <c r="MT76" s="21">
        <f>LEN(配列情報!$D$95)-LEN(SUBSTITUTE(配列情報!$D$95,$D76,""))</f>
        <v>0</v>
      </c>
      <c r="MU76" s="21">
        <f t="shared" si="384"/>
        <v>0</v>
      </c>
      <c r="MV76" s="162" cm="1">
        <f t="array" ref="MV76">MU76-IFERROR(_xlfn.LET(_xlpm.k,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$MU$3:$MU$215),IF(_xlpm.top="対象無し", 0, SUMPRODUCT(_xlpm.amount * _xlpm.hitCount))),0)</f>
        <v>0</v>
      </c>
      <c r="MW76" s="157">
        <f t="shared" si="287"/>
        <v>0</v>
      </c>
      <c r="MX76" s="21">
        <f>LEN(配列情報!$D$96)-LEN(SUBSTITUTE(配列情報!$D$96,$D76,""))</f>
        <v>0</v>
      </c>
      <c r="MY76" s="21">
        <f t="shared" si="385"/>
        <v>0</v>
      </c>
      <c r="MZ76" s="162" cm="1">
        <f t="array" ref="MZ76">MY76-IFERROR(_xlfn.LET(_xlpm.k,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$MY$3:$MY$215),IF(_xlpm.top="対象無し", 0, SUMPRODUCT(_xlpm.amount * _xlpm.hitCount))),0)</f>
        <v>0</v>
      </c>
      <c r="NA76" s="157">
        <f t="shared" si="288"/>
        <v>0</v>
      </c>
      <c r="NB76" s="21">
        <f>LEN(配列情報!$D$97)-LEN(SUBSTITUTE(配列情報!$D$97,$D76,""))</f>
        <v>0</v>
      </c>
      <c r="NC76" s="21">
        <f t="shared" si="386"/>
        <v>0</v>
      </c>
      <c r="ND76" s="162" cm="1">
        <f t="array" ref="ND76">NC76-IFERROR(_xlfn.LET(_xlpm.k,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$NC$3:$NC$215),IF(_xlpm.top="対象無し", 0, SUMPRODUCT(_xlpm.amount * _xlpm.hitCount))),0)</f>
        <v>0</v>
      </c>
      <c r="NE76" s="157">
        <f t="shared" si="289"/>
        <v>0</v>
      </c>
      <c r="NF76" s="21">
        <f>LEN(配列情報!$D$98)-LEN(SUBSTITUTE(配列情報!$D$98,$D76,""))</f>
        <v>0</v>
      </c>
      <c r="NG76" s="21">
        <f t="shared" si="387"/>
        <v>0</v>
      </c>
      <c r="NH76" s="162" cm="1">
        <f t="array" ref="NH76">NG76-IFERROR(_xlfn.LET(_xlpm.k,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$NG$3:$NG$215),IF(_xlpm.top="対象無し", 0, SUMPRODUCT(_xlpm.amount * _xlpm.hitCount))),0)</f>
        <v>0</v>
      </c>
      <c r="NI76" s="157">
        <f t="shared" si="290"/>
        <v>0</v>
      </c>
      <c r="NJ76" s="21">
        <f>LEN(配列情報!$D$99)-LEN(SUBSTITUTE(配列情報!$D$99,$D76,""))</f>
        <v>0</v>
      </c>
      <c r="NK76" s="21">
        <f t="shared" si="388"/>
        <v>0</v>
      </c>
      <c r="NL76" s="162" cm="1">
        <f t="array" ref="NL76">NK76-IFERROR(_xlfn.LET(_xlpm.k,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$NK$3:$NK$215),IF(_xlpm.top="対象無し", 0, SUMPRODUCT(_xlpm.amount * _xlpm.hitCount))),0)</f>
        <v>0</v>
      </c>
      <c r="NM76" s="157">
        <f t="shared" si="291"/>
        <v>0</v>
      </c>
      <c r="NN76" s="21">
        <f>LEN(配列情報!$D$100)-LEN(SUBSTITUTE(配列情報!$D$100,$D76,""))</f>
        <v>0</v>
      </c>
      <c r="NO76" s="21">
        <f t="shared" si="389"/>
        <v>0</v>
      </c>
      <c r="NP76" s="162" cm="1">
        <f t="array" ref="NP76">NO76-IFERROR(_xlfn.LET(_xlpm.k,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$NO$3:$NO$215),IF(_xlpm.top="対象無し", 0, SUMPRODUCT(_xlpm.amount * _xlpm.hitCount))),0)</f>
        <v>0</v>
      </c>
      <c r="NQ76" s="157">
        <f t="shared" si="292"/>
        <v>0</v>
      </c>
      <c r="NR76" s="21">
        <f>LEN(配列情報!$D$101)-LEN(SUBSTITUTE(配列情報!$D$101,$D76,""))</f>
        <v>0</v>
      </c>
      <c r="NS76" s="21">
        <f t="shared" si="390"/>
        <v>0</v>
      </c>
      <c r="NT76" s="162" cm="1">
        <f t="array" ref="NT76">NS76-IFERROR(_xlfn.LET(_xlpm.k,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$NS$3:$NS$215),IF(_xlpm.top="対象無し", 0, SUMPRODUCT(_xlpm.amount * _xlpm.hitCount))),0)</f>
        <v>0</v>
      </c>
      <c r="NU76" s="157">
        <f t="shared" si="293"/>
        <v>0</v>
      </c>
      <c r="NV76" s="21">
        <f>LEN(配列情報!$D$102)-LEN(SUBSTITUTE(配列情報!$D$102,$D76,""))</f>
        <v>0</v>
      </c>
      <c r="NW76" s="21">
        <f t="shared" si="391"/>
        <v>0</v>
      </c>
      <c r="NX76" s="162" cm="1">
        <f t="array" ref="NX76">NW76-IFERROR(_xlfn.LET(_xlpm.k, _xlfn.XMATCH(TRUE, EXACT($OB$2:$RL$2, D76),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D76, ""))) / LEN(D76),_xlpm.amount, SUMIF($C$3:$C$215, _xlpm.arrCode, $NW$3:$NW$215),IF(_xlpm.top="対象無し", 0, SUMPRODUCT(_xlpm.amount * _xlpm.hitCount))),0)</f>
        <v>0</v>
      </c>
      <c r="NY76" s="157">
        <f t="shared" si="294"/>
        <v>0</v>
      </c>
    </row>
    <row r="77" spans="1:394">
      <c r="A77" s="179" t="s">
        <v>626</v>
      </c>
      <c r="B77" s="45" t="s">
        <v>42</v>
      </c>
      <c r="C77" s="45">
        <v>75</v>
      </c>
      <c r="D77" s="20" t="str">
        <f>塩基・修飾表記の定義!N57</f>
        <v>[dS]</v>
      </c>
      <c r="E77" s="160">
        <f t="shared" si="295"/>
        <v>4</v>
      </c>
      <c r="F77" s="21">
        <f>LEN(配列情報!$D$7)-LEN(SUBSTITUTE(配列情報!$D$7,$D77,""))</f>
        <v>0</v>
      </c>
      <c r="G77" s="21">
        <f>F77/$E77</f>
        <v>0</v>
      </c>
      <c r="H77" s="162" cm="1">
        <f t="array" ref="H77">G77-IFERROR(_xlfn.LET(_xlpm.k,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$G$3:$G$215),IF(_xlpm.top="対象無し", 0, SUMPRODUCT(_xlpm.amount * _xlpm.hitCount))),0)</f>
        <v>0</v>
      </c>
      <c r="I77" s="157">
        <f t="shared" si="393"/>
        <v>0</v>
      </c>
      <c r="J77" s="21">
        <f>LEN(配列情報!$D$8)-LEN(SUBSTITUTE(配列情報!$D$8,$D77,""))</f>
        <v>0</v>
      </c>
      <c r="K77" s="21">
        <f t="shared" si="297"/>
        <v>0</v>
      </c>
      <c r="L77" s="162" cm="1">
        <f t="array" ref="L77">K77-IFERROR(_xlfn.LET(_xlpm.k,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$K$3:$K$215),IF(_xlpm.top="対象無し", 0, SUMPRODUCT(_xlpm.amount * _xlpm.hitCount))),0)</f>
        <v>0</v>
      </c>
      <c r="M77" s="157">
        <f t="shared" si="200"/>
        <v>0</v>
      </c>
      <c r="N77" s="21">
        <f>LEN(配列情報!$D$9)-LEN(SUBSTITUTE(配列情報!$D$9,$D77,""))</f>
        <v>0</v>
      </c>
      <c r="O77" s="21">
        <f t="shared" si="298"/>
        <v>0</v>
      </c>
      <c r="P77" s="162" cm="1">
        <f t="array" ref="P77">O77-IFERROR(_xlfn.LET(_xlpm.k,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$O$3:$O$215),IF(_xlpm.top="対象無し", 0, SUMPRODUCT(_xlpm.amount * _xlpm.hitCount))),0)</f>
        <v>0</v>
      </c>
      <c r="Q77" s="157">
        <f t="shared" si="201"/>
        <v>0</v>
      </c>
      <c r="R77" s="21">
        <f>LEN(配列情報!$D$10)-LEN(SUBSTITUTE(配列情報!$D$10,$D77,""))</f>
        <v>0</v>
      </c>
      <c r="S77" s="21">
        <f t="shared" si="299"/>
        <v>0</v>
      </c>
      <c r="T77" s="162" cm="1">
        <f t="array" ref="T77">S77-IFERROR(_xlfn.LET(_xlpm.k,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$S$3:$S$215),IF(_xlpm.top="対象無し", 0, SUMPRODUCT(_xlpm.amount * _xlpm.hitCount))),0)</f>
        <v>0</v>
      </c>
      <c r="U77" s="157">
        <f t="shared" si="202"/>
        <v>0</v>
      </c>
      <c r="V77" s="21">
        <f>LEN(配列情報!$D$11)-LEN(SUBSTITUTE(配列情報!$D$11,$D77,""))</f>
        <v>0</v>
      </c>
      <c r="W77" s="21">
        <f t="shared" si="300"/>
        <v>0</v>
      </c>
      <c r="X77" s="162" cm="1">
        <f t="array" ref="X77">W77-IFERROR(_xlfn.LET(_xlpm.k,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$W$3:$W$215),IF(_xlpm.top="対象無し", 0, SUMPRODUCT(_xlpm.amount * _xlpm.hitCount))),0)</f>
        <v>0</v>
      </c>
      <c r="Y77" s="157">
        <f t="shared" si="203"/>
        <v>0</v>
      </c>
      <c r="Z77" s="21">
        <f>LEN(配列情報!$D$12)-LEN(SUBSTITUTE(配列情報!$D$12,$D77,""))</f>
        <v>0</v>
      </c>
      <c r="AA77" s="21">
        <f t="shared" si="301"/>
        <v>0</v>
      </c>
      <c r="AB77" s="162" cm="1">
        <f t="array" ref="AB77">AA77-IFERROR(_xlfn.LET(_xlpm.k,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$AA$3:$AA$215),IF(_xlpm.top="対象無し", 0, SUMPRODUCT(_xlpm.amount * _xlpm.hitCount))),0)</f>
        <v>0</v>
      </c>
      <c r="AC77" s="157">
        <f t="shared" si="204"/>
        <v>0</v>
      </c>
      <c r="AD77" s="21">
        <f>LEN(配列情報!$D$13)-LEN(SUBSTITUTE(配列情報!$D$13,$D77,""))</f>
        <v>0</v>
      </c>
      <c r="AE77" s="21">
        <f t="shared" si="302"/>
        <v>0</v>
      </c>
      <c r="AF77" s="162" cm="1">
        <f t="array" ref="AF77">AE77-IFERROR(_xlfn.LET(_xlpm.k,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$AE$3:$AE$215),IF(_xlpm.top="対象無し", 0, SUMPRODUCT(_xlpm.amount * _xlpm.hitCount))),0)</f>
        <v>0</v>
      </c>
      <c r="AG77" s="157">
        <f t="shared" si="205"/>
        <v>0</v>
      </c>
      <c r="AH77" s="21">
        <f>LEN(配列情報!$D$14)-LEN(SUBSTITUTE(配列情報!$D$14,$D77,""))</f>
        <v>0</v>
      </c>
      <c r="AI77" s="21">
        <f t="shared" si="303"/>
        <v>0</v>
      </c>
      <c r="AJ77" s="162" cm="1">
        <f t="array" ref="AJ77">AI77-IFERROR(_xlfn.LET(_xlpm.k,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$AI$3:$AI$215),IF(_xlpm.top="対象無し", 0, SUMPRODUCT(_xlpm.amount * _xlpm.hitCount))),0)</f>
        <v>0</v>
      </c>
      <c r="AK77" s="157">
        <f t="shared" si="206"/>
        <v>0</v>
      </c>
      <c r="AL77" s="21">
        <f>LEN(配列情報!$D$15)-LEN(SUBSTITUTE(配列情報!$D$15,$D77,""))</f>
        <v>0</v>
      </c>
      <c r="AM77" s="21">
        <f t="shared" si="304"/>
        <v>0</v>
      </c>
      <c r="AN77" s="162" cm="1">
        <f t="array" ref="AN77">AM77-IFERROR(_xlfn.LET(_xlpm.k,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$AM$3:$AM$215),IF(_xlpm.top="対象無し", 0, SUMPRODUCT(_xlpm.amount * _xlpm.hitCount))),0)</f>
        <v>0</v>
      </c>
      <c r="AO77" s="157">
        <f t="shared" si="207"/>
        <v>0</v>
      </c>
      <c r="AP77" s="21">
        <f>LEN(配列情報!$D$16)-LEN(SUBSTITUTE(配列情報!$D$16,$D77,""))</f>
        <v>0</v>
      </c>
      <c r="AQ77" s="21">
        <f t="shared" si="305"/>
        <v>0</v>
      </c>
      <c r="AR77" s="162" cm="1">
        <f t="array" ref="AR77">AQ77-IFERROR(_xlfn.LET(_xlpm.k,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$AQ$3:$AQ$215),IF(_xlpm.top="対象無し", 0, SUMPRODUCT(_xlpm.amount * _xlpm.hitCount))),0)</f>
        <v>0</v>
      </c>
      <c r="AS77" s="157">
        <f t="shared" si="208"/>
        <v>0</v>
      </c>
      <c r="AT77" s="21">
        <f>LEN(配列情報!$D$17)-LEN(SUBSTITUTE(配列情報!$D$17,$D77,""))</f>
        <v>0</v>
      </c>
      <c r="AU77" s="21">
        <f t="shared" si="306"/>
        <v>0</v>
      </c>
      <c r="AV77" s="162" cm="1">
        <f t="array" ref="AV77">AU77-IFERROR(_xlfn.LET(_xlpm.k,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$AU$3:$AU$215),IF(_xlpm.top="対象無し", 0, SUMPRODUCT(_xlpm.amount * _xlpm.hitCount))),0)</f>
        <v>0</v>
      </c>
      <c r="AW77" s="157">
        <f t="shared" si="209"/>
        <v>0</v>
      </c>
      <c r="AX77" s="21">
        <f>LEN(配列情報!$D$18)-LEN(SUBSTITUTE(配列情報!$D$18,$D77,""))</f>
        <v>0</v>
      </c>
      <c r="AY77" s="21">
        <f t="shared" si="307"/>
        <v>0</v>
      </c>
      <c r="AZ77" s="162" cm="1">
        <f t="array" ref="AZ77">AY77-IFERROR(_xlfn.LET(_xlpm.k,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$AY$3:$AY$215),IF(_xlpm.top="対象無し", 0, SUMPRODUCT(_xlpm.amount * _xlpm.hitCount))),0)</f>
        <v>0</v>
      </c>
      <c r="BA77" s="157">
        <f t="shared" si="210"/>
        <v>0</v>
      </c>
      <c r="BB77" s="21">
        <f>LEN(配列情報!$D$19)-LEN(SUBSTITUTE(配列情報!$D$19,$D77,""))</f>
        <v>0</v>
      </c>
      <c r="BC77" s="21">
        <f t="shared" si="308"/>
        <v>0</v>
      </c>
      <c r="BD77" s="162" cm="1">
        <f t="array" ref="BD77">BC77-IFERROR(_xlfn.LET(_xlpm.k,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$BC$3:$BC$215),IF(_xlpm.top="対象無し", 0, SUMPRODUCT(_xlpm.amount * _xlpm.hitCount))),0)</f>
        <v>0</v>
      </c>
      <c r="BE77" s="157">
        <f t="shared" si="211"/>
        <v>0</v>
      </c>
      <c r="BF77" s="21">
        <f>LEN(配列情報!$D$20)-LEN(SUBSTITUTE(配列情報!$D$20,$D77,""))</f>
        <v>0</v>
      </c>
      <c r="BG77" s="21">
        <f t="shared" si="309"/>
        <v>0</v>
      </c>
      <c r="BH77" s="162" cm="1">
        <f t="array" ref="BH77">BG77-IFERROR(_xlfn.LET(_xlpm.k,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$BG$3:$BG$215),IF(_xlpm.top="対象無し", 0, SUMPRODUCT(_xlpm.amount * _xlpm.hitCount))),0)</f>
        <v>0</v>
      </c>
      <c r="BI77" s="157">
        <f t="shared" si="212"/>
        <v>0</v>
      </c>
      <c r="BJ77" s="21">
        <f>LEN(配列情報!$D$21)-LEN(SUBSTITUTE(配列情報!$D$21,$D77,""))</f>
        <v>0</v>
      </c>
      <c r="BK77" s="21">
        <f t="shared" si="310"/>
        <v>0</v>
      </c>
      <c r="BL77" s="162" cm="1">
        <f t="array" ref="BL77">BK77-IFERROR(_xlfn.LET(_xlpm.k,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$BK$3:$BK$215),IF(_xlpm.top="対象無し", 0, SUMPRODUCT(_xlpm.amount * _xlpm.hitCount))),0)</f>
        <v>0</v>
      </c>
      <c r="BM77" s="157">
        <f t="shared" si="213"/>
        <v>0</v>
      </c>
      <c r="BN77" s="21">
        <f>LEN(配列情報!$D$22)-LEN(SUBSTITUTE(配列情報!$D$22,$D77,""))</f>
        <v>0</v>
      </c>
      <c r="BO77" s="21">
        <f t="shared" si="311"/>
        <v>0</v>
      </c>
      <c r="BP77" s="162" cm="1">
        <f t="array" ref="BP77">BO77-IFERROR(_xlfn.LET(_xlpm.k,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$BO$3:$BO$215),IF(_xlpm.top="対象無し", 0, SUMPRODUCT(_xlpm.amount * _xlpm.hitCount))),0)</f>
        <v>0</v>
      </c>
      <c r="BQ77" s="157">
        <f t="shared" si="214"/>
        <v>0</v>
      </c>
      <c r="BR77" s="21">
        <f>LEN(配列情報!$D$23)-LEN(SUBSTITUTE(配列情報!$D$23,$D77,""))</f>
        <v>0</v>
      </c>
      <c r="BS77" s="21">
        <f t="shared" si="312"/>
        <v>0</v>
      </c>
      <c r="BT77" s="162" cm="1">
        <f t="array" ref="BT77">BS77-IFERROR(_xlfn.LET(_xlpm.k,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$BS$3:$BS$215),IF(_xlpm.top="対象無し", 0, SUMPRODUCT(_xlpm.amount * _xlpm.hitCount))),0)</f>
        <v>0</v>
      </c>
      <c r="BU77" s="157">
        <f t="shared" si="215"/>
        <v>0</v>
      </c>
      <c r="BV77" s="21">
        <f>LEN(配列情報!$D$24)-LEN(SUBSTITUTE(配列情報!$D$24,$D77,""))</f>
        <v>0</v>
      </c>
      <c r="BW77" s="21">
        <f t="shared" si="313"/>
        <v>0</v>
      </c>
      <c r="BX77" s="162" cm="1">
        <f t="array" ref="BX77">BW77-IFERROR(_xlfn.LET(_xlpm.k,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$BW$3:$BW$215),IF(_xlpm.top="対象無し", 0, SUMPRODUCT(_xlpm.amount * _xlpm.hitCount))),0)</f>
        <v>0</v>
      </c>
      <c r="BY77" s="157">
        <f t="shared" si="216"/>
        <v>0</v>
      </c>
      <c r="BZ77" s="21">
        <f>LEN(配列情報!$D$25)-LEN(SUBSTITUTE(配列情報!$D$25,$D77,""))</f>
        <v>0</v>
      </c>
      <c r="CA77" s="21">
        <f t="shared" si="314"/>
        <v>0</v>
      </c>
      <c r="CB77" s="162" cm="1">
        <f t="array" ref="CB77">CA77-IFERROR(_xlfn.LET(_xlpm.k,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$CA$3:$CA$215),IF(_xlpm.top="対象無し", 0, SUMPRODUCT(_xlpm.amount * _xlpm.hitCount))),0)</f>
        <v>0</v>
      </c>
      <c r="CC77" s="157">
        <f t="shared" si="217"/>
        <v>0</v>
      </c>
      <c r="CD77" s="21">
        <f>LEN(配列情報!$D$26)-LEN(SUBSTITUTE(配列情報!$D$26,$D77,""))</f>
        <v>0</v>
      </c>
      <c r="CE77" s="21">
        <f t="shared" si="315"/>
        <v>0</v>
      </c>
      <c r="CF77" s="162" cm="1">
        <f t="array" ref="CF77">CE77-IFERROR(_xlfn.LET(_xlpm.k,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$CE$3:$CE$215),IF(_xlpm.top="対象無し", 0, SUMPRODUCT(_xlpm.amount * _xlpm.hitCount))),0)</f>
        <v>0</v>
      </c>
      <c r="CG77" s="157">
        <f t="shared" si="218"/>
        <v>0</v>
      </c>
      <c r="CH77" s="21">
        <f>LEN(配列情報!$D$27)-LEN(SUBSTITUTE(配列情報!$D$27,$D77,""))</f>
        <v>0</v>
      </c>
      <c r="CI77" s="21">
        <f t="shared" si="316"/>
        <v>0</v>
      </c>
      <c r="CJ77" s="162" cm="1">
        <f t="array" ref="CJ77">CI77-IFERROR(_xlfn.LET(_xlpm.k,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$CI$3:$CI$215),IF(_xlpm.top="対象無し", 0, SUMPRODUCT(_xlpm.amount * _xlpm.hitCount))),0)</f>
        <v>0</v>
      </c>
      <c r="CK77" s="157">
        <f t="shared" si="219"/>
        <v>0</v>
      </c>
      <c r="CL77" s="21">
        <f>LEN(配列情報!$D$28)-LEN(SUBSTITUTE(配列情報!$D$28,$D77,""))</f>
        <v>0</v>
      </c>
      <c r="CM77" s="21">
        <f t="shared" si="317"/>
        <v>0</v>
      </c>
      <c r="CN77" s="162" cm="1">
        <f t="array" ref="CN77">CM77-IFERROR(_xlfn.LET(_xlpm.k,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$CM$3:$CM$215),IF(_xlpm.top="対象無し", 0, SUMPRODUCT(_xlpm.amount * _xlpm.hitCount))),0)</f>
        <v>0</v>
      </c>
      <c r="CO77" s="157">
        <f t="shared" si="220"/>
        <v>0</v>
      </c>
      <c r="CP77" s="21">
        <f>LEN(配列情報!$D$29)-LEN(SUBSTITUTE(配列情報!$D$29,$D77,""))</f>
        <v>0</v>
      </c>
      <c r="CQ77" s="21">
        <f t="shared" si="318"/>
        <v>0</v>
      </c>
      <c r="CR77" s="162" cm="1">
        <f t="array" ref="CR77">CQ77-IFERROR(_xlfn.LET(_xlpm.k,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$CQ$3:$CQ$215),IF(_xlpm.top="対象無し", 0, SUMPRODUCT(_xlpm.amount * _xlpm.hitCount))),0)</f>
        <v>0</v>
      </c>
      <c r="CS77" s="157">
        <f t="shared" si="221"/>
        <v>0</v>
      </c>
      <c r="CT77" s="21">
        <f>LEN(配列情報!$D$30)-LEN(SUBSTITUTE(配列情報!$D$30,$D77,""))</f>
        <v>0</v>
      </c>
      <c r="CU77" s="21">
        <f t="shared" si="319"/>
        <v>0</v>
      </c>
      <c r="CV77" s="162" cm="1">
        <f t="array" ref="CV77">CU77-IFERROR(_xlfn.LET(_xlpm.k,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$CU$3:$CU$215),IF(_xlpm.top="対象無し", 0, SUMPRODUCT(_xlpm.amount * _xlpm.hitCount))),0)</f>
        <v>0</v>
      </c>
      <c r="CW77" s="157">
        <f t="shared" si="222"/>
        <v>0</v>
      </c>
      <c r="CX77" s="21">
        <f>LEN(配列情報!$D$31)-LEN(SUBSTITUTE(配列情報!$D$31,$D77,""))</f>
        <v>0</v>
      </c>
      <c r="CY77" s="21">
        <f t="shared" si="320"/>
        <v>0</v>
      </c>
      <c r="CZ77" s="162" cm="1">
        <f t="array" ref="CZ77">CY77-IFERROR(_xlfn.LET(_xlpm.k,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$CY$3:$CY$215),IF(_xlpm.top="対象無し", 0, SUMPRODUCT(_xlpm.amount * _xlpm.hitCount))),0)</f>
        <v>0</v>
      </c>
      <c r="DA77" s="157">
        <f t="shared" si="223"/>
        <v>0</v>
      </c>
      <c r="DB77" s="21">
        <f>LEN(配列情報!$D$32)-LEN(SUBSTITUTE(配列情報!$D$32,$D77,""))</f>
        <v>0</v>
      </c>
      <c r="DC77" s="21">
        <f t="shared" si="321"/>
        <v>0</v>
      </c>
      <c r="DD77" s="162" cm="1">
        <f t="array" ref="DD77">DC77-IFERROR(_xlfn.LET(_xlpm.k,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$DC$3:$DC$215),IF(_xlpm.top="対象無し", 0, SUMPRODUCT(_xlpm.amount * _xlpm.hitCount))),0)</f>
        <v>0</v>
      </c>
      <c r="DE77" s="157">
        <f t="shared" si="224"/>
        <v>0</v>
      </c>
      <c r="DF77" s="21">
        <f>LEN(配列情報!$D$33)-LEN(SUBSTITUTE(配列情報!$D$33,$D77,""))</f>
        <v>0</v>
      </c>
      <c r="DG77" s="21">
        <f t="shared" si="322"/>
        <v>0</v>
      </c>
      <c r="DH77" s="162" cm="1">
        <f t="array" ref="DH77">DG77-IFERROR(_xlfn.LET(_xlpm.k,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$DG$3:$DG$215),IF(_xlpm.top="対象無し", 0, SUMPRODUCT(_xlpm.amount * _xlpm.hitCount))),0)</f>
        <v>0</v>
      </c>
      <c r="DI77" s="157">
        <f t="shared" si="225"/>
        <v>0</v>
      </c>
      <c r="DJ77" s="21">
        <f>LEN(配列情報!$D$34)-LEN(SUBSTITUTE(配列情報!$D$34,$D77,""))</f>
        <v>0</v>
      </c>
      <c r="DK77" s="21">
        <f t="shared" si="323"/>
        <v>0</v>
      </c>
      <c r="DL77" s="162" cm="1">
        <f t="array" ref="DL77">DK77-IFERROR(_xlfn.LET(_xlpm.k,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$DK$3:$DK$215),IF(_xlpm.top="対象無し", 0, SUMPRODUCT(_xlpm.amount * _xlpm.hitCount))),0)</f>
        <v>0</v>
      </c>
      <c r="DM77" s="157">
        <f t="shared" si="226"/>
        <v>0</v>
      </c>
      <c r="DN77" s="21">
        <f>LEN(配列情報!$D$35)-LEN(SUBSTITUTE(配列情報!$D$35,$D77,""))</f>
        <v>0</v>
      </c>
      <c r="DO77" s="21">
        <f t="shared" si="324"/>
        <v>0</v>
      </c>
      <c r="DP77" s="162" cm="1">
        <f t="array" ref="DP77">DO77-IFERROR(_xlfn.LET(_xlpm.k,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$DO$3:$DO$215),IF(_xlpm.top="対象無し", 0, SUMPRODUCT(_xlpm.amount * _xlpm.hitCount))),0)</f>
        <v>0</v>
      </c>
      <c r="DQ77" s="157">
        <f t="shared" si="227"/>
        <v>0</v>
      </c>
      <c r="DR77" s="21">
        <f>LEN(配列情報!$D$36)-LEN(SUBSTITUTE(配列情報!$D$36,$D77,""))</f>
        <v>0</v>
      </c>
      <c r="DS77" s="21">
        <f t="shared" si="325"/>
        <v>0</v>
      </c>
      <c r="DT77" s="162" cm="1">
        <f t="array" ref="DT77">DS77-IFERROR(_xlfn.LET(_xlpm.k,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$DS$3:$DS$215),IF(_xlpm.top="対象無し", 0, SUMPRODUCT(_xlpm.amount * _xlpm.hitCount))),0)</f>
        <v>0</v>
      </c>
      <c r="DU77" s="157">
        <f t="shared" si="228"/>
        <v>0</v>
      </c>
      <c r="DV77" s="21">
        <f>LEN(配列情報!$D$37)-LEN(SUBSTITUTE(配列情報!$D$37,$D77,""))</f>
        <v>0</v>
      </c>
      <c r="DW77" s="21">
        <f t="shared" si="326"/>
        <v>0</v>
      </c>
      <c r="DX77" s="162" cm="1">
        <f t="array" ref="DX77">DW77-IFERROR(_xlfn.LET(_xlpm.k,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$DW$3:$DW$215),IF(_xlpm.top="対象無し", 0, SUMPRODUCT(_xlpm.amount * _xlpm.hitCount))),0)</f>
        <v>0</v>
      </c>
      <c r="DY77" s="157">
        <f t="shared" si="229"/>
        <v>0</v>
      </c>
      <c r="DZ77" s="21">
        <f>LEN(配列情報!$D$38)-LEN(SUBSTITUTE(配列情報!$D$38,$D77,""))</f>
        <v>0</v>
      </c>
      <c r="EA77" s="21">
        <f t="shared" si="327"/>
        <v>0</v>
      </c>
      <c r="EB77" s="162" cm="1">
        <f t="array" ref="EB77">EA77-IFERROR(_xlfn.LET(_xlpm.k,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$EA$3:$EA$215),IF(_xlpm.top="対象無し", 0, SUMPRODUCT(_xlpm.amount * _xlpm.hitCount))),0)</f>
        <v>0</v>
      </c>
      <c r="EC77" s="157">
        <f t="shared" si="230"/>
        <v>0</v>
      </c>
      <c r="ED77" s="21">
        <f>LEN(配列情報!$D$39)-LEN(SUBSTITUTE(配列情報!$D$39,$D77,""))</f>
        <v>0</v>
      </c>
      <c r="EE77" s="21">
        <f t="shared" si="328"/>
        <v>0</v>
      </c>
      <c r="EF77" s="162" cm="1">
        <f t="array" ref="EF77">EE77-IFERROR(_xlfn.LET(_xlpm.k,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$EE$3:$EE$215),IF(_xlpm.top="対象無し", 0, SUMPRODUCT(_xlpm.amount * _xlpm.hitCount))),0)</f>
        <v>0</v>
      </c>
      <c r="EG77" s="157">
        <f t="shared" si="231"/>
        <v>0</v>
      </c>
      <c r="EH77" s="21">
        <f>LEN(配列情報!$D$40)-LEN(SUBSTITUTE(配列情報!$D$40,$D77,""))</f>
        <v>0</v>
      </c>
      <c r="EI77" s="21">
        <f t="shared" si="329"/>
        <v>0</v>
      </c>
      <c r="EJ77" s="162" cm="1">
        <f t="array" ref="EJ77">EI77-IFERROR(_xlfn.LET(_xlpm.k,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$EI$3:$EI$215),IF(_xlpm.top="対象無し", 0, SUMPRODUCT(_xlpm.amount * _xlpm.hitCount))),0)</f>
        <v>0</v>
      </c>
      <c r="EK77" s="157">
        <f t="shared" si="232"/>
        <v>0</v>
      </c>
      <c r="EL77" s="21">
        <f>LEN(配列情報!$D$41)-LEN(SUBSTITUTE(配列情報!$D$41,$D77,""))</f>
        <v>0</v>
      </c>
      <c r="EM77" s="21">
        <f t="shared" si="330"/>
        <v>0</v>
      </c>
      <c r="EN77" s="162" cm="1">
        <f t="array" ref="EN77">EM77-IFERROR(_xlfn.LET(_xlpm.k,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$EM$3:$EM$215),IF(_xlpm.top="対象無し", 0, SUMPRODUCT(_xlpm.amount * _xlpm.hitCount))),0)</f>
        <v>0</v>
      </c>
      <c r="EO77" s="157">
        <f t="shared" si="233"/>
        <v>0</v>
      </c>
      <c r="EP77" s="21">
        <f>LEN(配列情報!$D$42)-LEN(SUBSTITUTE(配列情報!$D$42,$D77,""))</f>
        <v>0</v>
      </c>
      <c r="EQ77" s="21">
        <f t="shared" si="331"/>
        <v>0</v>
      </c>
      <c r="ER77" s="162" cm="1">
        <f t="array" ref="ER77">EQ77-IFERROR(_xlfn.LET(_xlpm.k,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$EQ$3:$EQ$215),IF(_xlpm.top="対象無し", 0, SUMPRODUCT(_xlpm.amount * _xlpm.hitCount))),0)</f>
        <v>0</v>
      </c>
      <c r="ES77" s="157">
        <f t="shared" si="234"/>
        <v>0</v>
      </c>
      <c r="ET77" s="21">
        <f>LEN(配列情報!$D$43)-LEN(SUBSTITUTE(配列情報!$D$43,$D77,""))</f>
        <v>0</v>
      </c>
      <c r="EU77" s="21">
        <f t="shared" si="332"/>
        <v>0</v>
      </c>
      <c r="EV77" s="162" cm="1">
        <f t="array" ref="EV77">EU77-IFERROR(_xlfn.LET(_xlpm.k,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$EU$3:$EU$215),IF(_xlpm.top="対象無し", 0, SUMPRODUCT(_xlpm.amount * _xlpm.hitCount))),0)</f>
        <v>0</v>
      </c>
      <c r="EW77" s="157">
        <f t="shared" si="235"/>
        <v>0</v>
      </c>
      <c r="EX77" s="21">
        <f>LEN(配列情報!$D$44)-LEN(SUBSTITUTE(配列情報!$D$44,$D77,""))</f>
        <v>0</v>
      </c>
      <c r="EY77" s="21">
        <f t="shared" si="333"/>
        <v>0</v>
      </c>
      <c r="EZ77" s="162" cm="1">
        <f t="array" ref="EZ77">EY77-IFERROR(_xlfn.LET(_xlpm.k,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$EY$3:$EY$215),IF(_xlpm.top="対象無し", 0, SUMPRODUCT(_xlpm.amount * _xlpm.hitCount))),0)</f>
        <v>0</v>
      </c>
      <c r="FA77" s="157">
        <f t="shared" si="236"/>
        <v>0</v>
      </c>
      <c r="FB77" s="21">
        <f>LEN(配列情報!$D$45)-LEN(SUBSTITUTE(配列情報!$D$45,$D77,""))</f>
        <v>0</v>
      </c>
      <c r="FC77" s="21">
        <f t="shared" si="334"/>
        <v>0</v>
      </c>
      <c r="FD77" s="162" cm="1">
        <f t="array" ref="FD77">FC77-IFERROR(_xlfn.LET(_xlpm.k,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$FC$3:$FC$215),IF(_xlpm.top="対象無し", 0, SUMPRODUCT(_xlpm.amount * _xlpm.hitCount))),0)</f>
        <v>0</v>
      </c>
      <c r="FE77" s="157">
        <f t="shared" si="237"/>
        <v>0</v>
      </c>
      <c r="FF77" s="21">
        <f>LEN(配列情報!$D$46)-LEN(SUBSTITUTE(配列情報!$D$46,$D77,""))</f>
        <v>0</v>
      </c>
      <c r="FG77" s="21">
        <f t="shared" si="335"/>
        <v>0</v>
      </c>
      <c r="FH77" s="162" cm="1">
        <f t="array" ref="FH77">FG77-IFERROR(_xlfn.LET(_xlpm.k,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$FG$3:$FG$215),IF(_xlpm.top="対象無し", 0, SUMPRODUCT(_xlpm.amount * _xlpm.hitCount))),0)</f>
        <v>0</v>
      </c>
      <c r="FI77" s="157">
        <f t="shared" si="238"/>
        <v>0</v>
      </c>
      <c r="FJ77" s="21">
        <f>LEN(配列情報!$D$47)-LEN(SUBSTITUTE(配列情報!$D$47,$D77,""))</f>
        <v>0</v>
      </c>
      <c r="FK77" s="21">
        <f t="shared" si="336"/>
        <v>0</v>
      </c>
      <c r="FL77" s="162" cm="1">
        <f t="array" ref="FL77">FK77-IFERROR(_xlfn.LET(_xlpm.k,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$FK$3:$FK$215),IF(_xlpm.top="対象無し", 0, SUMPRODUCT(_xlpm.amount * _xlpm.hitCount))),0)</f>
        <v>0</v>
      </c>
      <c r="FM77" s="157">
        <f t="shared" si="239"/>
        <v>0</v>
      </c>
      <c r="FN77" s="21">
        <f>LEN(配列情報!$D$48)-LEN(SUBSTITUTE(配列情報!$D$48,$D77,""))</f>
        <v>0</v>
      </c>
      <c r="FO77" s="21">
        <f t="shared" si="337"/>
        <v>0</v>
      </c>
      <c r="FP77" s="162" cm="1">
        <f t="array" ref="FP77">FO77-IFERROR(_xlfn.LET(_xlpm.k,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$FO$3:$FO$215),IF(_xlpm.top="対象無し", 0, SUMPRODUCT(_xlpm.amount * _xlpm.hitCount))),0)</f>
        <v>0</v>
      </c>
      <c r="FQ77" s="157">
        <f t="shared" si="240"/>
        <v>0</v>
      </c>
      <c r="FR77" s="21">
        <f>LEN(配列情報!$D$49)-LEN(SUBSTITUTE(配列情報!$D$49,$D77,""))</f>
        <v>0</v>
      </c>
      <c r="FS77" s="21">
        <f t="shared" si="338"/>
        <v>0</v>
      </c>
      <c r="FT77" s="162" cm="1">
        <f t="array" ref="FT77">FS77-IFERROR(_xlfn.LET(_xlpm.k,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$FS$3:$FS$215),IF(_xlpm.top="対象無し", 0, SUMPRODUCT(_xlpm.amount * _xlpm.hitCount))),0)</f>
        <v>0</v>
      </c>
      <c r="FU77" s="157">
        <f t="shared" si="241"/>
        <v>0</v>
      </c>
      <c r="FV77" s="21">
        <f>LEN(配列情報!$D$50)-LEN(SUBSTITUTE(配列情報!$D$50,$D77,""))</f>
        <v>0</v>
      </c>
      <c r="FW77" s="21">
        <f t="shared" si="339"/>
        <v>0</v>
      </c>
      <c r="FX77" s="162" cm="1">
        <f t="array" ref="FX77">FW77-IFERROR(_xlfn.LET(_xlpm.k,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$FW$3:$FW$215),IF(_xlpm.top="対象無し", 0, SUMPRODUCT(_xlpm.amount * _xlpm.hitCount))),0)</f>
        <v>0</v>
      </c>
      <c r="FY77" s="157">
        <f t="shared" si="242"/>
        <v>0</v>
      </c>
      <c r="FZ77" s="21">
        <f>LEN(配列情報!$D$51)-LEN(SUBSTITUTE(配列情報!$D$51,$D77,""))</f>
        <v>0</v>
      </c>
      <c r="GA77" s="21">
        <f t="shared" si="340"/>
        <v>0</v>
      </c>
      <c r="GB77" s="162" cm="1">
        <f t="array" ref="GB77">GA77-IFERROR(_xlfn.LET(_xlpm.k,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$GA$3:$GA$215),IF(_xlpm.top="対象無し", 0, SUMPRODUCT(_xlpm.amount * _xlpm.hitCount))),0)</f>
        <v>0</v>
      </c>
      <c r="GC77" s="157">
        <f t="shared" si="243"/>
        <v>0</v>
      </c>
      <c r="GD77" s="21">
        <f>LEN(配列情報!$D$52)-LEN(SUBSTITUTE(配列情報!$D$52,$D77,""))</f>
        <v>0</v>
      </c>
      <c r="GE77" s="21">
        <f t="shared" si="341"/>
        <v>0</v>
      </c>
      <c r="GF77" s="162" cm="1">
        <f t="array" ref="GF77">GE77-IFERROR(_xlfn.LET(_xlpm.k,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$GE$3:$GE$215),IF(_xlpm.top="対象無し", 0, SUMPRODUCT(_xlpm.amount * _xlpm.hitCount))),0)</f>
        <v>0</v>
      </c>
      <c r="GG77" s="157">
        <f t="shared" si="244"/>
        <v>0</v>
      </c>
      <c r="GH77" s="21">
        <f>LEN(配列情報!$D$53)-LEN(SUBSTITUTE(配列情報!$D$53,$D77,""))</f>
        <v>0</v>
      </c>
      <c r="GI77" s="21">
        <f t="shared" si="342"/>
        <v>0</v>
      </c>
      <c r="GJ77" s="162" cm="1">
        <f t="array" ref="GJ77">GI77-IFERROR(_xlfn.LET(_xlpm.k,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$GI$3:$GI$215),IF(_xlpm.top="対象無し", 0, SUMPRODUCT(_xlpm.amount * _xlpm.hitCount))),0)</f>
        <v>0</v>
      </c>
      <c r="GK77" s="157">
        <f t="shared" si="245"/>
        <v>0</v>
      </c>
      <c r="GL77" s="21">
        <f>LEN(配列情報!$D$54)-LEN(SUBSTITUTE(配列情報!$D$54,$D77,""))</f>
        <v>0</v>
      </c>
      <c r="GM77" s="21">
        <f t="shared" si="343"/>
        <v>0</v>
      </c>
      <c r="GN77" s="162" cm="1">
        <f t="array" ref="GN77">GM77-IFERROR(_xlfn.LET(_xlpm.k,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$GM$3:$GM$215),IF(_xlpm.top="対象無し", 0, SUMPRODUCT(_xlpm.amount * _xlpm.hitCount))),0)</f>
        <v>0</v>
      </c>
      <c r="GO77" s="157">
        <f t="shared" si="246"/>
        <v>0</v>
      </c>
      <c r="GP77" s="21">
        <f>LEN(配列情報!$D$55)-LEN(SUBSTITUTE(配列情報!$D$55,$D77,""))</f>
        <v>0</v>
      </c>
      <c r="GQ77" s="21">
        <f t="shared" si="344"/>
        <v>0</v>
      </c>
      <c r="GR77" s="162" cm="1">
        <f t="array" ref="GR77">GQ77-IFERROR(_xlfn.LET(_xlpm.k,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$GQ$3:$GQ$215),IF(_xlpm.top="対象無し", 0, SUMPRODUCT(_xlpm.amount * _xlpm.hitCount))),0)</f>
        <v>0</v>
      </c>
      <c r="GS77" s="157">
        <f t="shared" si="247"/>
        <v>0</v>
      </c>
      <c r="GT77" s="21">
        <f>LEN(配列情報!$D$56)-LEN(SUBSTITUTE(配列情報!$D$56,$D77,""))</f>
        <v>0</v>
      </c>
      <c r="GU77" s="21">
        <f t="shared" si="345"/>
        <v>0</v>
      </c>
      <c r="GV77" s="162" cm="1">
        <f t="array" ref="GV77">GU77-IFERROR(_xlfn.LET(_xlpm.k,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$GU$3:$GU$215),IF(_xlpm.top="対象無し", 0, SUMPRODUCT(_xlpm.amount * _xlpm.hitCount))),0)</f>
        <v>0</v>
      </c>
      <c r="GW77" s="157">
        <f t="shared" si="248"/>
        <v>0</v>
      </c>
      <c r="GX77" s="21">
        <f>LEN(配列情報!$D$57)-LEN(SUBSTITUTE(配列情報!$D$57,$D77,""))</f>
        <v>0</v>
      </c>
      <c r="GY77" s="21">
        <f t="shared" si="346"/>
        <v>0</v>
      </c>
      <c r="GZ77" s="162" cm="1">
        <f t="array" ref="GZ77">GY77-IFERROR(_xlfn.LET(_xlpm.k,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$GY$3:$GY$215),IF(_xlpm.top="対象無し", 0, SUMPRODUCT(_xlpm.amount * _xlpm.hitCount))),0)</f>
        <v>0</v>
      </c>
      <c r="HA77" s="157">
        <f t="shared" si="249"/>
        <v>0</v>
      </c>
      <c r="HB77" s="21">
        <f>LEN(配列情報!$D$58)-LEN(SUBSTITUTE(配列情報!$D$58,$D77,""))</f>
        <v>0</v>
      </c>
      <c r="HC77" s="21">
        <f t="shared" si="347"/>
        <v>0</v>
      </c>
      <c r="HD77" s="162" cm="1">
        <f t="array" ref="HD77">HC77-IFERROR(_xlfn.LET(_xlpm.k,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$HC$3:$HC$215),IF(_xlpm.top="対象無し", 0, SUMPRODUCT(_xlpm.amount * _xlpm.hitCount))),0)</f>
        <v>0</v>
      </c>
      <c r="HE77" s="157">
        <f t="shared" si="250"/>
        <v>0</v>
      </c>
      <c r="HF77" s="21">
        <f>LEN(配列情報!$D$59)-LEN(SUBSTITUTE(配列情報!$D$59,$D77,""))</f>
        <v>0</v>
      </c>
      <c r="HG77" s="21">
        <f t="shared" si="348"/>
        <v>0</v>
      </c>
      <c r="HH77" s="162" cm="1">
        <f t="array" ref="HH77">HG77-IFERROR(_xlfn.LET(_xlpm.k,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$HG$3:$HG$215),IF(_xlpm.top="対象無し", 0, SUMPRODUCT(_xlpm.amount * _xlpm.hitCount))),0)</f>
        <v>0</v>
      </c>
      <c r="HI77" s="157">
        <f t="shared" si="251"/>
        <v>0</v>
      </c>
      <c r="HJ77" s="21">
        <f>LEN(配列情報!$D$60)-LEN(SUBSTITUTE(配列情報!$D$60,$D77,""))</f>
        <v>0</v>
      </c>
      <c r="HK77" s="21">
        <f t="shared" si="349"/>
        <v>0</v>
      </c>
      <c r="HL77" s="162" cm="1">
        <f t="array" ref="HL77">HK77-IFERROR(_xlfn.LET(_xlpm.k,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$HK$3:$HK$215),IF(_xlpm.top="対象無し", 0, SUMPRODUCT(_xlpm.amount * _xlpm.hitCount))),0)</f>
        <v>0</v>
      </c>
      <c r="HM77" s="157">
        <f t="shared" si="252"/>
        <v>0</v>
      </c>
      <c r="HN77" s="21">
        <f>LEN(配列情報!$D$61)-LEN(SUBSTITUTE(配列情報!$D$61,$D77,""))</f>
        <v>0</v>
      </c>
      <c r="HO77" s="21">
        <f t="shared" si="350"/>
        <v>0</v>
      </c>
      <c r="HP77" s="162" cm="1">
        <f t="array" ref="HP77">HO77-IFERROR(_xlfn.LET(_xlpm.k,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$HO$3:$HO$215),IF(_xlpm.top="対象無し", 0, SUMPRODUCT(_xlpm.amount * _xlpm.hitCount))),0)</f>
        <v>0</v>
      </c>
      <c r="HQ77" s="157">
        <f t="shared" si="253"/>
        <v>0</v>
      </c>
      <c r="HR77" s="21">
        <f>LEN(配列情報!$D$62)-LEN(SUBSTITUTE(配列情報!$D$62,$D77,""))</f>
        <v>0</v>
      </c>
      <c r="HS77" s="21">
        <f t="shared" si="351"/>
        <v>0</v>
      </c>
      <c r="HT77" s="162" cm="1">
        <f t="array" ref="HT77">HS77-IFERROR(_xlfn.LET(_xlpm.k,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$HS$3:$HS$215),IF(_xlpm.top="対象無し", 0, SUMPRODUCT(_xlpm.amount * _xlpm.hitCount))),0)</f>
        <v>0</v>
      </c>
      <c r="HU77" s="157">
        <f t="shared" si="254"/>
        <v>0</v>
      </c>
      <c r="HV77" s="21">
        <f>LEN(配列情報!$D$63)-LEN(SUBSTITUTE(配列情報!$D$63,$D77,""))</f>
        <v>0</v>
      </c>
      <c r="HW77" s="21">
        <f t="shared" si="352"/>
        <v>0</v>
      </c>
      <c r="HX77" s="162" cm="1">
        <f t="array" ref="HX77">HW77-IFERROR(_xlfn.LET(_xlpm.k,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$HW$3:$HW$215),IF(_xlpm.top="対象無し", 0, SUMPRODUCT(_xlpm.amount * _xlpm.hitCount))),0)</f>
        <v>0</v>
      </c>
      <c r="HY77" s="157">
        <f t="shared" si="255"/>
        <v>0</v>
      </c>
      <c r="HZ77" s="21">
        <f>LEN(配列情報!$D$64)-LEN(SUBSTITUTE(配列情報!$D$64,$D77,""))</f>
        <v>0</v>
      </c>
      <c r="IA77" s="21">
        <f t="shared" si="353"/>
        <v>0</v>
      </c>
      <c r="IB77" s="162" cm="1">
        <f t="array" ref="IB77">IA77-IFERROR(_xlfn.LET(_xlpm.k,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$IA$3:$IA$215),IF(_xlpm.top="対象無し", 0, SUMPRODUCT(_xlpm.amount * _xlpm.hitCount))),0)</f>
        <v>0</v>
      </c>
      <c r="IC77" s="157">
        <f t="shared" si="256"/>
        <v>0</v>
      </c>
      <c r="ID77" s="21">
        <f>LEN(配列情報!$D$65)-LEN(SUBSTITUTE(配列情報!$D$65,$D77,""))</f>
        <v>0</v>
      </c>
      <c r="IE77" s="21">
        <f t="shared" si="354"/>
        <v>0</v>
      </c>
      <c r="IF77" s="162" cm="1">
        <f t="array" ref="IF77">IE77-IFERROR(_xlfn.LET(_xlpm.k,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$IE$3:$IE$215),IF(_xlpm.top="対象無し", 0, SUMPRODUCT(_xlpm.amount * _xlpm.hitCount))),0)</f>
        <v>0</v>
      </c>
      <c r="IG77" s="157">
        <f t="shared" si="257"/>
        <v>0</v>
      </c>
      <c r="IH77" s="21">
        <f>LEN(配列情報!$D$66)-LEN(SUBSTITUTE(配列情報!$D$66,$D77,""))</f>
        <v>0</v>
      </c>
      <c r="II77" s="21">
        <f t="shared" si="355"/>
        <v>0</v>
      </c>
      <c r="IJ77" s="162" cm="1">
        <f t="array" ref="IJ77">II77-IFERROR(_xlfn.LET(_xlpm.k,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$II$3:$II$215),IF(_xlpm.top="対象無し", 0, SUMPRODUCT(_xlpm.amount * _xlpm.hitCount))),0)</f>
        <v>0</v>
      </c>
      <c r="IK77" s="157">
        <f t="shared" si="258"/>
        <v>0</v>
      </c>
      <c r="IL77" s="21">
        <f>LEN(配列情報!$D$67)-LEN(SUBSTITUTE(配列情報!$D$67,$D77,""))</f>
        <v>0</v>
      </c>
      <c r="IM77" s="21">
        <f t="shared" si="356"/>
        <v>0</v>
      </c>
      <c r="IN77" s="162" cm="1">
        <f t="array" ref="IN77">IM77-IFERROR(_xlfn.LET(_xlpm.k,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$IM$3:$IM$215),IF(_xlpm.top="対象無し", 0, SUMPRODUCT(_xlpm.amount * _xlpm.hitCount))),0)</f>
        <v>0</v>
      </c>
      <c r="IO77" s="157">
        <f t="shared" si="259"/>
        <v>0</v>
      </c>
      <c r="IP77" s="21">
        <f>LEN(配列情報!$D$68)-LEN(SUBSTITUTE(配列情報!$D$68,$D77,""))</f>
        <v>0</v>
      </c>
      <c r="IQ77" s="21">
        <f t="shared" si="357"/>
        <v>0</v>
      </c>
      <c r="IR77" s="162" cm="1">
        <f t="array" ref="IR77">IQ77-IFERROR(_xlfn.LET(_xlpm.k,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$IQ$3:$IQ$215),IF(_xlpm.top="対象無し", 0, SUMPRODUCT(_xlpm.amount * _xlpm.hitCount))),0)</f>
        <v>0</v>
      </c>
      <c r="IS77" s="157">
        <f t="shared" si="260"/>
        <v>0</v>
      </c>
      <c r="IT77" s="21">
        <f>LEN(配列情報!$D$69)-LEN(SUBSTITUTE(配列情報!$D$69,$D77,""))</f>
        <v>0</v>
      </c>
      <c r="IU77" s="21">
        <f t="shared" si="358"/>
        <v>0</v>
      </c>
      <c r="IV77" s="162" cm="1">
        <f t="array" ref="IV77">IU77-IFERROR(_xlfn.LET(_xlpm.k,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$IU$3:$IU$215),IF(_xlpm.top="対象無し", 0, SUMPRODUCT(_xlpm.amount * _xlpm.hitCount))),0)</f>
        <v>0</v>
      </c>
      <c r="IW77" s="157">
        <f t="shared" si="261"/>
        <v>0</v>
      </c>
      <c r="IX77" s="21">
        <f>LEN(配列情報!$D$70)-LEN(SUBSTITUTE(配列情報!$D$70,$D77,""))</f>
        <v>0</v>
      </c>
      <c r="IY77" s="21">
        <f t="shared" si="359"/>
        <v>0</v>
      </c>
      <c r="IZ77" s="162" cm="1">
        <f t="array" ref="IZ77">IY77-IFERROR(_xlfn.LET(_xlpm.k,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$IY$3:$IY$215),IF(_xlpm.top="対象無し", 0, SUMPRODUCT(_xlpm.amount * _xlpm.hitCount))),0)</f>
        <v>0</v>
      </c>
      <c r="JA77" s="157">
        <f t="shared" si="262"/>
        <v>0</v>
      </c>
      <c r="JB77" s="21">
        <f>LEN(配列情報!$D$71)-LEN(SUBSTITUTE(配列情報!$D$71,$D77,""))</f>
        <v>0</v>
      </c>
      <c r="JC77" s="21">
        <f t="shared" si="360"/>
        <v>0</v>
      </c>
      <c r="JD77" s="162" cm="1">
        <f t="array" ref="JD77">JC77-IFERROR(_xlfn.LET(_xlpm.k,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$JC$3:$JC$215),IF(_xlpm.top="対象無し", 0, SUMPRODUCT(_xlpm.amount * _xlpm.hitCount))),0)</f>
        <v>0</v>
      </c>
      <c r="JE77" s="157">
        <f t="shared" si="263"/>
        <v>0</v>
      </c>
      <c r="JF77" s="21">
        <f>LEN(配列情報!$D$72)-LEN(SUBSTITUTE(配列情報!$D$72,$D77,""))</f>
        <v>0</v>
      </c>
      <c r="JG77" s="21">
        <f t="shared" si="361"/>
        <v>0</v>
      </c>
      <c r="JH77" s="162" cm="1">
        <f t="array" ref="JH77">JG77-IFERROR(_xlfn.LET(_xlpm.k,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$JG$3:$JG$215),IF(_xlpm.top="対象無し", 0, SUMPRODUCT(_xlpm.amount * _xlpm.hitCount))),0)</f>
        <v>0</v>
      </c>
      <c r="JI77" s="157">
        <f t="shared" si="264"/>
        <v>0</v>
      </c>
      <c r="JJ77" s="21">
        <f>LEN(配列情報!$D$73)-LEN(SUBSTITUTE(配列情報!$D$73,$D77,""))</f>
        <v>0</v>
      </c>
      <c r="JK77" s="21">
        <f t="shared" si="362"/>
        <v>0</v>
      </c>
      <c r="JL77" s="162" cm="1">
        <f t="array" ref="JL77">JK77-IFERROR(_xlfn.LET(_xlpm.k,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$JK$3:$JK$215),IF(_xlpm.top="対象無し", 0, SUMPRODUCT(_xlpm.amount * _xlpm.hitCount))),0)</f>
        <v>0</v>
      </c>
      <c r="JM77" s="157">
        <f t="shared" si="265"/>
        <v>0</v>
      </c>
      <c r="JN77" s="21">
        <f>LEN(配列情報!$D$74)-LEN(SUBSTITUTE(配列情報!$D$74,$D77,""))</f>
        <v>0</v>
      </c>
      <c r="JO77" s="21">
        <f t="shared" si="363"/>
        <v>0</v>
      </c>
      <c r="JP77" s="162" cm="1">
        <f t="array" ref="JP77">JO77-IFERROR(_xlfn.LET(_xlpm.k,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$JO$3:$JO$215),IF(_xlpm.top="対象無し", 0, SUMPRODUCT(_xlpm.amount * _xlpm.hitCount))),0)</f>
        <v>0</v>
      </c>
      <c r="JQ77" s="157">
        <f t="shared" si="266"/>
        <v>0</v>
      </c>
      <c r="JR77" s="21">
        <f>LEN(配列情報!$D$75)-LEN(SUBSTITUTE(配列情報!$D$75,$D77,""))</f>
        <v>0</v>
      </c>
      <c r="JS77" s="21">
        <f t="shared" si="364"/>
        <v>0</v>
      </c>
      <c r="JT77" s="162" cm="1">
        <f t="array" ref="JT77">JS77-IFERROR(_xlfn.LET(_xlpm.k,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$JS$3:$JS$215),IF(_xlpm.top="対象無し", 0, SUMPRODUCT(_xlpm.amount * _xlpm.hitCount))),0)</f>
        <v>0</v>
      </c>
      <c r="JU77" s="157">
        <f t="shared" si="267"/>
        <v>0</v>
      </c>
      <c r="JV77" s="21">
        <f>LEN(配列情報!$D$76)-LEN(SUBSTITUTE(配列情報!$D$76,$D77,""))</f>
        <v>0</v>
      </c>
      <c r="JW77" s="21">
        <f t="shared" si="365"/>
        <v>0</v>
      </c>
      <c r="JX77" s="162" cm="1">
        <f t="array" ref="JX77">JW77-IFERROR(_xlfn.LET(_xlpm.k,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$JW$3:$JW$215),IF(_xlpm.top="対象無し", 0, SUMPRODUCT(_xlpm.amount * _xlpm.hitCount))),0)</f>
        <v>0</v>
      </c>
      <c r="JY77" s="157">
        <f t="shared" si="268"/>
        <v>0</v>
      </c>
      <c r="JZ77" s="21">
        <f>LEN(配列情報!$D$77)-LEN(SUBSTITUTE(配列情報!$D$77,$D77,""))</f>
        <v>0</v>
      </c>
      <c r="KA77" s="21">
        <f t="shared" si="366"/>
        <v>0</v>
      </c>
      <c r="KB77" s="162" cm="1">
        <f t="array" ref="KB77">KA77-IFERROR(_xlfn.LET(_xlpm.k,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$KA$3:$KA$215),IF(_xlpm.top="対象無し", 0, SUMPRODUCT(_xlpm.amount * _xlpm.hitCount))),0)</f>
        <v>0</v>
      </c>
      <c r="KC77" s="157">
        <f t="shared" si="269"/>
        <v>0</v>
      </c>
      <c r="KD77" s="21">
        <f>LEN(配列情報!$D$78)-LEN(SUBSTITUTE(配列情報!$D$78,$D77,""))</f>
        <v>0</v>
      </c>
      <c r="KE77" s="21">
        <f t="shared" si="367"/>
        <v>0</v>
      </c>
      <c r="KF77" s="162" cm="1">
        <f t="array" ref="KF77">KE77-IFERROR(_xlfn.LET(_xlpm.k,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$KE$3:$KE$215),IF(_xlpm.top="対象無し", 0, SUMPRODUCT(_xlpm.amount * _xlpm.hitCount))),0)</f>
        <v>0</v>
      </c>
      <c r="KG77" s="157">
        <f t="shared" si="270"/>
        <v>0</v>
      </c>
      <c r="KH77" s="21">
        <f>LEN(配列情報!$D$79)-LEN(SUBSTITUTE(配列情報!$D$79,$D77,""))</f>
        <v>0</v>
      </c>
      <c r="KI77" s="21">
        <f t="shared" si="368"/>
        <v>0</v>
      </c>
      <c r="KJ77" s="162" cm="1">
        <f t="array" ref="KJ77">KI77-IFERROR(_xlfn.LET(_xlpm.k,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$KI$3:$KI$215),IF(_xlpm.top="対象無し", 0, SUMPRODUCT(_xlpm.amount * _xlpm.hitCount))),0)</f>
        <v>0</v>
      </c>
      <c r="KK77" s="157">
        <f t="shared" si="271"/>
        <v>0</v>
      </c>
      <c r="KL77" s="21">
        <f>LEN(配列情報!$D$80)-LEN(SUBSTITUTE(配列情報!$D$80,$D77,""))</f>
        <v>0</v>
      </c>
      <c r="KM77" s="21">
        <f t="shared" si="369"/>
        <v>0</v>
      </c>
      <c r="KN77" s="162" cm="1">
        <f t="array" ref="KN77">KM77-IFERROR(_xlfn.LET(_xlpm.k,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$KM$3:$KM$215),IF(_xlpm.top="対象無し", 0, SUMPRODUCT(_xlpm.amount * _xlpm.hitCount))),0)</f>
        <v>0</v>
      </c>
      <c r="KO77" s="157">
        <f t="shared" si="272"/>
        <v>0</v>
      </c>
      <c r="KP77" s="21">
        <f>LEN(配列情報!$D$81)-LEN(SUBSTITUTE(配列情報!$D$81,$D77,""))</f>
        <v>0</v>
      </c>
      <c r="KQ77" s="21">
        <f t="shared" si="370"/>
        <v>0</v>
      </c>
      <c r="KR77" s="162" cm="1">
        <f t="array" ref="KR77">KQ77-IFERROR(_xlfn.LET(_xlpm.k,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$KQ$3:$KQ$215),IF(_xlpm.top="対象無し", 0, SUMPRODUCT(_xlpm.amount * _xlpm.hitCount))),0)</f>
        <v>0</v>
      </c>
      <c r="KS77" s="157">
        <f t="shared" si="273"/>
        <v>0</v>
      </c>
      <c r="KT77" s="21">
        <f>LEN(配列情報!$D$82)-LEN(SUBSTITUTE(配列情報!$D$82,$D77,""))</f>
        <v>0</v>
      </c>
      <c r="KU77" s="21">
        <f t="shared" si="371"/>
        <v>0</v>
      </c>
      <c r="KV77" s="162" cm="1">
        <f t="array" ref="KV77">KU77-IFERROR(_xlfn.LET(_xlpm.k,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$KU$3:$KU$215),IF(_xlpm.top="対象無し", 0, SUMPRODUCT(_xlpm.amount * _xlpm.hitCount))),0)</f>
        <v>0</v>
      </c>
      <c r="KW77" s="157">
        <f t="shared" si="274"/>
        <v>0</v>
      </c>
      <c r="KX77" s="21">
        <f>LEN(配列情報!$D$83)-LEN(SUBSTITUTE(配列情報!$D$83,$D77,""))</f>
        <v>0</v>
      </c>
      <c r="KY77" s="21">
        <f t="shared" si="372"/>
        <v>0</v>
      </c>
      <c r="KZ77" s="162" cm="1">
        <f t="array" ref="KZ77">KY77-IFERROR(_xlfn.LET(_xlpm.k,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$KY$3:$KY$215),IF(_xlpm.top="対象無し", 0, SUMPRODUCT(_xlpm.amount * _xlpm.hitCount))),0)</f>
        <v>0</v>
      </c>
      <c r="LA77" s="157">
        <f t="shared" si="275"/>
        <v>0</v>
      </c>
      <c r="LB77" s="21">
        <f>LEN(配列情報!$D$84)-LEN(SUBSTITUTE(配列情報!$D$84,$D77,""))</f>
        <v>0</v>
      </c>
      <c r="LC77" s="21">
        <f t="shared" si="373"/>
        <v>0</v>
      </c>
      <c r="LD77" s="162" cm="1">
        <f t="array" ref="LD77">LC77-IFERROR(_xlfn.LET(_xlpm.k,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$LC$3:$LC$215),IF(_xlpm.top="対象無し", 0, SUMPRODUCT(_xlpm.amount * _xlpm.hitCount))),0)</f>
        <v>0</v>
      </c>
      <c r="LE77" s="157">
        <f t="shared" si="276"/>
        <v>0</v>
      </c>
      <c r="LF77" s="21">
        <f>LEN(配列情報!$D$85)-LEN(SUBSTITUTE(配列情報!$D$85,$D77,""))</f>
        <v>0</v>
      </c>
      <c r="LG77" s="21">
        <f t="shared" si="374"/>
        <v>0</v>
      </c>
      <c r="LH77" s="162" cm="1">
        <f t="array" ref="LH77">LG77-IFERROR(_xlfn.LET(_xlpm.k,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$LG$3:$LG$215),IF(_xlpm.top="対象無し", 0, SUMPRODUCT(_xlpm.amount * _xlpm.hitCount))),0)</f>
        <v>0</v>
      </c>
      <c r="LI77" s="157">
        <f t="shared" si="277"/>
        <v>0</v>
      </c>
      <c r="LJ77" s="21">
        <f>LEN(配列情報!$D$86)-LEN(SUBSTITUTE(配列情報!$D$86,$D77,""))</f>
        <v>0</v>
      </c>
      <c r="LK77" s="21">
        <f t="shared" si="375"/>
        <v>0</v>
      </c>
      <c r="LL77" s="162" cm="1">
        <f t="array" ref="LL77">LK77-IFERROR(_xlfn.LET(_xlpm.k,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$LK$3:$LK$215),IF(_xlpm.top="対象無し", 0, SUMPRODUCT(_xlpm.amount * _xlpm.hitCount))),0)</f>
        <v>0</v>
      </c>
      <c r="LM77" s="157">
        <f t="shared" si="278"/>
        <v>0</v>
      </c>
      <c r="LN77" s="21">
        <f>LEN(配列情報!$D$87)-LEN(SUBSTITUTE(配列情報!$D$87,$D77,""))</f>
        <v>0</v>
      </c>
      <c r="LO77" s="21">
        <f t="shared" si="376"/>
        <v>0</v>
      </c>
      <c r="LP77" s="162" cm="1">
        <f t="array" ref="LP77">LO77-IFERROR(_xlfn.LET(_xlpm.k,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$LO$3:$LO$215),IF(_xlpm.top="対象無し", 0, SUMPRODUCT(_xlpm.amount * _xlpm.hitCount))),0)</f>
        <v>0</v>
      </c>
      <c r="LQ77" s="157">
        <f t="shared" si="279"/>
        <v>0</v>
      </c>
      <c r="LR77" s="21">
        <f>LEN(配列情報!$D$88)-LEN(SUBSTITUTE(配列情報!$D$88,$D77,""))</f>
        <v>0</v>
      </c>
      <c r="LS77" s="21">
        <f t="shared" si="377"/>
        <v>0</v>
      </c>
      <c r="LT77" s="162" cm="1">
        <f t="array" ref="LT77">LS77-IFERROR(_xlfn.LET(_xlpm.k,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$LS$3:$LS$215),IF(_xlpm.top="対象無し", 0, SUMPRODUCT(_xlpm.amount * _xlpm.hitCount))),0)</f>
        <v>0</v>
      </c>
      <c r="LU77" s="157">
        <f t="shared" si="280"/>
        <v>0</v>
      </c>
      <c r="LV77" s="21">
        <f>LEN(配列情報!$D$89)-LEN(SUBSTITUTE(配列情報!$D$89,$D77,""))</f>
        <v>0</v>
      </c>
      <c r="LW77" s="21">
        <f t="shared" si="378"/>
        <v>0</v>
      </c>
      <c r="LX77" s="162" cm="1">
        <f t="array" ref="LX77">LW77-IFERROR(_xlfn.LET(_xlpm.k,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$LW$3:$LW$215),IF(_xlpm.top="対象無し", 0, SUMPRODUCT(_xlpm.amount * _xlpm.hitCount))),0)</f>
        <v>0</v>
      </c>
      <c r="LY77" s="157">
        <f t="shared" si="281"/>
        <v>0</v>
      </c>
      <c r="LZ77" s="21">
        <f>LEN(配列情報!$D$90)-LEN(SUBSTITUTE(配列情報!$D$90,$D77,""))</f>
        <v>0</v>
      </c>
      <c r="MA77" s="21">
        <f t="shared" si="379"/>
        <v>0</v>
      </c>
      <c r="MB77" s="162" cm="1">
        <f t="array" ref="MB77">MA77-IFERROR(_xlfn.LET(_xlpm.k,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$MA$3:$MA$215),IF(_xlpm.top="対象無し", 0, SUMPRODUCT(_xlpm.amount * _xlpm.hitCount))),0)</f>
        <v>0</v>
      </c>
      <c r="MC77" s="157">
        <f t="shared" si="282"/>
        <v>0</v>
      </c>
      <c r="MD77" s="21">
        <f>LEN(配列情報!$D$91)-LEN(SUBSTITUTE(配列情報!$D$91,$D77,""))</f>
        <v>0</v>
      </c>
      <c r="ME77" s="21">
        <f t="shared" si="380"/>
        <v>0</v>
      </c>
      <c r="MF77" s="162" cm="1">
        <f t="array" ref="MF77">ME77-IFERROR(_xlfn.LET(_xlpm.k,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$ME$3:$ME$215),IF(_xlpm.top="対象無し", 0, SUMPRODUCT(_xlpm.amount * _xlpm.hitCount))),0)</f>
        <v>0</v>
      </c>
      <c r="MG77" s="157">
        <f t="shared" si="283"/>
        <v>0</v>
      </c>
      <c r="MH77" s="21">
        <f>LEN(配列情報!$D$92)-LEN(SUBSTITUTE(配列情報!$D$92,$D77,""))</f>
        <v>0</v>
      </c>
      <c r="MI77" s="21">
        <f t="shared" si="381"/>
        <v>0</v>
      </c>
      <c r="MJ77" s="162" cm="1">
        <f t="array" ref="MJ77">MI77-IFERROR(_xlfn.LET(_xlpm.k,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$MI$3:$MI$215),IF(_xlpm.top="対象無し", 0, SUMPRODUCT(_xlpm.amount * _xlpm.hitCount))),0)</f>
        <v>0</v>
      </c>
      <c r="MK77" s="157">
        <f t="shared" si="284"/>
        <v>0</v>
      </c>
      <c r="ML77" s="21">
        <f>LEN(配列情報!$D$93)-LEN(SUBSTITUTE(配列情報!$D$93,$D77,""))</f>
        <v>0</v>
      </c>
      <c r="MM77" s="21">
        <f t="shared" si="382"/>
        <v>0</v>
      </c>
      <c r="MN77" s="162" cm="1">
        <f t="array" ref="MN77">MM77-IFERROR(_xlfn.LET(_xlpm.k,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$MM$3:$MM$215),IF(_xlpm.top="対象無し", 0, SUMPRODUCT(_xlpm.amount * _xlpm.hitCount))),0)</f>
        <v>0</v>
      </c>
      <c r="MO77" s="157">
        <f t="shared" si="285"/>
        <v>0</v>
      </c>
      <c r="MP77" s="21">
        <f>LEN(配列情報!$D$94)-LEN(SUBSTITUTE(配列情報!$D$94,$D77,""))</f>
        <v>0</v>
      </c>
      <c r="MQ77" s="21">
        <f t="shared" si="383"/>
        <v>0</v>
      </c>
      <c r="MR77" s="162" cm="1">
        <f t="array" ref="MR77">MQ77-IFERROR(_xlfn.LET(_xlpm.k,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$MQ$3:$MQ$215),IF(_xlpm.top="対象無し", 0, SUMPRODUCT(_xlpm.amount * _xlpm.hitCount))),0)</f>
        <v>0</v>
      </c>
      <c r="MS77" s="157">
        <f t="shared" si="286"/>
        <v>0</v>
      </c>
      <c r="MT77" s="21">
        <f>LEN(配列情報!$D$95)-LEN(SUBSTITUTE(配列情報!$D$95,$D77,""))</f>
        <v>0</v>
      </c>
      <c r="MU77" s="21">
        <f t="shared" si="384"/>
        <v>0</v>
      </c>
      <c r="MV77" s="162" cm="1">
        <f t="array" ref="MV77">MU77-IFERROR(_xlfn.LET(_xlpm.k,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$MU$3:$MU$215),IF(_xlpm.top="対象無し", 0, SUMPRODUCT(_xlpm.amount * _xlpm.hitCount))),0)</f>
        <v>0</v>
      </c>
      <c r="MW77" s="157">
        <f t="shared" si="287"/>
        <v>0</v>
      </c>
      <c r="MX77" s="21">
        <f>LEN(配列情報!$D$96)-LEN(SUBSTITUTE(配列情報!$D$96,$D77,""))</f>
        <v>0</v>
      </c>
      <c r="MY77" s="21">
        <f t="shared" si="385"/>
        <v>0</v>
      </c>
      <c r="MZ77" s="162" cm="1">
        <f t="array" ref="MZ77">MY77-IFERROR(_xlfn.LET(_xlpm.k,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$MY$3:$MY$215),IF(_xlpm.top="対象無し", 0, SUMPRODUCT(_xlpm.amount * _xlpm.hitCount))),0)</f>
        <v>0</v>
      </c>
      <c r="NA77" s="157">
        <f t="shared" si="288"/>
        <v>0</v>
      </c>
      <c r="NB77" s="21">
        <f>LEN(配列情報!$D$97)-LEN(SUBSTITUTE(配列情報!$D$97,$D77,""))</f>
        <v>0</v>
      </c>
      <c r="NC77" s="21">
        <f t="shared" si="386"/>
        <v>0</v>
      </c>
      <c r="ND77" s="162" cm="1">
        <f t="array" ref="ND77">NC77-IFERROR(_xlfn.LET(_xlpm.k,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$NC$3:$NC$215),IF(_xlpm.top="対象無し", 0, SUMPRODUCT(_xlpm.amount * _xlpm.hitCount))),0)</f>
        <v>0</v>
      </c>
      <c r="NE77" s="157">
        <f t="shared" si="289"/>
        <v>0</v>
      </c>
      <c r="NF77" s="21">
        <f>LEN(配列情報!$D$98)-LEN(SUBSTITUTE(配列情報!$D$98,$D77,""))</f>
        <v>0</v>
      </c>
      <c r="NG77" s="21">
        <f t="shared" si="387"/>
        <v>0</v>
      </c>
      <c r="NH77" s="162" cm="1">
        <f t="array" ref="NH77">NG77-IFERROR(_xlfn.LET(_xlpm.k,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$NG$3:$NG$215),IF(_xlpm.top="対象無し", 0, SUMPRODUCT(_xlpm.amount * _xlpm.hitCount))),0)</f>
        <v>0</v>
      </c>
      <c r="NI77" s="157">
        <f t="shared" si="290"/>
        <v>0</v>
      </c>
      <c r="NJ77" s="21">
        <f>LEN(配列情報!$D$99)-LEN(SUBSTITUTE(配列情報!$D$99,$D77,""))</f>
        <v>0</v>
      </c>
      <c r="NK77" s="21">
        <f t="shared" si="388"/>
        <v>0</v>
      </c>
      <c r="NL77" s="162" cm="1">
        <f t="array" ref="NL77">NK77-IFERROR(_xlfn.LET(_xlpm.k,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$NK$3:$NK$215),IF(_xlpm.top="対象無し", 0, SUMPRODUCT(_xlpm.amount * _xlpm.hitCount))),0)</f>
        <v>0</v>
      </c>
      <c r="NM77" s="157">
        <f t="shared" si="291"/>
        <v>0</v>
      </c>
      <c r="NN77" s="21">
        <f>LEN(配列情報!$D$100)-LEN(SUBSTITUTE(配列情報!$D$100,$D77,""))</f>
        <v>0</v>
      </c>
      <c r="NO77" s="21">
        <f t="shared" si="389"/>
        <v>0</v>
      </c>
      <c r="NP77" s="162" cm="1">
        <f t="array" ref="NP77">NO77-IFERROR(_xlfn.LET(_xlpm.k,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$NO$3:$NO$215),IF(_xlpm.top="対象無し", 0, SUMPRODUCT(_xlpm.amount * _xlpm.hitCount))),0)</f>
        <v>0</v>
      </c>
      <c r="NQ77" s="157">
        <f t="shared" si="292"/>
        <v>0</v>
      </c>
      <c r="NR77" s="21">
        <f>LEN(配列情報!$D$101)-LEN(SUBSTITUTE(配列情報!$D$101,$D77,""))</f>
        <v>0</v>
      </c>
      <c r="NS77" s="21">
        <f t="shared" si="390"/>
        <v>0</v>
      </c>
      <c r="NT77" s="162" cm="1">
        <f t="array" ref="NT77">NS77-IFERROR(_xlfn.LET(_xlpm.k,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$NS$3:$NS$215),IF(_xlpm.top="対象無し", 0, SUMPRODUCT(_xlpm.amount * _xlpm.hitCount))),0)</f>
        <v>0</v>
      </c>
      <c r="NU77" s="157">
        <f t="shared" si="293"/>
        <v>0</v>
      </c>
      <c r="NV77" s="21">
        <f>LEN(配列情報!$D$102)-LEN(SUBSTITUTE(配列情報!$D$102,$D77,""))</f>
        <v>0</v>
      </c>
      <c r="NW77" s="21">
        <f t="shared" si="391"/>
        <v>0</v>
      </c>
      <c r="NX77" s="162" cm="1">
        <f t="array" ref="NX77">NW77-IFERROR(_xlfn.LET(_xlpm.k, _xlfn.XMATCH(TRUE, EXACT($OB$2:$RL$2, D77),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D77, ""))) / LEN(D77),_xlpm.amount, SUMIF($C$3:$C$215, _xlpm.arrCode, $NW$3:$NW$215),IF(_xlpm.top="対象無し", 0, SUMPRODUCT(_xlpm.amount * _xlpm.hitCount))),0)</f>
        <v>0</v>
      </c>
      <c r="NY77" s="157">
        <f t="shared" si="294"/>
        <v>0</v>
      </c>
    </row>
    <row r="78" spans="1:394">
      <c r="A78" s="179" t="s">
        <v>592</v>
      </c>
      <c r="B78" s="45" t="s">
        <v>44</v>
      </c>
      <c r="C78" s="45">
        <v>76</v>
      </c>
      <c r="D78" s="20" t="str">
        <f>塩基・修飾表記の定義!N58</f>
        <v>[rS]</v>
      </c>
      <c r="E78" s="160">
        <f t="shared" si="295"/>
        <v>4</v>
      </c>
      <c r="F78" s="21">
        <f>LEN(配列情報!$D$7)-LEN(SUBSTITUTE(配列情報!$D$7,$D78,""))</f>
        <v>0</v>
      </c>
      <c r="G78" s="21">
        <f>F78/$E78</f>
        <v>0</v>
      </c>
      <c r="H78" s="162" cm="1">
        <f t="array" ref="H78">G78-IFERROR(_xlfn.LET(_xlpm.k,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$G$3:$G$215),IF(_xlpm.top="対象無し", 0, SUMPRODUCT(_xlpm.amount * _xlpm.hitCount))),0)</f>
        <v>0</v>
      </c>
      <c r="I78" s="157">
        <f>H78</f>
        <v>0</v>
      </c>
      <c r="J78" s="21">
        <f>LEN(配列情報!$D$8)-LEN(SUBSTITUTE(配列情報!$D$8,$D78,""))</f>
        <v>0</v>
      </c>
      <c r="K78" s="21">
        <f t="shared" si="297"/>
        <v>0</v>
      </c>
      <c r="L78" s="162" cm="1">
        <f t="array" ref="L78">K78-IFERROR(_xlfn.LET(_xlpm.k,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$K$3:$K$215),IF(_xlpm.top="対象無し", 0, SUMPRODUCT(_xlpm.amount * _xlpm.hitCount))),0)</f>
        <v>0</v>
      </c>
      <c r="M78" s="157">
        <f t="shared" si="200"/>
        <v>0</v>
      </c>
      <c r="N78" s="21">
        <f>LEN(配列情報!$D$9)-LEN(SUBSTITUTE(配列情報!$D$9,$D78,""))</f>
        <v>0</v>
      </c>
      <c r="O78" s="21">
        <f t="shared" si="298"/>
        <v>0</v>
      </c>
      <c r="P78" s="162" cm="1">
        <f t="array" ref="P78">O78-IFERROR(_xlfn.LET(_xlpm.k,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$O$3:$O$215),IF(_xlpm.top="対象無し", 0, SUMPRODUCT(_xlpm.amount * _xlpm.hitCount))),0)</f>
        <v>0</v>
      </c>
      <c r="Q78" s="157">
        <f t="shared" si="201"/>
        <v>0</v>
      </c>
      <c r="R78" s="21">
        <f>LEN(配列情報!$D$10)-LEN(SUBSTITUTE(配列情報!$D$10,$D78,""))</f>
        <v>0</v>
      </c>
      <c r="S78" s="21">
        <f t="shared" si="299"/>
        <v>0</v>
      </c>
      <c r="T78" s="162" cm="1">
        <f t="array" ref="T78">S78-IFERROR(_xlfn.LET(_xlpm.k,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$S$3:$S$215),IF(_xlpm.top="対象無し", 0, SUMPRODUCT(_xlpm.amount * _xlpm.hitCount))),0)</f>
        <v>0</v>
      </c>
      <c r="U78" s="157">
        <f t="shared" si="202"/>
        <v>0</v>
      </c>
      <c r="V78" s="21">
        <f>LEN(配列情報!$D$11)-LEN(SUBSTITUTE(配列情報!$D$11,$D78,""))</f>
        <v>0</v>
      </c>
      <c r="W78" s="21">
        <f t="shared" si="300"/>
        <v>0</v>
      </c>
      <c r="X78" s="162" cm="1">
        <f t="array" ref="X78">W78-IFERROR(_xlfn.LET(_xlpm.k,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$W$3:$W$215),IF(_xlpm.top="対象無し", 0, SUMPRODUCT(_xlpm.amount * _xlpm.hitCount))),0)</f>
        <v>0</v>
      </c>
      <c r="Y78" s="157">
        <f t="shared" si="203"/>
        <v>0</v>
      </c>
      <c r="Z78" s="21">
        <f>LEN(配列情報!$D$12)-LEN(SUBSTITUTE(配列情報!$D$12,$D78,""))</f>
        <v>0</v>
      </c>
      <c r="AA78" s="21">
        <f t="shared" si="301"/>
        <v>0</v>
      </c>
      <c r="AB78" s="162" cm="1">
        <f t="array" ref="AB78">AA78-IFERROR(_xlfn.LET(_xlpm.k,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$AA$3:$AA$215),IF(_xlpm.top="対象無し", 0, SUMPRODUCT(_xlpm.amount * _xlpm.hitCount))),0)</f>
        <v>0</v>
      </c>
      <c r="AC78" s="157">
        <f t="shared" si="204"/>
        <v>0</v>
      </c>
      <c r="AD78" s="21">
        <f>LEN(配列情報!$D$13)-LEN(SUBSTITUTE(配列情報!$D$13,$D78,""))</f>
        <v>0</v>
      </c>
      <c r="AE78" s="21">
        <f t="shared" si="302"/>
        <v>0</v>
      </c>
      <c r="AF78" s="162" cm="1">
        <f t="array" ref="AF78">AE78-IFERROR(_xlfn.LET(_xlpm.k,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$AE$3:$AE$215),IF(_xlpm.top="対象無し", 0, SUMPRODUCT(_xlpm.amount * _xlpm.hitCount))),0)</f>
        <v>0</v>
      </c>
      <c r="AG78" s="157">
        <f t="shared" si="205"/>
        <v>0</v>
      </c>
      <c r="AH78" s="21">
        <f>LEN(配列情報!$D$14)-LEN(SUBSTITUTE(配列情報!$D$14,$D78,""))</f>
        <v>0</v>
      </c>
      <c r="AI78" s="21">
        <f t="shared" si="303"/>
        <v>0</v>
      </c>
      <c r="AJ78" s="162" cm="1">
        <f t="array" ref="AJ78">AI78-IFERROR(_xlfn.LET(_xlpm.k,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$AI$3:$AI$215),IF(_xlpm.top="対象無し", 0, SUMPRODUCT(_xlpm.amount * _xlpm.hitCount))),0)</f>
        <v>0</v>
      </c>
      <c r="AK78" s="157">
        <f t="shared" si="206"/>
        <v>0</v>
      </c>
      <c r="AL78" s="21">
        <f>LEN(配列情報!$D$15)-LEN(SUBSTITUTE(配列情報!$D$15,$D78,""))</f>
        <v>0</v>
      </c>
      <c r="AM78" s="21">
        <f t="shared" si="304"/>
        <v>0</v>
      </c>
      <c r="AN78" s="162" cm="1">
        <f t="array" ref="AN78">AM78-IFERROR(_xlfn.LET(_xlpm.k,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$AM$3:$AM$215),IF(_xlpm.top="対象無し", 0, SUMPRODUCT(_xlpm.amount * _xlpm.hitCount))),0)</f>
        <v>0</v>
      </c>
      <c r="AO78" s="157">
        <f t="shared" si="207"/>
        <v>0</v>
      </c>
      <c r="AP78" s="21">
        <f>LEN(配列情報!$D$16)-LEN(SUBSTITUTE(配列情報!$D$16,$D78,""))</f>
        <v>0</v>
      </c>
      <c r="AQ78" s="21">
        <f t="shared" si="305"/>
        <v>0</v>
      </c>
      <c r="AR78" s="162" cm="1">
        <f t="array" ref="AR78">AQ78-IFERROR(_xlfn.LET(_xlpm.k,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$AQ$3:$AQ$215),IF(_xlpm.top="対象無し", 0, SUMPRODUCT(_xlpm.amount * _xlpm.hitCount))),0)</f>
        <v>0</v>
      </c>
      <c r="AS78" s="157">
        <f t="shared" si="208"/>
        <v>0</v>
      </c>
      <c r="AT78" s="21">
        <f>LEN(配列情報!$D$17)-LEN(SUBSTITUTE(配列情報!$D$17,$D78,""))</f>
        <v>0</v>
      </c>
      <c r="AU78" s="21">
        <f t="shared" si="306"/>
        <v>0</v>
      </c>
      <c r="AV78" s="162" cm="1">
        <f t="array" ref="AV78">AU78-IFERROR(_xlfn.LET(_xlpm.k,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$AU$3:$AU$215),IF(_xlpm.top="対象無し", 0, SUMPRODUCT(_xlpm.amount * _xlpm.hitCount))),0)</f>
        <v>0</v>
      </c>
      <c r="AW78" s="157">
        <f t="shared" si="209"/>
        <v>0</v>
      </c>
      <c r="AX78" s="21">
        <f>LEN(配列情報!$D$18)-LEN(SUBSTITUTE(配列情報!$D$18,$D78,""))</f>
        <v>0</v>
      </c>
      <c r="AY78" s="21">
        <f t="shared" si="307"/>
        <v>0</v>
      </c>
      <c r="AZ78" s="162" cm="1">
        <f t="array" ref="AZ78">AY78-IFERROR(_xlfn.LET(_xlpm.k,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$AY$3:$AY$215),IF(_xlpm.top="対象無し", 0, SUMPRODUCT(_xlpm.amount * _xlpm.hitCount))),0)</f>
        <v>0</v>
      </c>
      <c r="BA78" s="157">
        <f t="shared" si="210"/>
        <v>0</v>
      </c>
      <c r="BB78" s="21">
        <f>LEN(配列情報!$D$19)-LEN(SUBSTITUTE(配列情報!$D$19,$D78,""))</f>
        <v>0</v>
      </c>
      <c r="BC78" s="21">
        <f t="shared" si="308"/>
        <v>0</v>
      </c>
      <c r="BD78" s="162" cm="1">
        <f t="array" ref="BD78">BC78-IFERROR(_xlfn.LET(_xlpm.k,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$BC$3:$BC$215),IF(_xlpm.top="対象無し", 0, SUMPRODUCT(_xlpm.amount * _xlpm.hitCount))),0)</f>
        <v>0</v>
      </c>
      <c r="BE78" s="157">
        <f t="shared" si="211"/>
        <v>0</v>
      </c>
      <c r="BF78" s="21">
        <f>LEN(配列情報!$D$20)-LEN(SUBSTITUTE(配列情報!$D$20,$D78,""))</f>
        <v>0</v>
      </c>
      <c r="BG78" s="21">
        <f t="shared" si="309"/>
        <v>0</v>
      </c>
      <c r="BH78" s="162" cm="1">
        <f t="array" ref="BH78">BG78-IFERROR(_xlfn.LET(_xlpm.k,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$BG$3:$BG$215),IF(_xlpm.top="対象無し", 0, SUMPRODUCT(_xlpm.amount * _xlpm.hitCount))),0)</f>
        <v>0</v>
      </c>
      <c r="BI78" s="157">
        <f t="shared" si="212"/>
        <v>0</v>
      </c>
      <c r="BJ78" s="21">
        <f>LEN(配列情報!$D$21)-LEN(SUBSTITUTE(配列情報!$D$21,$D78,""))</f>
        <v>0</v>
      </c>
      <c r="BK78" s="21">
        <f t="shared" si="310"/>
        <v>0</v>
      </c>
      <c r="BL78" s="162" cm="1">
        <f t="array" ref="BL78">BK78-IFERROR(_xlfn.LET(_xlpm.k,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$BK$3:$BK$215),IF(_xlpm.top="対象無し", 0, SUMPRODUCT(_xlpm.amount * _xlpm.hitCount))),0)</f>
        <v>0</v>
      </c>
      <c r="BM78" s="157">
        <f t="shared" si="213"/>
        <v>0</v>
      </c>
      <c r="BN78" s="21">
        <f>LEN(配列情報!$D$22)-LEN(SUBSTITUTE(配列情報!$D$22,$D78,""))</f>
        <v>0</v>
      </c>
      <c r="BO78" s="21">
        <f t="shared" si="311"/>
        <v>0</v>
      </c>
      <c r="BP78" s="162" cm="1">
        <f t="array" ref="BP78">BO78-IFERROR(_xlfn.LET(_xlpm.k,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$BO$3:$BO$215),IF(_xlpm.top="対象無し", 0, SUMPRODUCT(_xlpm.amount * _xlpm.hitCount))),0)</f>
        <v>0</v>
      </c>
      <c r="BQ78" s="157">
        <f t="shared" si="214"/>
        <v>0</v>
      </c>
      <c r="BR78" s="21">
        <f>LEN(配列情報!$D$23)-LEN(SUBSTITUTE(配列情報!$D$23,$D78,""))</f>
        <v>0</v>
      </c>
      <c r="BS78" s="21">
        <f t="shared" si="312"/>
        <v>0</v>
      </c>
      <c r="BT78" s="162" cm="1">
        <f t="array" ref="BT78">BS78-IFERROR(_xlfn.LET(_xlpm.k,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$BS$3:$BS$215),IF(_xlpm.top="対象無し", 0, SUMPRODUCT(_xlpm.amount * _xlpm.hitCount))),0)</f>
        <v>0</v>
      </c>
      <c r="BU78" s="157">
        <f t="shared" si="215"/>
        <v>0</v>
      </c>
      <c r="BV78" s="21">
        <f>LEN(配列情報!$D$24)-LEN(SUBSTITUTE(配列情報!$D$24,$D78,""))</f>
        <v>0</v>
      </c>
      <c r="BW78" s="21">
        <f t="shared" si="313"/>
        <v>0</v>
      </c>
      <c r="BX78" s="162" cm="1">
        <f t="array" ref="BX78">BW78-IFERROR(_xlfn.LET(_xlpm.k,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$BW$3:$BW$215),IF(_xlpm.top="対象無し", 0, SUMPRODUCT(_xlpm.amount * _xlpm.hitCount))),0)</f>
        <v>0</v>
      </c>
      <c r="BY78" s="157">
        <f t="shared" si="216"/>
        <v>0</v>
      </c>
      <c r="BZ78" s="21">
        <f>LEN(配列情報!$D$25)-LEN(SUBSTITUTE(配列情報!$D$25,$D78,""))</f>
        <v>0</v>
      </c>
      <c r="CA78" s="21">
        <f t="shared" si="314"/>
        <v>0</v>
      </c>
      <c r="CB78" s="162" cm="1">
        <f t="array" ref="CB78">CA78-IFERROR(_xlfn.LET(_xlpm.k,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$CA$3:$CA$215),IF(_xlpm.top="対象無し", 0, SUMPRODUCT(_xlpm.amount * _xlpm.hitCount))),0)</f>
        <v>0</v>
      </c>
      <c r="CC78" s="157">
        <f t="shared" si="217"/>
        <v>0</v>
      </c>
      <c r="CD78" s="21">
        <f>LEN(配列情報!$D$26)-LEN(SUBSTITUTE(配列情報!$D$26,$D78,""))</f>
        <v>0</v>
      </c>
      <c r="CE78" s="21">
        <f t="shared" si="315"/>
        <v>0</v>
      </c>
      <c r="CF78" s="162" cm="1">
        <f t="array" ref="CF78">CE78-IFERROR(_xlfn.LET(_xlpm.k,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$CE$3:$CE$215),IF(_xlpm.top="対象無し", 0, SUMPRODUCT(_xlpm.amount * _xlpm.hitCount))),0)</f>
        <v>0</v>
      </c>
      <c r="CG78" s="157">
        <f t="shared" si="218"/>
        <v>0</v>
      </c>
      <c r="CH78" s="21">
        <f>LEN(配列情報!$D$27)-LEN(SUBSTITUTE(配列情報!$D$27,$D78,""))</f>
        <v>0</v>
      </c>
      <c r="CI78" s="21">
        <f t="shared" si="316"/>
        <v>0</v>
      </c>
      <c r="CJ78" s="162" cm="1">
        <f t="array" ref="CJ78">CI78-IFERROR(_xlfn.LET(_xlpm.k,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$CI$3:$CI$215),IF(_xlpm.top="対象無し", 0, SUMPRODUCT(_xlpm.amount * _xlpm.hitCount))),0)</f>
        <v>0</v>
      </c>
      <c r="CK78" s="157">
        <f t="shared" si="219"/>
        <v>0</v>
      </c>
      <c r="CL78" s="21">
        <f>LEN(配列情報!$D$28)-LEN(SUBSTITUTE(配列情報!$D$28,$D78,""))</f>
        <v>0</v>
      </c>
      <c r="CM78" s="21">
        <f t="shared" si="317"/>
        <v>0</v>
      </c>
      <c r="CN78" s="162" cm="1">
        <f t="array" ref="CN78">CM78-IFERROR(_xlfn.LET(_xlpm.k,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$CM$3:$CM$215),IF(_xlpm.top="対象無し", 0, SUMPRODUCT(_xlpm.amount * _xlpm.hitCount))),0)</f>
        <v>0</v>
      </c>
      <c r="CO78" s="157">
        <f t="shared" si="220"/>
        <v>0</v>
      </c>
      <c r="CP78" s="21">
        <f>LEN(配列情報!$D$29)-LEN(SUBSTITUTE(配列情報!$D$29,$D78,""))</f>
        <v>0</v>
      </c>
      <c r="CQ78" s="21">
        <f t="shared" si="318"/>
        <v>0</v>
      </c>
      <c r="CR78" s="162" cm="1">
        <f t="array" ref="CR78">CQ78-IFERROR(_xlfn.LET(_xlpm.k,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$CQ$3:$CQ$215),IF(_xlpm.top="対象無し", 0, SUMPRODUCT(_xlpm.amount * _xlpm.hitCount))),0)</f>
        <v>0</v>
      </c>
      <c r="CS78" s="157">
        <f t="shared" si="221"/>
        <v>0</v>
      </c>
      <c r="CT78" s="21">
        <f>LEN(配列情報!$D$30)-LEN(SUBSTITUTE(配列情報!$D$30,$D78,""))</f>
        <v>0</v>
      </c>
      <c r="CU78" s="21">
        <f t="shared" si="319"/>
        <v>0</v>
      </c>
      <c r="CV78" s="162" cm="1">
        <f t="array" ref="CV78">CU78-IFERROR(_xlfn.LET(_xlpm.k,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$CU$3:$CU$215),IF(_xlpm.top="対象無し", 0, SUMPRODUCT(_xlpm.amount * _xlpm.hitCount))),0)</f>
        <v>0</v>
      </c>
      <c r="CW78" s="157">
        <f t="shared" si="222"/>
        <v>0</v>
      </c>
      <c r="CX78" s="21">
        <f>LEN(配列情報!$D$31)-LEN(SUBSTITUTE(配列情報!$D$31,$D78,""))</f>
        <v>0</v>
      </c>
      <c r="CY78" s="21">
        <f t="shared" si="320"/>
        <v>0</v>
      </c>
      <c r="CZ78" s="162" cm="1">
        <f t="array" ref="CZ78">CY78-IFERROR(_xlfn.LET(_xlpm.k,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$CY$3:$CY$215),IF(_xlpm.top="対象無し", 0, SUMPRODUCT(_xlpm.amount * _xlpm.hitCount))),0)</f>
        <v>0</v>
      </c>
      <c r="DA78" s="157">
        <f t="shared" si="223"/>
        <v>0</v>
      </c>
      <c r="DB78" s="21">
        <f>LEN(配列情報!$D$32)-LEN(SUBSTITUTE(配列情報!$D$32,$D78,""))</f>
        <v>0</v>
      </c>
      <c r="DC78" s="21">
        <f t="shared" si="321"/>
        <v>0</v>
      </c>
      <c r="DD78" s="162" cm="1">
        <f t="array" ref="DD78">DC78-IFERROR(_xlfn.LET(_xlpm.k,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$DC$3:$DC$215),IF(_xlpm.top="対象無し", 0, SUMPRODUCT(_xlpm.amount * _xlpm.hitCount))),0)</f>
        <v>0</v>
      </c>
      <c r="DE78" s="157">
        <f t="shared" si="224"/>
        <v>0</v>
      </c>
      <c r="DF78" s="21">
        <f>LEN(配列情報!$D$33)-LEN(SUBSTITUTE(配列情報!$D$33,$D78,""))</f>
        <v>0</v>
      </c>
      <c r="DG78" s="21">
        <f t="shared" si="322"/>
        <v>0</v>
      </c>
      <c r="DH78" s="162" cm="1">
        <f t="array" ref="DH78">DG78-IFERROR(_xlfn.LET(_xlpm.k,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$DG$3:$DG$215),IF(_xlpm.top="対象無し", 0, SUMPRODUCT(_xlpm.amount * _xlpm.hitCount))),0)</f>
        <v>0</v>
      </c>
      <c r="DI78" s="157">
        <f t="shared" si="225"/>
        <v>0</v>
      </c>
      <c r="DJ78" s="21">
        <f>LEN(配列情報!$D$34)-LEN(SUBSTITUTE(配列情報!$D$34,$D78,""))</f>
        <v>0</v>
      </c>
      <c r="DK78" s="21">
        <f t="shared" si="323"/>
        <v>0</v>
      </c>
      <c r="DL78" s="162" cm="1">
        <f t="array" ref="DL78">DK78-IFERROR(_xlfn.LET(_xlpm.k,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$DK$3:$DK$215),IF(_xlpm.top="対象無し", 0, SUMPRODUCT(_xlpm.amount * _xlpm.hitCount))),0)</f>
        <v>0</v>
      </c>
      <c r="DM78" s="157">
        <f t="shared" si="226"/>
        <v>0</v>
      </c>
      <c r="DN78" s="21">
        <f>LEN(配列情報!$D$35)-LEN(SUBSTITUTE(配列情報!$D$35,$D78,""))</f>
        <v>0</v>
      </c>
      <c r="DO78" s="21">
        <f t="shared" si="324"/>
        <v>0</v>
      </c>
      <c r="DP78" s="162" cm="1">
        <f t="array" ref="DP78">DO78-IFERROR(_xlfn.LET(_xlpm.k,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$DO$3:$DO$215),IF(_xlpm.top="対象無し", 0, SUMPRODUCT(_xlpm.amount * _xlpm.hitCount))),0)</f>
        <v>0</v>
      </c>
      <c r="DQ78" s="157">
        <f t="shared" si="227"/>
        <v>0</v>
      </c>
      <c r="DR78" s="21">
        <f>LEN(配列情報!$D$36)-LEN(SUBSTITUTE(配列情報!$D$36,$D78,""))</f>
        <v>0</v>
      </c>
      <c r="DS78" s="21">
        <f t="shared" si="325"/>
        <v>0</v>
      </c>
      <c r="DT78" s="162" cm="1">
        <f t="array" ref="DT78">DS78-IFERROR(_xlfn.LET(_xlpm.k,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$DS$3:$DS$215),IF(_xlpm.top="対象無し", 0, SUMPRODUCT(_xlpm.amount * _xlpm.hitCount))),0)</f>
        <v>0</v>
      </c>
      <c r="DU78" s="157">
        <f t="shared" si="228"/>
        <v>0</v>
      </c>
      <c r="DV78" s="21">
        <f>LEN(配列情報!$D$37)-LEN(SUBSTITUTE(配列情報!$D$37,$D78,""))</f>
        <v>0</v>
      </c>
      <c r="DW78" s="21">
        <f t="shared" si="326"/>
        <v>0</v>
      </c>
      <c r="DX78" s="162" cm="1">
        <f t="array" ref="DX78">DW78-IFERROR(_xlfn.LET(_xlpm.k,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$DW$3:$DW$215),IF(_xlpm.top="対象無し", 0, SUMPRODUCT(_xlpm.amount * _xlpm.hitCount))),0)</f>
        <v>0</v>
      </c>
      <c r="DY78" s="157">
        <f t="shared" si="229"/>
        <v>0</v>
      </c>
      <c r="DZ78" s="21">
        <f>LEN(配列情報!$D$38)-LEN(SUBSTITUTE(配列情報!$D$38,$D78,""))</f>
        <v>0</v>
      </c>
      <c r="EA78" s="21">
        <f t="shared" si="327"/>
        <v>0</v>
      </c>
      <c r="EB78" s="162" cm="1">
        <f t="array" ref="EB78">EA78-IFERROR(_xlfn.LET(_xlpm.k,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$EA$3:$EA$215),IF(_xlpm.top="対象無し", 0, SUMPRODUCT(_xlpm.amount * _xlpm.hitCount))),0)</f>
        <v>0</v>
      </c>
      <c r="EC78" s="157">
        <f t="shared" si="230"/>
        <v>0</v>
      </c>
      <c r="ED78" s="21">
        <f>LEN(配列情報!$D$39)-LEN(SUBSTITUTE(配列情報!$D$39,$D78,""))</f>
        <v>0</v>
      </c>
      <c r="EE78" s="21">
        <f t="shared" si="328"/>
        <v>0</v>
      </c>
      <c r="EF78" s="162" cm="1">
        <f t="array" ref="EF78">EE78-IFERROR(_xlfn.LET(_xlpm.k,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$EE$3:$EE$215),IF(_xlpm.top="対象無し", 0, SUMPRODUCT(_xlpm.amount * _xlpm.hitCount))),0)</f>
        <v>0</v>
      </c>
      <c r="EG78" s="157">
        <f t="shared" si="231"/>
        <v>0</v>
      </c>
      <c r="EH78" s="21">
        <f>LEN(配列情報!$D$40)-LEN(SUBSTITUTE(配列情報!$D$40,$D78,""))</f>
        <v>0</v>
      </c>
      <c r="EI78" s="21">
        <f t="shared" si="329"/>
        <v>0</v>
      </c>
      <c r="EJ78" s="162" cm="1">
        <f t="array" ref="EJ78">EI78-IFERROR(_xlfn.LET(_xlpm.k,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$EI$3:$EI$215),IF(_xlpm.top="対象無し", 0, SUMPRODUCT(_xlpm.amount * _xlpm.hitCount))),0)</f>
        <v>0</v>
      </c>
      <c r="EK78" s="157">
        <f t="shared" si="232"/>
        <v>0</v>
      </c>
      <c r="EL78" s="21">
        <f>LEN(配列情報!$D$41)-LEN(SUBSTITUTE(配列情報!$D$41,$D78,""))</f>
        <v>0</v>
      </c>
      <c r="EM78" s="21">
        <f t="shared" si="330"/>
        <v>0</v>
      </c>
      <c r="EN78" s="162" cm="1">
        <f t="array" ref="EN78">EM78-IFERROR(_xlfn.LET(_xlpm.k,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$EM$3:$EM$215),IF(_xlpm.top="対象無し", 0, SUMPRODUCT(_xlpm.amount * _xlpm.hitCount))),0)</f>
        <v>0</v>
      </c>
      <c r="EO78" s="157">
        <f t="shared" si="233"/>
        <v>0</v>
      </c>
      <c r="EP78" s="21">
        <f>LEN(配列情報!$D$42)-LEN(SUBSTITUTE(配列情報!$D$42,$D78,""))</f>
        <v>0</v>
      </c>
      <c r="EQ78" s="21">
        <f t="shared" si="331"/>
        <v>0</v>
      </c>
      <c r="ER78" s="162" cm="1">
        <f t="array" ref="ER78">EQ78-IFERROR(_xlfn.LET(_xlpm.k,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$EQ$3:$EQ$215),IF(_xlpm.top="対象無し", 0, SUMPRODUCT(_xlpm.amount * _xlpm.hitCount))),0)</f>
        <v>0</v>
      </c>
      <c r="ES78" s="157">
        <f t="shared" si="234"/>
        <v>0</v>
      </c>
      <c r="ET78" s="21">
        <f>LEN(配列情報!$D$43)-LEN(SUBSTITUTE(配列情報!$D$43,$D78,""))</f>
        <v>0</v>
      </c>
      <c r="EU78" s="21">
        <f t="shared" si="332"/>
        <v>0</v>
      </c>
      <c r="EV78" s="162" cm="1">
        <f t="array" ref="EV78">EU78-IFERROR(_xlfn.LET(_xlpm.k,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$EU$3:$EU$215),IF(_xlpm.top="対象無し", 0, SUMPRODUCT(_xlpm.amount * _xlpm.hitCount))),0)</f>
        <v>0</v>
      </c>
      <c r="EW78" s="157">
        <f t="shared" si="235"/>
        <v>0</v>
      </c>
      <c r="EX78" s="21">
        <f>LEN(配列情報!$D$44)-LEN(SUBSTITUTE(配列情報!$D$44,$D78,""))</f>
        <v>0</v>
      </c>
      <c r="EY78" s="21">
        <f t="shared" si="333"/>
        <v>0</v>
      </c>
      <c r="EZ78" s="162" cm="1">
        <f t="array" ref="EZ78">EY78-IFERROR(_xlfn.LET(_xlpm.k,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$EY$3:$EY$215),IF(_xlpm.top="対象無し", 0, SUMPRODUCT(_xlpm.amount * _xlpm.hitCount))),0)</f>
        <v>0</v>
      </c>
      <c r="FA78" s="157">
        <f t="shared" si="236"/>
        <v>0</v>
      </c>
      <c r="FB78" s="21">
        <f>LEN(配列情報!$D$45)-LEN(SUBSTITUTE(配列情報!$D$45,$D78,""))</f>
        <v>0</v>
      </c>
      <c r="FC78" s="21">
        <f t="shared" si="334"/>
        <v>0</v>
      </c>
      <c r="FD78" s="162" cm="1">
        <f t="array" ref="FD78">FC78-IFERROR(_xlfn.LET(_xlpm.k,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$FC$3:$FC$215),IF(_xlpm.top="対象無し", 0, SUMPRODUCT(_xlpm.amount * _xlpm.hitCount))),0)</f>
        <v>0</v>
      </c>
      <c r="FE78" s="157">
        <f t="shared" si="237"/>
        <v>0</v>
      </c>
      <c r="FF78" s="21">
        <f>LEN(配列情報!$D$46)-LEN(SUBSTITUTE(配列情報!$D$46,$D78,""))</f>
        <v>0</v>
      </c>
      <c r="FG78" s="21">
        <f t="shared" si="335"/>
        <v>0</v>
      </c>
      <c r="FH78" s="162" cm="1">
        <f t="array" ref="FH78">FG78-IFERROR(_xlfn.LET(_xlpm.k,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$FG$3:$FG$215),IF(_xlpm.top="対象無し", 0, SUMPRODUCT(_xlpm.amount * _xlpm.hitCount))),0)</f>
        <v>0</v>
      </c>
      <c r="FI78" s="157">
        <f t="shared" si="238"/>
        <v>0</v>
      </c>
      <c r="FJ78" s="21">
        <f>LEN(配列情報!$D$47)-LEN(SUBSTITUTE(配列情報!$D$47,$D78,""))</f>
        <v>0</v>
      </c>
      <c r="FK78" s="21">
        <f t="shared" si="336"/>
        <v>0</v>
      </c>
      <c r="FL78" s="162" cm="1">
        <f t="array" ref="FL78">FK78-IFERROR(_xlfn.LET(_xlpm.k,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$FK$3:$FK$215),IF(_xlpm.top="対象無し", 0, SUMPRODUCT(_xlpm.amount * _xlpm.hitCount))),0)</f>
        <v>0</v>
      </c>
      <c r="FM78" s="157">
        <f t="shared" si="239"/>
        <v>0</v>
      </c>
      <c r="FN78" s="21">
        <f>LEN(配列情報!$D$48)-LEN(SUBSTITUTE(配列情報!$D$48,$D78,""))</f>
        <v>0</v>
      </c>
      <c r="FO78" s="21">
        <f t="shared" si="337"/>
        <v>0</v>
      </c>
      <c r="FP78" s="162" cm="1">
        <f t="array" ref="FP78">FO78-IFERROR(_xlfn.LET(_xlpm.k,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$FO$3:$FO$215),IF(_xlpm.top="対象無し", 0, SUMPRODUCT(_xlpm.amount * _xlpm.hitCount))),0)</f>
        <v>0</v>
      </c>
      <c r="FQ78" s="157">
        <f t="shared" si="240"/>
        <v>0</v>
      </c>
      <c r="FR78" s="21">
        <f>LEN(配列情報!$D$49)-LEN(SUBSTITUTE(配列情報!$D$49,$D78,""))</f>
        <v>0</v>
      </c>
      <c r="FS78" s="21">
        <f t="shared" si="338"/>
        <v>0</v>
      </c>
      <c r="FT78" s="162" cm="1">
        <f t="array" ref="FT78">FS78-IFERROR(_xlfn.LET(_xlpm.k,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$FS$3:$FS$215),IF(_xlpm.top="対象無し", 0, SUMPRODUCT(_xlpm.amount * _xlpm.hitCount))),0)</f>
        <v>0</v>
      </c>
      <c r="FU78" s="157">
        <f t="shared" si="241"/>
        <v>0</v>
      </c>
      <c r="FV78" s="21">
        <f>LEN(配列情報!$D$50)-LEN(SUBSTITUTE(配列情報!$D$50,$D78,""))</f>
        <v>0</v>
      </c>
      <c r="FW78" s="21">
        <f t="shared" si="339"/>
        <v>0</v>
      </c>
      <c r="FX78" s="162" cm="1">
        <f t="array" ref="FX78">FW78-IFERROR(_xlfn.LET(_xlpm.k,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$FW$3:$FW$215),IF(_xlpm.top="対象無し", 0, SUMPRODUCT(_xlpm.amount * _xlpm.hitCount))),0)</f>
        <v>0</v>
      </c>
      <c r="FY78" s="157">
        <f t="shared" si="242"/>
        <v>0</v>
      </c>
      <c r="FZ78" s="21">
        <f>LEN(配列情報!$D$51)-LEN(SUBSTITUTE(配列情報!$D$51,$D78,""))</f>
        <v>0</v>
      </c>
      <c r="GA78" s="21">
        <f t="shared" si="340"/>
        <v>0</v>
      </c>
      <c r="GB78" s="162" cm="1">
        <f t="array" ref="GB78">GA78-IFERROR(_xlfn.LET(_xlpm.k,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$GA$3:$GA$215),IF(_xlpm.top="対象無し", 0, SUMPRODUCT(_xlpm.amount * _xlpm.hitCount))),0)</f>
        <v>0</v>
      </c>
      <c r="GC78" s="157">
        <f t="shared" si="243"/>
        <v>0</v>
      </c>
      <c r="GD78" s="21">
        <f>LEN(配列情報!$D$52)-LEN(SUBSTITUTE(配列情報!$D$52,$D78,""))</f>
        <v>0</v>
      </c>
      <c r="GE78" s="21">
        <f t="shared" si="341"/>
        <v>0</v>
      </c>
      <c r="GF78" s="162" cm="1">
        <f t="array" ref="GF78">GE78-IFERROR(_xlfn.LET(_xlpm.k,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$GE$3:$GE$215),IF(_xlpm.top="対象無し", 0, SUMPRODUCT(_xlpm.amount * _xlpm.hitCount))),0)</f>
        <v>0</v>
      </c>
      <c r="GG78" s="157">
        <f t="shared" si="244"/>
        <v>0</v>
      </c>
      <c r="GH78" s="21">
        <f>LEN(配列情報!$D$53)-LEN(SUBSTITUTE(配列情報!$D$53,$D78,""))</f>
        <v>0</v>
      </c>
      <c r="GI78" s="21">
        <f t="shared" si="342"/>
        <v>0</v>
      </c>
      <c r="GJ78" s="162" cm="1">
        <f t="array" ref="GJ78">GI78-IFERROR(_xlfn.LET(_xlpm.k,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$GI$3:$GI$215),IF(_xlpm.top="対象無し", 0, SUMPRODUCT(_xlpm.amount * _xlpm.hitCount))),0)</f>
        <v>0</v>
      </c>
      <c r="GK78" s="157">
        <f t="shared" si="245"/>
        <v>0</v>
      </c>
      <c r="GL78" s="21">
        <f>LEN(配列情報!$D$54)-LEN(SUBSTITUTE(配列情報!$D$54,$D78,""))</f>
        <v>0</v>
      </c>
      <c r="GM78" s="21">
        <f t="shared" si="343"/>
        <v>0</v>
      </c>
      <c r="GN78" s="162" cm="1">
        <f t="array" ref="GN78">GM78-IFERROR(_xlfn.LET(_xlpm.k,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$GM$3:$GM$215),IF(_xlpm.top="対象無し", 0, SUMPRODUCT(_xlpm.amount * _xlpm.hitCount))),0)</f>
        <v>0</v>
      </c>
      <c r="GO78" s="157">
        <f t="shared" si="246"/>
        <v>0</v>
      </c>
      <c r="GP78" s="21">
        <f>LEN(配列情報!$D$55)-LEN(SUBSTITUTE(配列情報!$D$55,$D78,""))</f>
        <v>0</v>
      </c>
      <c r="GQ78" s="21">
        <f t="shared" si="344"/>
        <v>0</v>
      </c>
      <c r="GR78" s="162" cm="1">
        <f t="array" ref="GR78">GQ78-IFERROR(_xlfn.LET(_xlpm.k,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$GQ$3:$GQ$215),IF(_xlpm.top="対象無し", 0, SUMPRODUCT(_xlpm.amount * _xlpm.hitCount))),0)</f>
        <v>0</v>
      </c>
      <c r="GS78" s="157">
        <f t="shared" si="247"/>
        <v>0</v>
      </c>
      <c r="GT78" s="21">
        <f>LEN(配列情報!$D$56)-LEN(SUBSTITUTE(配列情報!$D$56,$D78,""))</f>
        <v>0</v>
      </c>
      <c r="GU78" s="21">
        <f t="shared" si="345"/>
        <v>0</v>
      </c>
      <c r="GV78" s="162" cm="1">
        <f t="array" ref="GV78">GU78-IFERROR(_xlfn.LET(_xlpm.k,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$GU$3:$GU$215),IF(_xlpm.top="対象無し", 0, SUMPRODUCT(_xlpm.amount * _xlpm.hitCount))),0)</f>
        <v>0</v>
      </c>
      <c r="GW78" s="157">
        <f t="shared" si="248"/>
        <v>0</v>
      </c>
      <c r="GX78" s="21">
        <f>LEN(配列情報!$D$57)-LEN(SUBSTITUTE(配列情報!$D$57,$D78,""))</f>
        <v>0</v>
      </c>
      <c r="GY78" s="21">
        <f t="shared" si="346"/>
        <v>0</v>
      </c>
      <c r="GZ78" s="162" cm="1">
        <f t="array" ref="GZ78">GY78-IFERROR(_xlfn.LET(_xlpm.k,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$GY$3:$GY$215),IF(_xlpm.top="対象無し", 0, SUMPRODUCT(_xlpm.amount * _xlpm.hitCount))),0)</f>
        <v>0</v>
      </c>
      <c r="HA78" s="157">
        <f t="shared" si="249"/>
        <v>0</v>
      </c>
      <c r="HB78" s="21">
        <f>LEN(配列情報!$D$58)-LEN(SUBSTITUTE(配列情報!$D$58,$D78,""))</f>
        <v>0</v>
      </c>
      <c r="HC78" s="21">
        <f t="shared" si="347"/>
        <v>0</v>
      </c>
      <c r="HD78" s="162" cm="1">
        <f t="array" ref="HD78">HC78-IFERROR(_xlfn.LET(_xlpm.k,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$HC$3:$HC$215),IF(_xlpm.top="対象無し", 0, SUMPRODUCT(_xlpm.amount * _xlpm.hitCount))),0)</f>
        <v>0</v>
      </c>
      <c r="HE78" s="157">
        <f t="shared" si="250"/>
        <v>0</v>
      </c>
      <c r="HF78" s="21">
        <f>LEN(配列情報!$D$59)-LEN(SUBSTITUTE(配列情報!$D$59,$D78,""))</f>
        <v>0</v>
      </c>
      <c r="HG78" s="21">
        <f t="shared" si="348"/>
        <v>0</v>
      </c>
      <c r="HH78" s="162" cm="1">
        <f t="array" ref="HH78">HG78-IFERROR(_xlfn.LET(_xlpm.k,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$HG$3:$HG$215),IF(_xlpm.top="対象無し", 0, SUMPRODUCT(_xlpm.amount * _xlpm.hitCount))),0)</f>
        <v>0</v>
      </c>
      <c r="HI78" s="157">
        <f t="shared" si="251"/>
        <v>0</v>
      </c>
      <c r="HJ78" s="21">
        <f>LEN(配列情報!$D$60)-LEN(SUBSTITUTE(配列情報!$D$60,$D78,""))</f>
        <v>0</v>
      </c>
      <c r="HK78" s="21">
        <f t="shared" si="349"/>
        <v>0</v>
      </c>
      <c r="HL78" s="162" cm="1">
        <f t="array" ref="HL78">HK78-IFERROR(_xlfn.LET(_xlpm.k,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$HK$3:$HK$215),IF(_xlpm.top="対象無し", 0, SUMPRODUCT(_xlpm.amount * _xlpm.hitCount))),0)</f>
        <v>0</v>
      </c>
      <c r="HM78" s="157">
        <f t="shared" si="252"/>
        <v>0</v>
      </c>
      <c r="HN78" s="21">
        <f>LEN(配列情報!$D$61)-LEN(SUBSTITUTE(配列情報!$D$61,$D78,""))</f>
        <v>0</v>
      </c>
      <c r="HO78" s="21">
        <f t="shared" si="350"/>
        <v>0</v>
      </c>
      <c r="HP78" s="162" cm="1">
        <f t="array" ref="HP78">HO78-IFERROR(_xlfn.LET(_xlpm.k,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$HO$3:$HO$215),IF(_xlpm.top="対象無し", 0, SUMPRODUCT(_xlpm.amount * _xlpm.hitCount))),0)</f>
        <v>0</v>
      </c>
      <c r="HQ78" s="157">
        <f t="shared" si="253"/>
        <v>0</v>
      </c>
      <c r="HR78" s="21">
        <f>LEN(配列情報!$D$62)-LEN(SUBSTITUTE(配列情報!$D$62,$D78,""))</f>
        <v>0</v>
      </c>
      <c r="HS78" s="21">
        <f t="shared" si="351"/>
        <v>0</v>
      </c>
      <c r="HT78" s="162" cm="1">
        <f t="array" ref="HT78">HS78-IFERROR(_xlfn.LET(_xlpm.k,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$HS$3:$HS$215),IF(_xlpm.top="対象無し", 0, SUMPRODUCT(_xlpm.amount * _xlpm.hitCount))),0)</f>
        <v>0</v>
      </c>
      <c r="HU78" s="157">
        <f t="shared" si="254"/>
        <v>0</v>
      </c>
      <c r="HV78" s="21">
        <f>LEN(配列情報!$D$63)-LEN(SUBSTITUTE(配列情報!$D$63,$D78,""))</f>
        <v>0</v>
      </c>
      <c r="HW78" s="21">
        <f t="shared" si="352"/>
        <v>0</v>
      </c>
      <c r="HX78" s="162" cm="1">
        <f t="array" ref="HX78">HW78-IFERROR(_xlfn.LET(_xlpm.k,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$HW$3:$HW$215),IF(_xlpm.top="対象無し", 0, SUMPRODUCT(_xlpm.amount * _xlpm.hitCount))),0)</f>
        <v>0</v>
      </c>
      <c r="HY78" s="157">
        <f t="shared" si="255"/>
        <v>0</v>
      </c>
      <c r="HZ78" s="21">
        <f>LEN(配列情報!$D$64)-LEN(SUBSTITUTE(配列情報!$D$64,$D78,""))</f>
        <v>0</v>
      </c>
      <c r="IA78" s="21">
        <f t="shared" si="353"/>
        <v>0</v>
      </c>
      <c r="IB78" s="162" cm="1">
        <f t="array" ref="IB78">IA78-IFERROR(_xlfn.LET(_xlpm.k,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$IA$3:$IA$215),IF(_xlpm.top="対象無し", 0, SUMPRODUCT(_xlpm.amount * _xlpm.hitCount))),0)</f>
        <v>0</v>
      </c>
      <c r="IC78" s="157">
        <f t="shared" si="256"/>
        <v>0</v>
      </c>
      <c r="ID78" s="21">
        <f>LEN(配列情報!$D$65)-LEN(SUBSTITUTE(配列情報!$D$65,$D78,""))</f>
        <v>0</v>
      </c>
      <c r="IE78" s="21">
        <f t="shared" si="354"/>
        <v>0</v>
      </c>
      <c r="IF78" s="162" cm="1">
        <f t="array" ref="IF78">IE78-IFERROR(_xlfn.LET(_xlpm.k,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$IE$3:$IE$215),IF(_xlpm.top="対象無し", 0, SUMPRODUCT(_xlpm.amount * _xlpm.hitCount))),0)</f>
        <v>0</v>
      </c>
      <c r="IG78" s="157">
        <f t="shared" si="257"/>
        <v>0</v>
      </c>
      <c r="IH78" s="21">
        <f>LEN(配列情報!$D$66)-LEN(SUBSTITUTE(配列情報!$D$66,$D78,""))</f>
        <v>0</v>
      </c>
      <c r="II78" s="21">
        <f t="shared" si="355"/>
        <v>0</v>
      </c>
      <c r="IJ78" s="162" cm="1">
        <f t="array" ref="IJ78">II78-IFERROR(_xlfn.LET(_xlpm.k,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$II$3:$II$215),IF(_xlpm.top="対象無し", 0, SUMPRODUCT(_xlpm.amount * _xlpm.hitCount))),0)</f>
        <v>0</v>
      </c>
      <c r="IK78" s="157">
        <f t="shared" si="258"/>
        <v>0</v>
      </c>
      <c r="IL78" s="21">
        <f>LEN(配列情報!$D$67)-LEN(SUBSTITUTE(配列情報!$D$67,$D78,""))</f>
        <v>0</v>
      </c>
      <c r="IM78" s="21">
        <f t="shared" si="356"/>
        <v>0</v>
      </c>
      <c r="IN78" s="162" cm="1">
        <f t="array" ref="IN78">IM78-IFERROR(_xlfn.LET(_xlpm.k,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$IM$3:$IM$215),IF(_xlpm.top="対象無し", 0, SUMPRODUCT(_xlpm.amount * _xlpm.hitCount))),0)</f>
        <v>0</v>
      </c>
      <c r="IO78" s="157">
        <f t="shared" si="259"/>
        <v>0</v>
      </c>
      <c r="IP78" s="21">
        <f>LEN(配列情報!$D$68)-LEN(SUBSTITUTE(配列情報!$D$68,$D78,""))</f>
        <v>0</v>
      </c>
      <c r="IQ78" s="21">
        <f t="shared" si="357"/>
        <v>0</v>
      </c>
      <c r="IR78" s="162" cm="1">
        <f t="array" ref="IR78">IQ78-IFERROR(_xlfn.LET(_xlpm.k,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$IQ$3:$IQ$215),IF(_xlpm.top="対象無し", 0, SUMPRODUCT(_xlpm.amount * _xlpm.hitCount))),0)</f>
        <v>0</v>
      </c>
      <c r="IS78" s="157">
        <f t="shared" si="260"/>
        <v>0</v>
      </c>
      <c r="IT78" s="21">
        <f>LEN(配列情報!$D$69)-LEN(SUBSTITUTE(配列情報!$D$69,$D78,""))</f>
        <v>0</v>
      </c>
      <c r="IU78" s="21">
        <f t="shared" si="358"/>
        <v>0</v>
      </c>
      <c r="IV78" s="162" cm="1">
        <f t="array" ref="IV78">IU78-IFERROR(_xlfn.LET(_xlpm.k,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$IU$3:$IU$215),IF(_xlpm.top="対象無し", 0, SUMPRODUCT(_xlpm.amount * _xlpm.hitCount))),0)</f>
        <v>0</v>
      </c>
      <c r="IW78" s="157">
        <f t="shared" si="261"/>
        <v>0</v>
      </c>
      <c r="IX78" s="21">
        <f>LEN(配列情報!$D$70)-LEN(SUBSTITUTE(配列情報!$D$70,$D78,""))</f>
        <v>0</v>
      </c>
      <c r="IY78" s="21">
        <f t="shared" si="359"/>
        <v>0</v>
      </c>
      <c r="IZ78" s="162" cm="1">
        <f t="array" ref="IZ78">IY78-IFERROR(_xlfn.LET(_xlpm.k,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$IY$3:$IY$215),IF(_xlpm.top="対象無し", 0, SUMPRODUCT(_xlpm.amount * _xlpm.hitCount))),0)</f>
        <v>0</v>
      </c>
      <c r="JA78" s="157">
        <f t="shared" si="262"/>
        <v>0</v>
      </c>
      <c r="JB78" s="21">
        <f>LEN(配列情報!$D$71)-LEN(SUBSTITUTE(配列情報!$D$71,$D78,""))</f>
        <v>0</v>
      </c>
      <c r="JC78" s="21">
        <f t="shared" si="360"/>
        <v>0</v>
      </c>
      <c r="JD78" s="162" cm="1">
        <f t="array" ref="JD78">JC78-IFERROR(_xlfn.LET(_xlpm.k,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$JC$3:$JC$215),IF(_xlpm.top="対象無し", 0, SUMPRODUCT(_xlpm.amount * _xlpm.hitCount))),0)</f>
        <v>0</v>
      </c>
      <c r="JE78" s="157">
        <f t="shared" si="263"/>
        <v>0</v>
      </c>
      <c r="JF78" s="21">
        <f>LEN(配列情報!$D$72)-LEN(SUBSTITUTE(配列情報!$D$72,$D78,""))</f>
        <v>0</v>
      </c>
      <c r="JG78" s="21">
        <f t="shared" si="361"/>
        <v>0</v>
      </c>
      <c r="JH78" s="162" cm="1">
        <f t="array" ref="JH78">JG78-IFERROR(_xlfn.LET(_xlpm.k,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$JG$3:$JG$215),IF(_xlpm.top="対象無し", 0, SUMPRODUCT(_xlpm.amount * _xlpm.hitCount))),0)</f>
        <v>0</v>
      </c>
      <c r="JI78" s="157">
        <f t="shared" si="264"/>
        <v>0</v>
      </c>
      <c r="JJ78" s="21">
        <f>LEN(配列情報!$D$73)-LEN(SUBSTITUTE(配列情報!$D$73,$D78,""))</f>
        <v>0</v>
      </c>
      <c r="JK78" s="21">
        <f t="shared" si="362"/>
        <v>0</v>
      </c>
      <c r="JL78" s="162" cm="1">
        <f t="array" ref="JL78">JK78-IFERROR(_xlfn.LET(_xlpm.k,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$JK$3:$JK$215),IF(_xlpm.top="対象無し", 0, SUMPRODUCT(_xlpm.amount * _xlpm.hitCount))),0)</f>
        <v>0</v>
      </c>
      <c r="JM78" s="157">
        <f t="shared" si="265"/>
        <v>0</v>
      </c>
      <c r="JN78" s="21">
        <f>LEN(配列情報!$D$74)-LEN(SUBSTITUTE(配列情報!$D$74,$D78,""))</f>
        <v>0</v>
      </c>
      <c r="JO78" s="21">
        <f t="shared" si="363"/>
        <v>0</v>
      </c>
      <c r="JP78" s="162" cm="1">
        <f t="array" ref="JP78">JO78-IFERROR(_xlfn.LET(_xlpm.k,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$JO$3:$JO$215),IF(_xlpm.top="対象無し", 0, SUMPRODUCT(_xlpm.amount * _xlpm.hitCount))),0)</f>
        <v>0</v>
      </c>
      <c r="JQ78" s="157">
        <f t="shared" si="266"/>
        <v>0</v>
      </c>
      <c r="JR78" s="21">
        <f>LEN(配列情報!$D$75)-LEN(SUBSTITUTE(配列情報!$D$75,$D78,""))</f>
        <v>0</v>
      </c>
      <c r="JS78" s="21">
        <f t="shared" si="364"/>
        <v>0</v>
      </c>
      <c r="JT78" s="162" cm="1">
        <f t="array" ref="JT78">JS78-IFERROR(_xlfn.LET(_xlpm.k,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$JS$3:$JS$215),IF(_xlpm.top="対象無し", 0, SUMPRODUCT(_xlpm.amount * _xlpm.hitCount))),0)</f>
        <v>0</v>
      </c>
      <c r="JU78" s="157">
        <f t="shared" si="267"/>
        <v>0</v>
      </c>
      <c r="JV78" s="21">
        <f>LEN(配列情報!$D$76)-LEN(SUBSTITUTE(配列情報!$D$76,$D78,""))</f>
        <v>0</v>
      </c>
      <c r="JW78" s="21">
        <f t="shared" si="365"/>
        <v>0</v>
      </c>
      <c r="JX78" s="162" cm="1">
        <f t="array" ref="JX78">JW78-IFERROR(_xlfn.LET(_xlpm.k,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$JW$3:$JW$215),IF(_xlpm.top="対象無し", 0, SUMPRODUCT(_xlpm.amount * _xlpm.hitCount))),0)</f>
        <v>0</v>
      </c>
      <c r="JY78" s="157">
        <f t="shared" si="268"/>
        <v>0</v>
      </c>
      <c r="JZ78" s="21">
        <f>LEN(配列情報!$D$77)-LEN(SUBSTITUTE(配列情報!$D$77,$D78,""))</f>
        <v>0</v>
      </c>
      <c r="KA78" s="21">
        <f t="shared" si="366"/>
        <v>0</v>
      </c>
      <c r="KB78" s="162" cm="1">
        <f t="array" ref="KB78">KA78-IFERROR(_xlfn.LET(_xlpm.k,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$KA$3:$KA$215),IF(_xlpm.top="対象無し", 0, SUMPRODUCT(_xlpm.amount * _xlpm.hitCount))),0)</f>
        <v>0</v>
      </c>
      <c r="KC78" s="157">
        <f t="shared" si="269"/>
        <v>0</v>
      </c>
      <c r="KD78" s="21">
        <f>LEN(配列情報!$D$78)-LEN(SUBSTITUTE(配列情報!$D$78,$D78,""))</f>
        <v>0</v>
      </c>
      <c r="KE78" s="21">
        <f t="shared" si="367"/>
        <v>0</v>
      </c>
      <c r="KF78" s="162" cm="1">
        <f t="array" ref="KF78">KE78-IFERROR(_xlfn.LET(_xlpm.k,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$KE$3:$KE$215),IF(_xlpm.top="対象無し", 0, SUMPRODUCT(_xlpm.amount * _xlpm.hitCount))),0)</f>
        <v>0</v>
      </c>
      <c r="KG78" s="157">
        <f t="shared" si="270"/>
        <v>0</v>
      </c>
      <c r="KH78" s="21">
        <f>LEN(配列情報!$D$79)-LEN(SUBSTITUTE(配列情報!$D$79,$D78,""))</f>
        <v>0</v>
      </c>
      <c r="KI78" s="21">
        <f t="shared" si="368"/>
        <v>0</v>
      </c>
      <c r="KJ78" s="162" cm="1">
        <f t="array" ref="KJ78">KI78-IFERROR(_xlfn.LET(_xlpm.k,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$KI$3:$KI$215),IF(_xlpm.top="対象無し", 0, SUMPRODUCT(_xlpm.amount * _xlpm.hitCount))),0)</f>
        <v>0</v>
      </c>
      <c r="KK78" s="157">
        <f t="shared" si="271"/>
        <v>0</v>
      </c>
      <c r="KL78" s="21">
        <f>LEN(配列情報!$D$80)-LEN(SUBSTITUTE(配列情報!$D$80,$D78,""))</f>
        <v>0</v>
      </c>
      <c r="KM78" s="21">
        <f t="shared" si="369"/>
        <v>0</v>
      </c>
      <c r="KN78" s="162" cm="1">
        <f t="array" ref="KN78">KM78-IFERROR(_xlfn.LET(_xlpm.k,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$KM$3:$KM$215),IF(_xlpm.top="対象無し", 0, SUMPRODUCT(_xlpm.amount * _xlpm.hitCount))),0)</f>
        <v>0</v>
      </c>
      <c r="KO78" s="157">
        <f t="shared" si="272"/>
        <v>0</v>
      </c>
      <c r="KP78" s="21">
        <f>LEN(配列情報!$D$81)-LEN(SUBSTITUTE(配列情報!$D$81,$D78,""))</f>
        <v>0</v>
      </c>
      <c r="KQ78" s="21">
        <f t="shared" si="370"/>
        <v>0</v>
      </c>
      <c r="KR78" s="162" cm="1">
        <f t="array" ref="KR78">KQ78-IFERROR(_xlfn.LET(_xlpm.k,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$KQ$3:$KQ$215),IF(_xlpm.top="対象無し", 0, SUMPRODUCT(_xlpm.amount * _xlpm.hitCount))),0)</f>
        <v>0</v>
      </c>
      <c r="KS78" s="157">
        <f t="shared" si="273"/>
        <v>0</v>
      </c>
      <c r="KT78" s="21">
        <f>LEN(配列情報!$D$82)-LEN(SUBSTITUTE(配列情報!$D$82,$D78,""))</f>
        <v>0</v>
      </c>
      <c r="KU78" s="21">
        <f t="shared" si="371"/>
        <v>0</v>
      </c>
      <c r="KV78" s="162" cm="1">
        <f t="array" ref="KV78">KU78-IFERROR(_xlfn.LET(_xlpm.k,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$KU$3:$KU$215),IF(_xlpm.top="対象無し", 0, SUMPRODUCT(_xlpm.amount * _xlpm.hitCount))),0)</f>
        <v>0</v>
      </c>
      <c r="KW78" s="157">
        <f t="shared" si="274"/>
        <v>0</v>
      </c>
      <c r="KX78" s="21">
        <f>LEN(配列情報!$D$83)-LEN(SUBSTITUTE(配列情報!$D$83,$D78,""))</f>
        <v>0</v>
      </c>
      <c r="KY78" s="21">
        <f t="shared" si="372"/>
        <v>0</v>
      </c>
      <c r="KZ78" s="162" cm="1">
        <f t="array" ref="KZ78">KY78-IFERROR(_xlfn.LET(_xlpm.k,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$KY$3:$KY$215),IF(_xlpm.top="対象無し", 0, SUMPRODUCT(_xlpm.amount * _xlpm.hitCount))),0)</f>
        <v>0</v>
      </c>
      <c r="LA78" s="157">
        <f t="shared" si="275"/>
        <v>0</v>
      </c>
      <c r="LB78" s="21">
        <f>LEN(配列情報!$D$84)-LEN(SUBSTITUTE(配列情報!$D$84,$D78,""))</f>
        <v>0</v>
      </c>
      <c r="LC78" s="21">
        <f t="shared" si="373"/>
        <v>0</v>
      </c>
      <c r="LD78" s="162" cm="1">
        <f t="array" ref="LD78">LC78-IFERROR(_xlfn.LET(_xlpm.k,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$LC$3:$LC$215),IF(_xlpm.top="対象無し", 0, SUMPRODUCT(_xlpm.amount * _xlpm.hitCount))),0)</f>
        <v>0</v>
      </c>
      <c r="LE78" s="157">
        <f t="shared" si="276"/>
        <v>0</v>
      </c>
      <c r="LF78" s="21">
        <f>LEN(配列情報!$D$85)-LEN(SUBSTITUTE(配列情報!$D$85,$D78,""))</f>
        <v>0</v>
      </c>
      <c r="LG78" s="21">
        <f t="shared" si="374"/>
        <v>0</v>
      </c>
      <c r="LH78" s="162" cm="1">
        <f t="array" ref="LH78">LG78-IFERROR(_xlfn.LET(_xlpm.k,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$LG$3:$LG$215),IF(_xlpm.top="対象無し", 0, SUMPRODUCT(_xlpm.amount * _xlpm.hitCount))),0)</f>
        <v>0</v>
      </c>
      <c r="LI78" s="157">
        <f t="shared" si="277"/>
        <v>0</v>
      </c>
      <c r="LJ78" s="21">
        <f>LEN(配列情報!$D$86)-LEN(SUBSTITUTE(配列情報!$D$86,$D78,""))</f>
        <v>0</v>
      </c>
      <c r="LK78" s="21">
        <f t="shared" si="375"/>
        <v>0</v>
      </c>
      <c r="LL78" s="162" cm="1">
        <f t="array" ref="LL78">LK78-IFERROR(_xlfn.LET(_xlpm.k,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$LK$3:$LK$215),IF(_xlpm.top="対象無し", 0, SUMPRODUCT(_xlpm.amount * _xlpm.hitCount))),0)</f>
        <v>0</v>
      </c>
      <c r="LM78" s="157">
        <f t="shared" si="278"/>
        <v>0</v>
      </c>
      <c r="LN78" s="21">
        <f>LEN(配列情報!$D$87)-LEN(SUBSTITUTE(配列情報!$D$87,$D78,""))</f>
        <v>0</v>
      </c>
      <c r="LO78" s="21">
        <f t="shared" si="376"/>
        <v>0</v>
      </c>
      <c r="LP78" s="162" cm="1">
        <f t="array" ref="LP78">LO78-IFERROR(_xlfn.LET(_xlpm.k,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$LO$3:$LO$215),IF(_xlpm.top="対象無し", 0, SUMPRODUCT(_xlpm.amount * _xlpm.hitCount))),0)</f>
        <v>0</v>
      </c>
      <c r="LQ78" s="157">
        <f t="shared" si="279"/>
        <v>0</v>
      </c>
      <c r="LR78" s="21">
        <f>LEN(配列情報!$D$88)-LEN(SUBSTITUTE(配列情報!$D$88,$D78,""))</f>
        <v>0</v>
      </c>
      <c r="LS78" s="21">
        <f t="shared" si="377"/>
        <v>0</v>
      </c>
      <c r="LT78" s="162" cm="1">
        <f t="array" ref="LT78">LS78-IFERROR(_xlfn.LET(_xlpm.k,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$LS$3:$LS$215),IF(_xlpm.top="対象無し", 0, SUMPRODUCT(_xlpm.amount * _xlpm.hitCount))),0)</f>
        <v>0</v>
      </c>
      <c r="LU78" s="157">
        <f t="shared" si="280"/>
        <v>0</v>
      </c>
      <c r="LV78" s="21">
        <f>LEN(配列情報!$D$89)-LEN(SUBSTITUTE(配列情報!$D$89,$D78,""))</f>
        <v>0</v>
      </c>
      <c r="LW78" s="21">
        <f t="shared" si="378"/>
        <v>0</v>
      </c>
      <c r="LX78" s="162" cm="1">
        <f t="array" ref="LX78">LW78-IFERROR(_xlfn.LET(_xlpm.k,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$LW$3:$LW$215),IF(_xlpm.top="対象無し", 0, SUMPRODUCT(_xlpm.amount * _xlpm.hitCount))),0)</f>
        <v>0</v>
      </c>
      <c r="LY78" s="157">
        <f t="shared" si="281"/>
        <v>0</v>
      </c>
      <c r="LZ78" s="21">
        <f>LEN(配列情報!$D$90)-LEN(SUBSTITUTE(配列情報!$D$90,$D78,""))</f>
        <v>0</v>
      </c>
      <c r="MA78" s="21">
        <f t="shared" si="379"/>
        <v>0</v>
      </c>
      <c r="MB78" s="162" cm="1">
        <f t="array" ref="MB78">MA78-IFERROR(_xlfn.LET(_xlpm.k,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$MA$3:$MA$215),IF(_xlpm.top="対象無し", 0, SUMPRODUCT(_xlpm.amount * _xlpm.hitCount))),0)</f>
        <v>0</v>
      </c>
      <c r="MC78" s="157">
        <f t="shared" si="282"/>
        <v>0</v>
      </c>
      <c r="MD78" s="21">
        <f>LEN(配列情報!$D$91)-LEN(SUBSTITUTE(配列情報!$D$91,$D78,""))</f>
        <v>0</v>
      </c>
      <c r="ME78" s="21">
        <f t="shared" si="380"/>
        <v>0</v>
      </c>
      <c r="MF78" s="162" cm="1">
        <f t="array" ref="MF78">ME78-IFERROR(_xlfn.LET(_xlpm.k,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$ME$3:$ME$215),IF(_xlpm.top="対象無し", 0, SUMPRODUCT(_xlpm.amount * _xlpm.hitCount))),0)</f>
        <v>0</v>
      </c>
      <c r="MG78" s="157">
        <f t="shared" si="283"/>
        <v>0</v>
      </c>
      <c r="MH78" s="21">
        <f>LEN(配列情報!$D$92)-LEN(SUBSTITUTE(配列情報!$D$92,$D78,""))</f>
        <v>0</v>
      </c>
      <c r="MI78" s="21">
        <f t="shared" si="381"/>
        <v>0</v>
      </c>
      <c r="MJ78" s="162" cm="1">
        <f t="array" ref="MJ78">MI78-IFERROR(_xlfn.LET(_xlpm.k,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$MI$3:$MI$215),IF(_xlpm.top="対象無し", 0, SUMPRODUCT(_xlpm.amount * _xlpm.hitCount))),0)</f>
        <v>0</v>
      </c>
      <c r="MK78" s="157">
        <f t="shared" si="284"/>
        <v>0</v>
      </c>
      <c r="ML78" s="21">
        <f>LEN(配列情報!$D$93)-LEN(SUBSTITUTE(配列情報!$D$93,$D78,""))</f>
        <v>0</v>
      </c>
      <c r="MM78" s="21">
        <f t="shared" si="382"/>
        <v>0</v>
      </c>
      <c r="MN78" s="162" cm="1">
        <f t="array" ref="MN78">MM78-IFERROR(_xlfn.LET(_xlpm.k,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$MM$3:$MM$215),IF(_xlpm.top="対象無し", 0, SUMPRODUCT(_xlpm.amount * _xlpm.hitCount))),0)</f>
        <v>0</v>
      </c>
      <c r="MO78" s="157">
        <f t="shared" si="285"/>
        <v>0</v>
      </c>
      <c r="MP78" s="21">
        <f>LEN(配列情報!$D$94)-LEN(SUBSTITUTE(配列情報!$D$94,$D78,""))</f>
        <v>0</v>
      </c>
      <c r="MQ78" s="21">
        <f t="shared" si="383"/>
        <v>0</v>
      </c>
      <c r="MR78" s="162" cm="1">
        <f t="array" ref="MR78">MQ78-IFERROR(_xlfn.LET(_xlpm.k,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$MQ$3:$MQ$215),IF(_xlpm.top="対象無し", 0, SUMPRODUCT(_xlpm.amount * _xlpm.hitCount))),0)</f>
        <v>0</v>
      </c>
      <c r="MS78" s="157">
        <f t="shared" si="286"/>
        <v>0</v>
      </c>
      <c r="MT78" s="21">
        <f>LEN(配列情報!$D$95)-LEN(SUBSTITUTE(配列情報!$D$95,$D78,""))</f>
        <v>0</v>
      </c>
      <c r="MU78" s="21">
        <f t="shared" si="384"/>
        <v>0</v>
      </c>
      <c r="MV78" s="162" cm="1">
        <f t="array" ref="MV78">MU78-IFERROR(_xlfn.LET(_xlpm.k,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$MU$3:$MU$215),IF(_xlpm.top="対象無し", 0, SUMPRODUCT(_xlpm.amount * _xlpm.hitCount))),0)</f>
        <v>0</v>
      </c>
      <c r="MW78" s="157">
        <f t="shared" si="287"/>
        <v>0</v>
      </c>
      <c r="MX78" s="21">
        <f>LEN(配列情報!$D$96)-LEN(SUBSTITUTE(配列情報!$D$96,$D78,""))</f>
        <v>0</v>
      </c>
      <c r="MY78" s="21">
        <f t="shared" si="385"/>
        <v>0</v>
      </c>
      <c r="MZ78" s="162" cm="1">
        <f t="array" ref="MZ78">MY78-IFERROR(_xlfn.LET(_xlpm.k,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$MY$3:$MY$215),IF(_xlpm.top="対象無し", 0, SUMPRODUCT(_xlpm.amount * _xlpm.hitCount))),0)</f>
        <v>0</v>
      </c>
      <c r="NA78" s="157">
        <f t="shared" si="288"/>
        <v>0</v>
      </c>
      <c r="NB78" s="21">
        <f>LEN(配列情報!$D$97)-LEN(SUBSTITUTE(配列情報!$D$97,$D78,""))</f>
        <v>0</v>
      </c>
      <c r="NC78" s="21">
        <f t="shared" si="386"/>
        <v>0</v>
      </c>
      <c r="ND78" s="162" cm="1">
        <f t="array" ref="ND78">NC78-IFERROR(_xlfn.LET(_xlpm.k,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$NC$3:$NC$215),IF(_xlpm.top="対象無し", 0, SUMPRODUCT(_xlpm.amount * _xlpm.hitCount))),0)</f>
        <v>0</v>
      </c>
      <c r="NE78" s="157">
        <f t="shared" si="289"/>
        <v>0</v>
      </c>
      <c r="NF78" s="21">
        <f>LEN(配列情報!$D$98)-LEN(SUBSTITUTE(配列情報!$D$98,$D78,""))</f>
        <v>0</v>
      </c>
      <c r="NG78" s="21">
        <f t="shared" si="387"/>
        <v>0</v>
      </c>
      <c r="NH78" s="162" cm="1">
        <f t="array" ref="NH78">NG78-IFERROR(_xlfn.LET(_xlpm.k,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$NG$3:$NG$215),IF(_xlpm.top="対象無し", 0, SUMPRODUCT(_xlpm.amount * _xlpm.hitCount))),0)</f>
        <v>0</v>
      </c>
      <c r="NI78" s="157">
        <f t="shared" si="290"/>
        <v>0</v>
      </c>
      <c r="NJ78" s="21">
        <f>LEN(配列情報!$D$99)-LEN(SUBSTITUTE(配列情報!$D$99,$D78,""))</f>
        <v>0</v>
      </c>
      <c r="NK78" s="21">
        <f t="shared" si="388"/>
        <v>0</v>
      </c>
      <c r="NL78" s="162" cm="1">
        <f t="array" ref="NL78">NK78-IFERROR(_xlfn.LET(_xlpm.k,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$NK$3:$NK$215),IF(_xlpm.top="対象無し", 0, SUMPRODUCT(_xlpm.amount * _xlpm.hitCount))),0)</f>
        <v>0</v>
      </c>
      <c r="NM78" s="157">
        <f t="shared" si="291"/>
        <v>0</v>
      </c>
      <c r="NN78" s="21">
        <f>LEN(配列情報!$D$100)-LEN(SUBSTITUTE(配列情報!$D$100,$D78,""))</f>
        <v>0</v>
      </c>
      <c r="NO78" s="21">
        <f t="shared" si="389"/>
        <v>0</v>
      </c>
      <c r="NP78" s="162" cm="1">
        <f t="array" ref="NP78">NO78-IFERROR(_xlfn.LET(_xlpm.k,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$NO$3:$NO$215),IF(_xlpm.top="対象無し", 0, SUMPRODUCT(_xlpm.amount * _xlpm.hitCount))),0)</f>
        <v>0</v>
      </c>
      <c r="NQ78" s="157">
        <f t="shared" si="292"/>
        <v>0</v>
      </c>
      <c r="NR78" s="21">
        <f>LEN(配列情報!$D$101)-LEN(SUBSTITUTE(配列情報!$D$101,$D78,""))</f>
        <v>0</v>
      </c>
      <c r="NS78" s="21">
        <f t="shared" si="390"/>
        <v>0</v>
      </c>
      <c r="NT78" s="162" cm="1">
        <f t="array" ref="NT78">NS78-IFERROR(_xlfn.LET(_xlpm.k,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$NS$3:$NS$215),IF(_xlpm.top="対象無し", 0, SUMPRODUCT(_xlpm.amount * _xlpm.hitCount))),0)</f>
        <v>0</v>
      </c>
      <c r="NU78" s="157">
        <f t="shared" si="293"/>
        <v>0</v>
      </c>
      <c r="NV78" s="21">
        <f>LEN(配列情報!$D$102)-LEN(SUBSTITUTE(配列情報!$D$102,$D78,""))</f>
        <v>0</v>
      </c>
      <c r="NW78" s="21">
        <f t="shared" si="391"/>
        <v>0</v>
      </c>
      <c r="NX78" s="162" cm="1">
        <f t="array" ref="NX78">NW78-IFERROR(_xlfn.LET(_xlpm.k, _xlfn.XMATCH(TRUE, EXACT($OB$2:$RL$2, D78),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D78, ""))) / LEN(D78),_xlpm.amount, SUMIF($C$3:$C$215, _xlpm.arrCode, $NW$3:$NW$215),IF(_xlpm.top="対象無し", 0, SUMPRODUCT(_xlpm.amount * _xlpm.hitCount))),0)</f>
        <v>0</v>
      </c>
      <c r="NY78" s="157">
        <f>NX78</f>
        <v>0</v>
      </c>
    </row>
    <row r="79" spans="1:394">
      <c r="A79" s="179" t="s">
        <v>627</v>
      </c>
      <c r="B79" s="45" t="s">
        <v>277</v>
      </c>
      <c r="C79" s="45">
        <v>77</v>
      </c>
      <c r="D79" s="19" t="str">
        <f>塩基・修飾表記の定義!N39</f>
        <v>[dRGal]</v>
      </c>
      <c r="E79" s="160">
        <f t="shared" si="295"/>
        <v>7</v>
      </c>
      <c r="F79" s="21">
        <f>LEN(配列情報!$D$7)-LEN(SUBSTITUTE(配列情報!$D$7,$D79,""))</f>
        <v>0</v>
      </c>
      <c r="G79" s="21">
        <f t="shared" si="296"/>
        <v>0</v>
      </c>
      <c r="H79" s="162" cm="1">
        <f t="array" ref="H79">G79-IFERROR(_xlfn.LET(_xlpm.k,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$G$3:$G$215),IF(_xlpm.top="対象無し", 0, SUMPRODUCT(_xlpm.amount * _xlpm.hitCount))),0)</f>
        <v>0</v>
      </c>
      <c r="I79" s="157">
        <f>H79</f>
        <v>0</v>
      </c>
      <c r="J79" s="21">
        <f>LEN(配列情報!$D$8)-LEN(SUBSTITUTE(配列情報!$D$8,$D79,""))</f>
        <v>0</v>
      </c>
      <c r="K79" s="21">
        <f t="shared" si="297"/>
        <v>0</v>
      </c>
      <c r="L79" s="162" cm="1">
        <f t="array" ref="L79">K79-IFERROR(_xlfn.LET(_xlpm.k,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$K$3:$K$215),IF(_xlpm.top="対象無し", 0, SUMPRODUCT(_xlpm.amount * _xlpm.hitCount))),0)</f>
        <v>0</v>
      </c>
      <c r="M79" s="157">
        <f t="shared" si="200"/>
        <v>0</v>
      </c>
      <c r="N79" s="21">
        <f>LEN(配列情報!$D$9)-LEN(SUBSTITUTE(配列情報!$D$9,$D79,""))</f>
        <v>0</v>
      </c>
      <c r="O79" s="21">
        <f t="shared" si="298"/>
        <v>0</v>
      </c>
      <c r="P79" s="162" cm="1">
        <f t="array" ref="P79">O79-IFERROR(_xlfn.LET(_xlpm.k,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$O$3:$O$215),IF(_xlpm.top="対象無し", 0, SUMPRODUCT(_xlpm.amount * _xlpm.hitCount))),0)</f>
        <v>0</v>
      </c>
      <c r="Q79" s="157">
        <f t="shared" si="201"/>
        <v>0</v>
      </c>
      <c r="R79" s="21">
        <f>LEN(配列情報!$D$10)-LEN(SUBSTITUTE(配列情報!$D$10,$D79,""))</f>
        <v>0</v>
      </c>
      <c r="S79" s="21">
        <f t="shared" si="299"/>
        <v>0</v>
      </c>
      <c r="T79" s="162" cm="1">
        <f t="array" ref="T79">S79-IFERROR(_xlfn.LET(_xlpm.k,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$S$3:$S$215),IF(_xlpm.top="対象無し", 0, SUMPRODUCT(_xlpm.amount * _xlpm.hitCount))),0)</f>
        <v>0</v>
      </c>
      <c r="U79" s="157">
        <f t="shared" si="202"/>
        <v>0</v>
      </c>
      <c r="V79" s="21">
        <f>LEN(配列情報!$D$11)-LEN(SUBSTITUTE(配列情報!$D$11,$D79,""))</f>
        <v>0</v>
      </c>
      <c r="W79" s="21">
        <f t="shared" si="300"/>
        <v>0</v>
      </c>
      <c r="X79" s="162" cm="1">
        <f t="array" ref="X79">W79-IFERROR(_xlfn.LET(_xlpm.k,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$W$3:$W$215),IF(_xlpm.top="対象無し", 0, SUMPRODUCT(_xlpm.amount * _xlpm.hitCount))),0)</f>
        <v>0</v>
      </c>
      <c r="Y79" s="157">
        <f t="shared" si="203"/>
        <v>0</v>
      </c>
      <c r="Z79" s="21">
        <f>LEN(配列情報!$D$12)-LEN(SUBSTITUTE(配列情報!$D$12,$D79,""))</f>
        <v>0</v>
      </c>
      <c r="AA79" s="21">
        <f t="shared" si="301"/>
        <v>0</v>
      </c>
      <c r="AB79" s="162" cm="1">
        <f t="array" ref="AB79">AA79-IFERROR(_xlfn.LET(_xlpm.k,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$AA$3:$AA$215),IF(_xlpm.top="対象無し", 0, SUMPRODUCT(_xlpm.amount * _xlpm.hitCount))),0)</f>
        <v>0</v>
      </c>
      <c r="AC79" s="157">
        <f t="shared" si="204"/>
        <v>0</v>
      </c>
      <c r="AD79" s="21">
        <f>LEN(配列情報!$D$13)-LEN(SUBSTITUTE(配列情報!$D$13,$D79,""))</f>
        <v>0</v>
      </c>
      <c r="AE79" s="21">
        <f t="shared" si="302"/>
        <v>0</v>
      </c>
      <c r="AF79" s="162" cm="1">
        <f t="array" ref="AF79">AE79-IFERROR(_xlfn.LET(_xlpm.k,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$AE$3:$AE$215),IF(_xlpm.top="対象無し", 0, SUMPRODUCT(_xlpm.amount * _xlpm.hitCount))),0)</f>
        <v>0</v>
      </c>
      <c r="AG79" s="157">
        <f t="shared" si="205"/>
        <v>0</v>
      </c>
      <c r="AH79" s="21">
        <f>LEN(配列情報!$D$14)-LEN(SUBSTITUTE(配列情報!$D$14,$D79,""))</f>
        <v>0</v>
      </c>
      <c r="AI79" s="21">
        <f t="shared" si="303"/>
        <v>0</v>
      </c>
      <c r="AJ79" s="162" cm="1">
        <f t="array" ref="AJ79">AI79-IFERROR(_xlfn.LET(_xlpm.k,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$AI$3:$AI$215),IF(_xlpm.top="対象無し", 0, SUMPRODUCT(_xlpm.amount * _xlpm.hitCount))),0)</f>
        <v>0</v>
      </c>
      <c r="AK79" s="157">
        <f t="shared" si="206"/>
        <v>0</v>
      </c>
      <c r="AL79" s="21">
        <f>LEN(配列情報!$D$15)-LEN(SUBSTITUTE(配列情報!$D$15,$D79,""))</f>
        <v>0</v>
      </c>
      <c r="AM79" s="21">
        <f t="shared" si="304"/>
        <v>0</v>
      </c>
      <c r="AN79" s="162" cm="1">
        <f t="array" ref="AN79">AM79-IFERROR(_xlfn.LET(_xlpm.k,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$AM$3:$AM$215),IF(_xlpm.top="対象無し", 0, SUMPRODUCT(_xlpm.amount * _xlpm.hitCount))),0)</f>
        <v>0</v>
      </c>
      <c r="AO79" s="157">
        <f t="shared" si="207"/>
        <v>0</v>
      </c>
      <c r="AP79" s="21">
        <f>LEN(配列情報!$D$16)-LEN(SUBSTITUTE(配列情報!$D$16,$D79,""))</f>
        <v>0</v>
      </c>
      <c r="AQ79" s="21">
        <f t="shared" si="305"/>
        <v>0</v>
      </c>
      <c r="AR79" s="162" cm="1">
        <f t="array" ref="AR79">AQ79-IFERROR(_xlfn.LET(_xlpm.k,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$AQ$3:$AQ$215),IF(_xlpm.top="対象無し", 0, SUMPRODUCT(_xlpm.amount * _xlpm.hitCount))),0)</f>
        <v>0</v>
      </c>
      <c r="AS79" s="157">
        <f t="shared" si="208"/>
        <v>0</v>
      </c>
      <c r="AT79" s="21">
        <f>LEN(配列情報!$D$17)-LEN(SUBSTITUTE(配列情報!$D$17,$D79,""))</f>
        <v>0</v>
      </c>
      <c r="AU79" s="21">
        <f t="shared" si="306"/>
        <v>0</v>
      </c>
      <c r="AV79" s="162" cm="1">
        <f t="array" ref="AV79">AU79-IFERROR(_xlfn.LET(_xlpm.k,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$AU$3:$AU$215),IF(_xlpm.top="対象無し", 0, SUMPRODUCT(_xlpm.amount * _xlpm.hitCount))),0)</f>
        <v>0</v>
      </c>
      <c r="AW79" s="157">
        <f t="shared" si="209"/>
        <v>0</v>
      </c>
      <c r="AX79" s="21">
        <f>LEN(配列情報!$D$18)-LEN(SUBSTITUTE(配列情報!$D$18,$D79,""))</f>
        <v>0</v>
      </c>
      <c r="AY79" s="21">
        <f t="shared" si="307"/>
        <v>0</v>
      </c>
      <c r="AZ79" s="162" cm="1">
        <f t="array" ref="AZ79">AY79-IFERROR(_xlfn.LET(_xlpm.k,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$AY$3:$AY$215),IF(_xlpm.top="対象無し", 0, SUMPRODUCT(_xlpm.amount * _xlpm.hitCount))),0)</f>
        <v>0</v>
      </c>
      <c r="BA79" s="157">
        <f t="shared" si="210"/>
        <v>0</v>
      </c>
      <c r="BB79" s="21">
        <f>LEN(配列情報!$D$19)-LEN(SUBSTITUTE(配列情報!$D$19,$D79,""))</f>
        <v>0</v>
      </c>
      <c r="BC79" s="21">
        <f t="shared" si="308"/>
        <v>0</v>
      </c>
      <c r="BD79" s="162" cm="1">
        <f t="array" ref="BD79">BC79-IFERROR(_xlfn.LET(_xlpm.k,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$BC$3:$BC$215),IF(_xlpm.top="対象無し", 0, SUMPRODUCT(_xlpm.amount * _xlpm.hitCount))),0)</f>
        <v>0</v>
      </c>
      <c r="BE79" s="157">
        <f t="shared" si="211"/>
        <v>0</v>
      </c>
      <c r="BF79" s="21">
        <f>LEN(配列情報!$D$20)-LEN(SUBSTITUTE(配列情報!$D$20,$D79,""))</f>
        <v>0</v>
      </c>
      <c r="BG79" s="21">
        <f t="shared" si="309"/>
        <v>0</v>
      </c>
      <c r="BH79" s="162" cm="1">
        <f t="array" ref="BH79">BG79-IFERROR(_xlfn.LET(_xlpm.k,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$BG$3:$BG$215),IF(_xlpm.top="対象無し", 0, SUMPRODUCT(_xlpm.amount * _xlpm.hitCount))),0)</f>
        <v>0</v>
      </c>
      <c r="BI79" s="157">
        <f t="shared" si="212"/>
        <v>0</v>
      </c>
      <c r="BJ79" s="21">
        <f>LEN(配列情報!$D$21)-LEN(SUBSTITUTE(配列情報!$D$21,$D79,""))</f>
        <v>0</v>
      </c>
      <c r="BK79" s="21">
        <f t="shared" si="310"/>
        <v>0</v>
      </c>
      <c r="BL79" s="162" cm="1">
        <f t="array" ref="BL79">BK79-IFERROR(_xlfn.LET(_xlpm.k,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$BK$3:$BK$215),IF(_xlpm.top="対象無し", 0, SUMPRODUCT(_xlpm.amount * _xlpm.hitCount))),0)</f>
        <v>0</v>
      </c>
      <c r="BM79" s="157">
        <f t="shared" si="213"/>
        <v>0</v>
      </c>
      <c r="BN79" s="21">
        <f>LEN(配列情報!$D$22)-LEN(SUBSTITUTE(配列情報!$D$22,$D79,""))</f>
        <v>0</v>
      </c>
      <c r="BO79" s="21">
        <f t="shared" si="311"/>
        <v>0</v>
      </c>
      <c r="BP79" s="162" cm="1">
        <f t="array" ref="BP79">BO79-IFERROR(_xlfn.LET(_xlpm.k,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$BO$3:$BO$215),IF(_xlpm.top="対象無し", 0, SUMPRODUCT(_xlpm.amount * _xlpm.hitCount))),0)</f>
        <v>0</v>
      </c>
      <c r="BQ79" s="157">
        <f t="shared" si="214"/>
        <v>0</v>
      </c>
      <c r="BR79" s="21">
        <f>LEN(配列情報!$D$23)-LEN(SUBSTITUTE(配列情報!$D$23,$D79,""))</f>
        <v>0</v>
      </c>
      <c r="BS79" s="21">
        <f t="shared" si="312"/>
        <v>0</v>
      </c>
      <c r="BT79" s="162" cm="1">
        <f t="array" ref="BT79">BS79-IFERROR(_xlfn.LET(_xlpm.k,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$BS$3:$BS$215),IF(_xlpm.top="対象無し", 0, SUMPRODUCT(_xlpm.amount * _xlpm.hitCount))),0)</f>
        <v>0</v>
      </c>
      <c r="BU79" s="157">
        <f t="shared" si="215"/>
        <v>0</v>
      </c>
      <c r="BV79" s="21">
        <f>LEN(配列情報!$D$24)-LEN(SUBSTITUTE(配列情報!$D$24,$D79,""))</f>
        <v>0</v>
      </c>
      <c r="BW79" s="21">
        <f t="shared" si="313"/>
        <v>0</v>
      </c>
      <c r="BX79" s="162" cm="1">
        <f t="array" ref="BX79">BW79-IFERROR(_xlfn.LET(_xlpm.k,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$BW$3:$BW$215),IF(_xlpm.top="対象無し", 0, SUMPRODUCT(_xlpm.amount * _xlpm.hitCount))),0)</f>
        <v>0</v>
      </c>
      <c r="BY79" s="157">
        <f t="shared" si="216"/>
        <v>0</v>
      </c>
      <c r="BZ79" s="21">
        <f>LEN(配列情報!$D$25)-LEN(SUBSTITUTE(配列情報!$D$25,$D79,""))</f>
        <v>0</v>
      </c>
      <c r="CA79" s="21">
        <f t="shared" si="314"/>
        <v>0</v>
      </c>
      <c r="CB79" s="162" cm="1">
        <f t="array" ref="CB79">CA79-IFERROR(_xlfn.LET(_xlpm.k,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$CA$3:$CA$215),IF(_xlpm.top="対象無し", 0, SUMPRODUCT(_xlpm.amount * _xlpm.hitCount))),0)</f>
        <v>0</v>
      </c>
      <c r="CC79" s="157">
        <f t="shared" si="217"/>
        <v>0</v>
      </c>
      <c r="CD79" s="21">
        <f>LEN(配列情報!$D$26)-LEN(SUBSTITUTE(配列情報!$D$26,$D79,""))</f>
        <v>0</v>
      </c>
      <c r="CE79" s="21">
        <f t="shared" si="315"/>
        <v>0</v>
      </c>
      <c r="CF79" s="162" cm="1">
        <f t="array" ref="CF79">CE79-IFERROR(_xlfn.LET(_xlpm.k,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$CE$3:$CE$215),IF(_xlpm.top="対象無し", 0, SUMPRODUCT(_xlpm.amount * _xlpm.hitCount))),0)</f>
        <v>0</v>
      </c>
      <c r="CG79" s="157">
        <f t="shared" si="218"/>
        <v>0</v>
      </c>
      <c r="CH79" s="21">
        <f>LEN(配列情報!$D$27)-LEN(SUBSTITUTE(配列情報!$D$27,$D79,""))</f>
        <v>0</v>
      </c>
      <c r="CI79" s="21">
        <f t="shared" si="316"/>
        <v>0</v>
      </c>
      <c r="CJ79" s="162" cm="1">
        <f t="array" ref="CJ79">CI79-IFERROR(_xlfn.LET(_xlpm.k,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$CI$3:$CI$215),IF(_xlpm.top="対象無し", 0, SUMPRODUCT(_xlpm.amount * _xlpm.hitCount))),0)</f>
        <v>0</v>
      </c>
      <c r="CK79" s="157">
        <f t="shared" si="219"/>
        <v>0</v>
      </c>
      <c r="CL79" s="21">
        <f>LEN(配列情報!$D$28)-LEN(SUBSTITUTE(配列情報!$D$28,$D79,""))</f>
        <v>0</v>
      </c>
      <c r="CM79" s="21">
        <f t="shared" si="317"/>
        <v>0</v>
      </c>
      <c r="CN79" s="162" cm="1">
        <f t="array" ref="CN79">CM79-IFERROR(_xlfn.LET(_xlpm.k,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$CM$3:$CM$215),IF(_xlpm.top="対象無し", 0, SUMPRODUCT(_xlpm.amount * _xlpm.hitCount))),0)</f>
        <v>0</v>
      </c>
      <c r="CO79" s="157">
        <f t="shared" si="220"/>
        <v>0</v>
      </c>
      <c r="CP79" s="21">
        <f>LEN(配列情報!$D$29)-LEN(SUBSTITUTE(配列情報!$D$29,$D79,""))</f>
        <v>0</v>
      </c>
      <c r="CQ79" s="21">
        <f t="shared" si="318"/>
        <v>0</v>
      </c>
      <c r="CR79" s="162" cm="1">
        <f t="array" ref="CR79">CQ79-IFERROR(_xlfn.LET(_xlpm.k,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$CQ$3:$CQ$215),IF(_xlpm.top="対象無し", 0, SUMPRODUCT(_xlpm.amount * _xlpm.hitCount))),0)</f>
        <v>0</v>
      </c>
      <c r="CS79" s="157">
        <f t="shared" si="221"/>
        <v>0</v>
      </c>
      <c r="CT79" s="21">
        <f>LEN(配列情報!$D$30)-LEN(SUBSTITUTE(配列情報!$D$30,$D79,""))</f>
        <v>0</v>
      </c>
      <c r="CU79" s="21">
        <f t="shared" si="319"/>
        <v>0</v>
      </c>
      <c r="CV79" s="162" cm="1">
        <f t="array" ref="CV79">CU79-IFERROR(_xlfn.LET(_xlpm.k,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$CU$3:$CU$215),IF(_xlpm.top="対象無し", 0, SUMPRODUCT(_xlpm.amount * _xlpm.hitCount))),0)</f>
        <v>0</v>
      </c>
      <c r="CW79" s="157">
        <f t="shared" si="222"/>
        <v>0</v>
      </c>
      <c r="CX79" s="21">
        <f>LEN(配列情報!$D$31)-LEN(SUBSTITUTE(配列情報!$D$31,$D79,""))</f>
        <v>0</v>
      </c>
      <c r="CY79" s="21">
        <f t="shared" si="320"/>
        <v>0</v>
      </c>
      <c r="CZ79" s="162" cm="1">
        <f t="array" ref="CZ79">CY79-IFERROR(_xlfn.LET(_xlpm.k,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$CY$3:$CY$215),IF(_xlpm.top="対象無し", 0, SUMPRODUCT(_xlpm.amount * _xlpm.hitCount))),0)</f>
        <v>0</v>
      </c>
      <c r="DA79" s="157">
        <f t="shared" si="223"/>
        <v>0</v>
      </c>
      <c r="DB79" s="21">
        <f>LEN(配列情報!$D$32)-LEN(SUBSTITUTE(配列情報!$D$32,$D79,""))</f>
        <v>0</v>
      </c>
      <c r="DC79" s="21">
        <f t="shared" si="321"/>
        <v>0</v>
      </c>
      <c r="DD79" s="162" cm="1">
        <f t="array" ref="DD79">DC79-IFERROR(_xlfn.LET(_xlpm.k,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$DC$3:$DC$215),IF(_xlpm.top="対象無し", 0, SUMPRODUCT(_xlpm.amount * _xlpm.hitCount))),0)</f>
        <v>0</v>
      </c>
      <c r="DE79" s="157">
        <f t="shared" si="224"/>
        <v>0</v>
      </c>
      <c r="DF79" s="21">
        <f>LEN(配列情報!$D$33)-LEN(SUBSTITUTE(配列情報!$D$33,$D79,""))</f>
        <v>0</v>
      </c>
      <c r="DG79" s="21">
        <f t="shared" si="322"/>
        <v>0</v>
      </c>
      <c r="DH79" s="162" cm="1">
        <f t="array" ref="DH79">DG79-IFERROR(_xlfn.LET(_xlpm.k,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$DG$3:$DG$215),IF(_xlpm.top="対象無し", 0, SUMPRODUCT(_xlpm.amount * _xlpm.hitCount))),0)</f>
        <v>0</v>
      </c>
      <c r="DI79" s="157">
        <f t="shared" si="225"/>
        <v>0</v>
      </c>
      <c r="DJ79" s="21">
        <f>LEN(配列情報!$D$34)-LEN(SUBSTITUTE(配列情報!$D$34,$D79,""))</f>
        <v>0</v>
      </c>
      <c r="DK79" s="21">
        <f t="shared" si="323"/>
        <v>0</v>
      </c>
      <c r="DL79" s="162" cm="1">
        <f t="array" ref="DL79">DK79-IFERROR(_xlfn.LET(_xlpm.k,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$DK$3:$DK$215),IF(_xlpm.top="対象無し", 0, SUMPRODUCT(_xlpm.amount * _xlpm.hitCount))),0)</f>
        <v>0</v>
      </c>
      <c r="DM79" s="157">
        <f t="shared" si="226"/>
        <v>0</v>
      </c>
      <c r="DN79" s="21">
        <f>LEN(配列情報!$D$35)-LEN(SUBSTITUTE(配列情報!$D$35,$D79,""))</f>
        <v>0</v>
      </c>
      <c r="DO79" s="21">
        <f t="shared" si="324"/>
        <v>0</v>
      </c>
      <c r="DP79" s="162" cm="1">
        <f t="array" ref="DP79">DO79-IFERROR(_xlfn.LET(_xlpm.k,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$DO$3:$DO$215),IF(_xlpm.top="対象無し", 0, SUMPRODUCT(_xlpm.amount * _xlpm.hitCount))),0)</f>
        <v>0</v>
      </c>
      <c r="DQ79" s="157">
        <f t="shared" si="227"/>
        <v>0</v>
      </c>
      <c r="DR79" s="21">
        <f>LEN(配列情報!$D$36)-LEN(SUBSTITUTE(配列情報!$D$36,$D79,""))</f>
        <v>0</v>
      </c>
      <c r="DS79" s="21">
        <f t="shared" si="325"/>
        <v>0</v>
      </c>
      <c r="DT79" s="162" cm="1">
        <f t="array" ref="DT79">DS79-IFERROR(_xlfn.LET(_xlpm.k,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$DS$3:$DS$215),IF(_xlpm.top="対象無し", 0, SUMPRODUCT(_xlpm.amount * _xlpm.hitCount))),0)</f>
        <v>0</v>
      </c>
      <c r="DU79" s="157">
        <f t="shared" si="228"/>
        <v>0</v>
      </c>
      <c r="DV79" s="21">
        <f>LEN(配列情報!$D$37)-LEN(SUBSTITUTE(配列情報!$D$37,$D79,""))</f>
        <v>0</v>
      </c>
      <c r="DW79" s="21">
        <f t="shared" si="326"/>
        <v>0</v>
      </c>
      <c r="DX79" s="162" cm="1">
        <f t="array" ref="DX79">DW79-IFERROR(_xlfn.LET(_xlpm.k,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$DW$3:$DW$215),IF(_xlpm.top="対象無し", 0, SUMPRODUCT(_xlpm.amount * _xlpm.hitCount))),0)</f>
        <v>0</v>
      </c>
      <c r="DY79" s="157">
        <f t="shared" si="229"/>
        <v>0</v>
      </c>
      <c r="DZ79" s="21">
        <f>LEN(配列情報!$D$38)-LEN(SUBSTITUTE(配列情報!$D$38,$D79,""))</f>
        <v>0</v>
      </c>
      <c r="EA79" s="21">
        <f t="shared" si="327"/>
        <v>0</v>
      </c>
      <c r="EB79" s="162" cm="1">
        <f t="array" ref="EB79">EA79-IFERROR(_xlfn.LET(_xlpm.k,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$EA$3:$EA$215),IF(_xlpm.top="対象無し", 0, SUMPRODUCT(_xlpm.amount * _xlpm.hitCount))),0)</f>
        <v>0</v>
      </c>
      <c r="EC79" s="157">
        <f t="shared" si="230"/>
        <v>0</v>
      </c>
      <c r="ED79" s="21">
        <f>LEN(配列情報!$D$39)-LEN(SUBSTITUTE(配列情報!$D$39,$D79,""))</f>
        <v>0</v>
      </c>
      <c r="EE79" s="21">
        <f t="shared" si="328"/>
        <v>0</v>
      </c>
      <c r="EF79" s="162" cm="1">
        <f t="array" ref="EF79">EE79-IFERROR(_xlfn.LET(_xlpm.k,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$EE$3:$EE$215),IF(_xlpm.top="対象無し", 0, SUMPRODUCT(_xlpm.amount * _xlpm.hitCount))),0)</f>
        <v>0</v>
      </c>
      <c r="EG79" s="157">
        <f t="shared" si="231"/>
        <v>0</v>
      </c>
      <c r="EH79" s="21">
        <f>LEN(配列情報!$D$40)-LEN(SUBSTITUTE(配列情報!$D$40,$D79,""))</f>
        <v>0</v>
      </c>
      <c r="EI79" s="21">
        <f t="shared" si="329"/>
        <v>0</v>
      </c>
      <c r="EJ79" s="162" cm="1">
        <f t="array" ref="EJ79">EI79-IFERROR(_xlfn.LET(_xlpm.k,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$EI$3:$EI$215),IF(_xlpm.top="対象無し", 0, SUMPRODUCT(_xlpm.amount * _xlpm.hitCount))),0)</f>
        <v>0</v>
      </c>
      <c r="EK79" s="157">
        <f t="shared" si="232"/>
        <v>0</v>
      </c>
      <c r="EL79" s="21">
        <f>LEN(配列情報!$D$41)-LEN(SUBSTITUTE(配列情報!$D$41,$D79,""))</f>
        <v>0</v>
      </c>
      <c r="EM79" s="21">
        <f t="shared" si="330"/>
        <v>0</v>
      </c>
      <c r="EN79" s="162" cm="1">
        <f t="array" ref="EN79">EM79-IFERROR(_xlfn.LET(_xlpm.k,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$EM$3:$EM$215),IF(_xlpm.top="対象無し", 0, SUMPRODUCT(_xlpm.amount * _xlpm.hitCount))),0)</f>
        <v>0</v>
      </c>
      <c r="EO79" s="157">
        <f t="shared" si="233"/>
        <v>0</v>
      </c>
      <c r="EP79" s="21">
        <f>LEN(配列情報!$D$42)-LEN(SUBSTITUTE(配列情報!$D$42,$D79,""))</f>
        <v>0</v>
      </c>
      <c r="EQ79" s="21">
        <f t="shared" si="331"/>
        <v>0</v>
      </c>
      <c r="ER79" s="162" cm="1">
        <f t="array" ref="ER79">EQ79-IFERROR(_xlfn.LET(_xlpm.k,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$EQ$3:$EQ$215),IF(_xlpm.top="対象無し", 0, SUMPRODUCT(_xlpm.amount * _xlpm.hitCount))),0)</f>
        <v>0</v>
      </c>
      <c r="ES79" s="157">
        <f t="shared" si="234"/>
        <v>0</v>
      </c>
      <c r="ET79" s="21">
        <f>LEN(配列情報!$D$43)-LEN(SUBSTITUTE(配列情報!$D$43,$D79,""))</f>
        <v>0</v>
      </c>
      <c r="EU79" s="21">
        <f t="shared" si="332"/>
        <v>0</v>
      </c>
      <c r="EV79" s="162" cm="1">
        <f t="array" ref="EV79">EU79-IFERROR(_xlfn.LET(_xlpm.k,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$EU$3:$EU$215),IF(_xlpm.top="対象無し", 0, SUMPRODUCT(_xlpm.amount * _xlpm.hitCount))),0)</f>
        <v>0</v>
      </c>
      <c r="EW79" s="157">
        <f t="shared" si="235"/>
        <v>0</v>
      </c>
      <c r="EX79" s="21">
        <f>LEN(配列情報!$D$44)-LEN(SUBSTITUTE(配列情報!$D$44,$D79,""))</f>
        <v>0</v>
      </c>
      <c r="EY79" s="21">
        <f t="shared" si="333"/>
        <v>0</v>
      </c>
      <c r="EZ79" s="162" cm="1">
        <f t="array" ref="EZ79">EY79-IFERROR(_xlfn.LET(_xlpm.k,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$EY$3:$EY$215),IF(_xlpm.top="対象無し", 0, SUMPRODUCT(_xlpm.amount * _xlpm.hitCount))),0)</f>
        <v>0</v>
      </c>
      <c r="FA79" s="157">
        <f t="shared" si="236"/>
        <v>0</v>
      </c>
      <c r="FB79" s="21">
        <f>LEN(配列情報!$D$45)-LEN(SUBSTITUTE(配列情報!$D$45,$D79,""))</f>
        <v>0</v>
      </c>
      <c r="FC79" s="21">
        <f t="shared" si="334"/>
        <v>0</v>
      </c>
      <c r="FD79" s="162" cm="1">
        <f t="array" ref="FD79">FC79-IFERROR(_xlfn.LET(_xlpm.k,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$FC$3:$FC$215),IF(_xlpm.top="対象無し", 0, SUMPRODUCT(_xlpm.amount * _xlpm.hitCount))),0)</f>
        <v>0</v>
      </c>
      <c r="FE79" s="157">
        <f t="shared" si="237"/>
        <v>0</v>
      </c>
      <c r="FF79" s="21">
        <f>LEN(配列情報!$D$46)-LEN(SUBSTITUTE(配列情報!$D$46,$D79,""))</f>
        <v>0</v>
      </c>
      <c r="FG79" s="21">
        <f t="shared" si="335"/>
        <v>0</v>
      </c>
      <c r="FH79" s="162" cm="1">
        <f t="array" ref="FH79">FG79-IFERROR(_xlfn.LET(_xlpm.k,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$FG$3:$FG$215),IF(_xlpm.top="対象無し", 0, SUMPRODUCT(_xlpm.amount * _xlpm.hitCount))),0)</f>
        <v>0</v>
      </c>
      <c r="FI79" s="157">
        <f t="shared" si="238"/>
        <v>0</v>
      </c>
      <c r="FJ79" s="21">
        <f>LEN(配列情報!$D$47)-LEN(SUBSTITUTE(配列情報!$D$47,$D79,""))</f>
        <v>0</v>
      </c>
      <c r="FK79" s="21">
        <f t="shared" si="336"/>
        <v>0</v>
      </c>
      <c r="FL79" s="162" cm="1">
        <f t="array" ref="FL79">FK79-IFERROR(_xlfn.LET(_xlpm.k,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$FK$3:$FK$215),IF(_xlpm.top="対象無し", 0, SUMPRODUCT(_xlpm.amount * _xlpm.hitCount))),0)</f>
        <v>0</v>
      </c>
      <c r="FM79" s="157">
        <f t="shared" si="239"/>
        <v>0</v>
      </c>
      <c r="FN79" s="21">
        <f>LEN(配列情報!$D$48)-LEN(SUBSTITUTE(配列情報!$D$48,$D79,""))</f>
        <v>0</v>
      </c>
      <c r="FO79" s="21">
        <f t="shared" si="337"/>
        <v>0</v>
      </c>
      <c r="FP79" s="162" cm="1">
        <f t="array" ref="FP79">FO79-IFERROR(_xlfn.LET(_xlpm.k,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$FO$3:$FO$215),IF(_xlpm.top="対象無し", 0, SUMPRODUCT(_xlpm.amount * _xlpm.hitCount))),0)</f>
        <v>0</v>
      </c>
      <c r="FQ79" s="157">
        <f t="shared" si="240"/>
        <v>0</v>
      </c>
      <c r="FR79" s="21">
        <f>LEN(配列情報!$D$49)-LEN(SUBSTITUTE(配列情報!$D$49,$D79,""))</f>
        <v>0</v>
      </c>
      <c r="FS79" s="21">
        <f t="shared" si="338"/>
        <v>0</v>
      </c>
      <c r="FT79" s="162" cm="1">
        <f t="array" ref="FT79">FS79-IFERROR(_xlfn.LET(_xlpm.k,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$FS$3:$FS$215),IF(_xlpm.top="対象無し", 0, SUMPRODUCT(_xlpm.amount * _xlpm.hitCount))),0)</f>
        <v>0</v>
      </c>
      <c r="FU79" s="157">
        <f t="shared" si="241"/>
        <v>0</v>
      </c>
      <c r="FV79" s="21">
        <f>LEN(配列情報!$D$50)-LEN(SUBSTITUTE(配列情報!$D$50,$D79,""))</f>
        <v>0</v>
      </c>
      <c r="FW79" s="21">
        <f t="shared" si="339"/>
        <v>0</v>
      </c>
      <c r="FX79" s="162" cm="1">
        <f t="array" ref="FX79">FW79-IFERROR(_xlfn.LET(_xlpm.k,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$FW$3:$FW$215),IF(_xlpm.top="対象無し", 0, SUMPRODUCT(_xlpm.amount * _xlpm.hitCount))),0)</f>
        <v>0</v>
      </c>
      <c r="FY79" s="157">
        <f t="shared" si="242"/>
        <v>0</v>
      </c>
      <c r="FZ79" s="21">
        <f>LEN(配列情報!$D$51)-LEN(SUBSTITUTE(配列情報!$D$51,$D79,""))</f>
        <v>0</v>
      </c>
      <c r="GA79" s="21">
        <f t="shared" si="340"/>
        <v>0</v>
      </c>
      <c r="GB79" s="162" cm="1">
        <f t="array" ref="GB79">GA79-IFERROR(_xlfn.LET(_xlpm.k,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$GA$3:$GA$215),IF(_xlpm.top="対象無し", 0, SUMPRODUCT(_xlpm.amount * _xlpm.hitCount))),0)</f>
        <v>0</v>
      </c>
      <c r="GC79" s="157">
        <f t="shared" si="243"/>
        <v>0</v>
      </c>
      <c r="GD79" s="21">
        <f>LEN(配列情報!$D$52)-LEN(SUBSTITUTE(配列情報!$D$52,$D79,""))</f>
        <v>0</v>
      </c>
      <c r="GE79" s="21">
        <f t="shared" si="341"/>
        <v>0</v>
      </c>
      <c r="GF79" s="162" cm="1">
        <f t="array" ref="GF79">GE79-IFERROR(_xlfn.LET(_xlpm.k,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$GE$3:$GE$215),IF(_xlpm.top="対象無し", 0, SUMPRODUCT(_xlpm.amount * _xlpm.hitCount))),0)</f>
        <v>0</v>
      </c>
      <c r="GG79" s="157">
        <f t="shared" si="244"/>
        <v>0</v>
      </c>
      <c r="GH79" s="21">
        <f>LEN(配列情報!$D$53)-LEN(SUBSTITUTE(配列情報!$D$53,$D79,""))</f>
        <v>0</v>
      </c>
      <c r="GI79" s="21">
        <f t="shared" si="342"/>
        <v>0</v>
      </c>
      <c r="GJ79" s="162" cm="1">
        <f t="array" ref="GJ79">GI79-IFERROR(_xlfn.LET(_xlpm.k,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$GI$3:$GI$215),IF(_xlpm.top="対象無し", 0, SUMPRODUCT(_xlpm.amount * _xlpm.hitCount))),0)</f>
        <v>0</v>
      </c>
      <c r="GK79" s="157">
        <f t="shared" si="245"/>
        <v>0</v>
      </c>
      <c r="GL79" s="21">
        <f>LEN(配列情報!$D$54)-LEN(SUBSTITUTE(配列情報!$D$54,$D79,""))</f>
        <v>0</v>
      </c>
      <c r="GM79" s="21">
        <f t="shared" si="343"/>
        <v>0</v>
      </c>
      <c r="GN79" s="162" cm="1">
        <f t="array" ref="GN79">GM79-IFERROR(_xlfn.LET(_xlpm.k,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$GM$3:$GM$215),IF(_xlpm.top="対象無し", 0, SUMPRODUCT(_xlpm.amount * _xlpm.hitCount))),0)</f>
        <v>0</v>
      </c>
      <c r="GO79" s="157">
        <f t="shared" si="246"/>
        <v>0</v>
      </c>
      <c r="GP79" s="21">
        <f>LEN(配列情報!$D$55)-LEN(SUBSTITUTE(配列情報!$D$55,$D79,""))</f>
        <v>0</v>
      </c>
      <c r="GQ79" s="21">
        <f t="shared" si="344"/>
        <v>0</v>
      </c>
      <c r="GR79" s="162" cm="1">
        <f t="array" ref="GR79">GQ79-IFERROR(_xlfn.LET(_xlpm.k,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$GQ$3:$GQ$215),IF(_xlpm.top="対象無し", 0, SUMPRODUCT(_xlpm.amount * _xlpm.hitCount))),0)</f>
        <v>0</v>
      </c>
      <c r="GS79" s="157">
        <f t="shared" si="247"/>
        <v>0</v>
      </c>
      <c r="GT79" s="21">
        <f>LEN(配列情報!$D$56)-LEN(SUBSTITUTE(配列情報!$D$56,$D79,""))</f>
        <v>0</v>
      </c>
      <c r="GU79" s="21">
        <f t="shared" si="345"/>
        <v>0</v>
      </c>
      <c r="GV79" s="162" cm="1">
        <f t="array" ref="GV79">GU79-IFERROR(_xlfn.LET(_xlpm.k,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$GU$3:$GU$215),IF(_xlpm.top="対象無し", 0, SUMPRODUCT(_xlpm.amount * _xlpm.hitCount))),0)</f>
        <v>0</v>
      </c>
      <c r="GW79" s="157">
        <f t="shared" si="248"/>
        <v>0</v>
      </c>
      <c r="GX79" s="21">
        <f>LEN(配列情報!$D$57)-LEN(SUBSTITUTE(配列情報!$D$57,$D79,""))</f>
        <v>0</v>
      </c>
      <c r="GY79" s="21">
        <f t="shared" si="346"/>
        <v>0</v>
      </c>
      <c r="GZ79" s="162" cm="1">
        <f t="array" ref="GZ79">GY79-IFERROR(_xlfn.LET(_xlpm.k,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$GY$3:$GY$215),IF(_xlpm.top="対象無し", 0, SUMPRODUCT(_xlpm.amount * _xlpm.hitCount))),0)</f>
        <v>0</v>
      </c>
      <c r="HA79" s="157">
        <f t="shared" si="249"/>
        <v>0</v>
      </c>
      <c r="HB79" s="21">
        <f>LEN(配列情報!$D$58)-LEN(SUBSTITUTE(配列情報!$D$58,$D79,""))</f>
        <v>0</v>
      </c>
      <c r="HC79" s="21">
        <f t="shared" si="347"/>
        <v>0</v>
      </c>
      <c r="HD79" s="162" cm="1">
        <f t="array" ref="HD79">HC79-IFERROR(_xlfn.LET(_xlpm.k,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$HC$3:$HC$215),IF(_xlpm.top="対象無し", 0, SUMPRODUCT(_xlpm.amount * _xlpm.hitCount))),0)</f>
        <v>0</v>
      </c>
      <c r="HE79" s="157">
        <f t="shared" si="250"/>
        <v>0</v>
      </c>
      <c r="HF79" s="21">
        <f>LEN(配列情報!$D$59)-LEN(SUBSTITUTE(配列情報!$D$59,$D79,""))</f>
        <v>0</v>
      </c>
      <c r="HG79" s="21">
        <f t="shared" si="348"/>
        <v>0</v>
      </c>
      <c r="HH79" s="162" cm="1">
        <f t="array" ref="HH79">HG79-IFERROR(_xlfn.LET(_xlpm.k,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$HG$3:$HG$215),IF(_xlpm.top="対象無し", 0, SUMPRODUCT(_xlpm.amount * _xlpm.hitCount))),0)</f>
        <v>0</v>
      </c>
      <c r="HI79" s="157">
        <f t="shared" si="251"/>
        <v>0</v>
      </c>
      <c r="HJ79" s="21">
        <f>LEN(配列情報!$D$60)-LEN(SUBSTITUTE(配列情報!$D$60,$D79,""))</f>
        <v>0</v>
      </c>
      <c r="HK79" s="21">
        <f t="shared" si="349"/>
        <v>0</v>
      </c>
      <c r="HL79" s="162" cm="1">
        <f t="array" ref="HL79">HK79-IFERROR(_xlfn.LET(_xlpm.k,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$HK$3:$HK$215),IF(_xlpm.top="対象無し", 0, SUMPRODUCT(_xlpm.amount * _xlpm.hitCount))),0)</f>
        <v>0</v>
      </c>
      <c r="HM79" s="157">
        <f t="shared" si="252"/>
        <v>0</v>
      </c>
      <c r="HN79" s="21">
        <f>LEN(配列情報!$D$61)-LEN(SUBSTITUTE(配列情報!$D$61,$D79,""))</f>
        <v>0</v>
      </c>
      <c r="HO79" s="21">
        <f t="shared" si="350"/>
        <v>0</v>
      </c>
      <c r="HP79" s="162" cm="1">
        <f t="array" ref="HP79">HO79-IFERROR(_xlfn.LET(_xlpm.k,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$HO$3:$HO$215),IF(_xlpm.top="対象無し", 0, SUMPRODUCT(_xlpm.amount * _xlpm.hitCount))),0)</f>
        <v>0</v>
      </c>
      <c r="HQ79" s="157">
        <f t="shared" si="253"/>
        <v>0</v>
      </c>
      <c r="HR79" s="21">
        <f>LEN(配列情報!$D$62)-LEN(SUBSTITUTE(配列情報!$D$62,$D79,""))</f>
        <v>0</v>
      </c>
      <c r="HS79" s="21">
        <f t="shared" si="351"/>
        <v>0</v>
      </c>
      <c r="HT79" s="162" cm="1">
        <f t="array" ref="HT79">HS79-IFERROR(_xlfn.LET(_xlpm.k,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$HS$3:$HS$215),IF(_xlpm.top="対象無し", 0, SUMPRODUCT(_xlpm.amount * _xlpm.hitCount))),0)</f>
        <v>0</v>
      </c>
      <c r="HU79" s="157">
        <f t="shared" si="254"/>
        <v>0</v>
      </c>
      <c r="HV79" s="21">
        <f>LEN(配列情報!$D$63)-LEN(SUBSTITUTE(配列情報!$D$63,$D79,""))</f>
        <v>0</v>
      </c>
      <c r="HW79" s="21">
        <f t="shared" si="352"/>
        <v>0</v>
      </c>
      <c r="HX79" s="162" cm="1">
        <f t="array" ref="HX79">HW79-IFERROR(_xlfn.LET(_xlpm.k,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$HW$3:$HW$215),IF(_xlpm.top="対象無し", 0, SUMPRODUCT(_xlpm.amount * _xlpm.hitCount))),0)</f>
        <v>0</v>
      </c>
      <c r="HY79" s="157">
        <f t="shared" si="255"/>
        <v>0</v>
      </c>
      <c r="HZ79" s="21">
        <f>LEN(配列情報!$D$64)-LEN(SUBSTITUTE(配列情報!$D$64,$D79,""))</f>
        <v>0</v>
      </c>
      <c r="IA79" s="21">
        <f t="shared" si="353"/>
        <v>0</v>
      </c>
      <c r="IB79" s="162" cm="1">
        <f t="array" ref="IB79">IA79-IFERROR(_xlfn.LET(_xlpm.k,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$IA$3:$IA$215),IF(_xlpm.top="対象無し", 0, SUMPRODUCT(_xlpm.amount * _xlpm.hitCount))),0)</f>
        <v>0</v>
      </c>
      <c r="IC79" s="157">
        <f t="shared" si="256"/>
        <v>0</v>
      </c>
      <c r="ID79" s="21">
        <f>LEN(配列情報!$D$65)-LEN(SUBSTITUTE(配列情報!$D$65,$D79,""))</f>
        <v>0</v>
      </c>
      <c r="IE79" s="21">
        <f t="shared" si="354"/>
        <v>0</v>
      </c>
      <c r="IF79" s="162" cm="1">
        <f t="array" ref="IF79">IE79-IFERROR(_xlfn.LET(_xlpm.k,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$IE$3:$IE$215),IF(_xlpm.top="対象無し", 0, SUMPRODUCT(_xlpm.amount * _xlpm.hitCount))),0)</f>
        <v>0</v>
      </c>
      <c r="IG79" s="157">
        <f t="shared" si="257"/>
        <v>0</v>
      </c>
      <c r="IH79" s="21">
        <f>LEN(配列情報!$D$66)-LEN(SUBSTITUTE(配列情報!$D$66,$D79,""))</f>
        <v>0</v>
      </c>
      <c r="II79" s="21">
        <f t="shared" si="355"/>
        <v>0</v>
      </c>
      <c r="IJ79" s="162" cm="1">
        <f t="array" ref="IJ79">II79-IFERROR(_xlfn.LET(_xlpm.k,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$II$3:$II$215),IF(_xlpm.top="対象無し", 0, SUMPRODUCT(_xlpm.amount * _xlpm.hitCount))),0)</f>
        <v>0</v>
      </c>
      <c r="IK79" s="157">
        <f t="shared" si="258"/>
        <v>0</v>
      </c>
      <c r="IL79" s="21">
        <f>LEN(配列情報!$D$67)-LEN(SUBSTITUTE(配列情報!$D$67,$D79,""))</f>
        <v>0</v>
      </c>
      <c r="IM79" s="21">
        <f t="shared" si="356"/>
        <v>0</v>
      </c>
      <c r="IN79" s="162" cm="1">
        <f t="array" ref="IN79">IM79-IFERROR(_xlfn.LET(_xlpm.k,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$IM$3:$IM$215),IF(_xlpm.top="対象無し", 0, SUMPRODUCT(_xlpm.amount * _xlpm.hitCount))),0)</f>
        <v>0</v>
      </c>
      <c r="IO79" s="157">
        <f t="shared" si="259"/>
        <v>0</v>
      </c>
      <c r="IP79" s="21">
        <f>LEN(配列情報!$D$68)-LEN(SUBSTITUTE(配列情報!$D$68,$D79,""))</f>
        <v>0</v>
      </c>
      <c r="IQ79" s="21">
        <f t="shared" si="357"/>
        <v>0</v>
      </c>
      <c r="IR79" s="162" cm="1">
        <f t="array" ref="IR79">IQ79-IFERROR(_xlfn.LET(_xlpm.k,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$IQ$3:$IQ$215),IF(_xlpm.top="対象無し", 0, SUMPRODUCT(_xlpm.amount * _xlpm.hitCount))),0)</f>
        <v>0</v>
      </c>
      <c r="IS79" s="157">
        <f t="shared" si="260"/>
        <v>0</v>
      </c>
      <c r="IT79" s="21">
        <f>LEN(配列情報!$D$69)-LEN(SUBSTITUTE(配列情報!$D$69,$D79,""))</f>
        <v>0</v>
      </c>
      <c r="IU79" s="21">
        <f t="shared" si="358"/>
        <v>0</v>
      </c>
      <c r="IV79" s="162" cm="1">
        <f t="array" ref="IV79">IU79-IFERROR(_xlfn.LET(_xlpm.k,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$IU$3:$IU$215),IF(_xlpm.top="対象無し", 0, SUMPRODUCT(_xlpm.amount * _xlpm.hitCount))),0)</f>
        <v>0</v>
      </c>
      <c r="IW79" s="157">
        <f t="shared" si="261"/>
        <v>0</v>
      </c>
      <c r="IX79" s="21">
        <f>LEN(配列情報!$D$70)-LEN(SUBSTITUTE(配列情報!$D$70,$D79,""))</f>
        <v>0</v>
      </c>
      <c r="IY79" s="21">
        <f t="shared" si="359"/>
        <v>0</v>
      </c>
      <c r="IZ79" s="162" cm="1">
        <f t="array" ref="IZ79">IY79-IFERROR(_xlfn.LET(_xlpm.k,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$IY$3:$IY$215),IF(_xlpm.top="対象無し", 0, SUMPRODUCT(_xlpm.amount * _xlpm.hitCount))),0)</f>
        <v>0</v>
      </c>
      <c r="JA79" s="157">
        <f t="shared" si="262"/>
        <v>0</v>
      </c>
      <c r="JB79" s="21">
        <f>LEN(配列情報!$D$71)-LEN(SUBSTITUTE(配列情報!$D$71,$D79,""))</f>
        <v>0</v>
      </c>
      <c r="JC79" s="21">
        <f t="shared" si="360"/>
        <v>0</v>
      </c>
      <c r="JD79" s="162" cm="1">
        <f t="array" ref="JD79">JC79-IFERROR(_xlfn.LET(_xlpm.k,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$JC$3:$JC$215),IF(_xlpm.top="対象無し", 0, SUMPRODUCT(_xlpm.amount * _xlpm.hitCount))),0)</f>
        <v>0</v>
      </c>
      <c r="JE79" s="157">
        <f t="shared" si="263"/>
        <v>0</v>
      </c>
      <c r="JF79" s="21">
        <f>LEN(配列情報!$D$72)-LEN(SUBSTITUTE(配列情報!$D$72,$D79,""))</f>
        <v>0</v>
      </c>
      <c r="JG79" s="21">
        <f t="shared" si="361"/>
        <v>0</v>
      </c>
      <c r="JH79" s="162" cm="1">
        <f t="array" ref="JH79">JG79-IFERROR(_xlfn.LET(_xlpm.k,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$JG$3:$JG$215),IF(_xlpm.top="対象無し", 0, SUMPRODUCT(_xlpm.amount * _xlpm.hitCount))),0)</f>
        <v>0</v>
      </c>
      <c r="JI79" s="157">
        <f t="shared" si="264"/>
        <v>0</v>
      </c>
      <c r="JJ79" s="21">
        <f>LEN(配列情報!$D$73)-LEN(SUBSTITUTE(配列情報!$D$73,$D79,""))</f>
        <v>0</v>
      </c>
      <c r="JK79" s="21">
        <f t="shared" si="362"/>
        <v>0</v>
      </c>
      <c r="JL79" s="162" cm="1">
        <f t="array" ref="JL79">JK79-IFERROR(_xlfn.LET(_xlpm.k,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$JK$3:$JK$215),IF(_xlpm.top="対象無し", 0, SUMPRODUCT(_xlpm.amount * _xlpm.hitCount))),0)</f>
        <v>0</v>
      </c>
      <c r="JM79" s="157">
        <f t="shared" si="265"/>
        <v>0</v>
      </c>
      <c r="JN79" s="21">
        <f>LEN(配列情報!$D$74)-LEN(SUBSTITUTE(配列情報!$D$74,$D79,""))</f>
        <v>0</v>
      </c>
      <c r="JO79" s="21">
        <f t="shared" si="363"/>
        <v>0</v>
      </c>
      <c r="JP79" s="162" cm="1">
        <f t="array" ref="JP79">JO79-IFERROR(_xlfn.LET(_xlpm.k,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$JO$3:$JO$215),IF(_xlpm.top="対象無し", 0, SUMPRODUCT(_xlpm.amount * _xlpm.hitCount))),0)</f>
        <v>0</v>
      </c>
      <c r="JQ79" s="157">
        <f t="shared" si="266"/>
        <v>0</v>
      </c>
      <c r="JR79" s="21">
        <f>LEN(配列情報!$D$75)-LEN(SUBSTITUTE(配列情報!$D$75,$D79,""))</f>
        <v>0</v>
      </c>
      <c r="JS79" s="21">
        <f t="shared" si="364"/>
        <v>0</v>
      </c>
      <c r="JT79" s="162" cm="1">
        <f t="array" ref="JT79">JS79-IFERROR(_xlfn.LET(_xlpm.k,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$JS$3:$JS$215),IF(_xlpm.top="対象無し", 0, SUMPRODUCT(_xlpm.amount * _xlpm.hitCount))),0)</f>
        <v>0</v>
      </c>
      <c r="JU79" s="157">
        <f t="shared" si="267"/>
        <v>0</v>
      </c>
      <c r="JV79" s="21">
        <f>LEN(配列情報!$D$76)-LEN(SUBSTITUTE(配列情報!$D$76,$D79,""))</f>
        <v>0</v>
      </c>
      <c r="JW79" s="21">
        <f t="shared" si="365"/>
        <v>0</v>
      </c>
      <c r="JX79" s="162" cm="1">
        <f t="array" ref="JX79">JW79-IFERROR(_xlfn.LET(_xlpm.k,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$JW$3:$JW$215),IF(_xlpm.top="対象無し", 0, SUMPRODUCT(_xlpm.amount * _xlpm.hitCount))),0)</f>
        <v>0</v>
      </c>
      <c r="JY79" s="157">
        <f t="shared" si="268"/>
        <v>0</v>
      </c>
      <c r="JZ79" s="21">
        <f>LEN(配列情報!$D$77)-LEN(SUBSTITUTE(配列情報!$D$77,$D79,""))</f>
        <v>0</v>
      </c>
      <c r="KA79" s="21">
        <f t="shared" si="366"/>
        <v>0</v>
      </c>
      <c r="KB79" s="162" cm="1">
        <f t="array" ref="KB79">KA79-IFERROR(_xlfn.LET(_xlpm.k,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$KA$3:$KA$215),IF(_xlpm.top="対象無し", 0, SUMPRODUCT(_xlpm.amount * _xlpm.hitCount))),0)</f>
        <v>0</v>
      </c>
      <c r="KC79" s="157">
        <f t="shared" si="269"/>
        <v>0</v>
      </c>
      <c r="KD79" s="21">
        <f>LEN(配列情報!$D$78)-LEN(SUBSTITUTE(配列情報!$D$78,$D79,""))</f>
        <v>0</v>
      </c>
      <c r="KE79" s="21">
        <f t="shared" si="367"/>
        <v>0</v>
      </c>
      <c r="KF79" s="162" cm="1">
        <f t="array" ref="KF79">KE79-IFERROR(_xlfn.LET(_xlpm.k,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$KE$3:$KE$215),IF(_xlpm.top="対象無し", 0, SUMPRODUCT(_xlpm.amount * _xlpm.hitCount))),0)</f>
        <v>0</v>
      </c>
      <c r="KG79" s="157">
        <f t="shared" si="270"/>
        <v>0</v>
      </c>
      <c r="KH79" s="21">
        <f>LEN(配列情報!$D$79)-LEN(SUBSTITUTE(配列情報!$D$79,$D79,""))</f>
        <v>0</v>
      </c>
      <c r="KI79" s="21">
        <f t="shared" si="368"/>
        <v>0</v>
      </c>
      <c r="KJ79" s="162" cm="1">
        <f t="array" ref="KJ79">KI79-IFERROR(_xlfn.LET(_xlpm.k,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$KI$3:$KI$215),IF(_xlpm.top="対象無し", 0, SUMPRODUCT(_xlpm.amount * _xlpm.hitCount))),0)</f>
        <v>0</v>
      </c>
      <c r="KK79" s="157">
        <f t="shared" si="271"/>
        <v>0</v>
      </c>
      <c r="KL79" s="21">
        <f>LEN(配列情報!$D$80)-LEN(SUBSTITUTE(配列情報!$D$80,$D79,""))</f>
        <v>0</v>
      </c>
      <c r="KM79" s="21">
        <f t="shared" si="369"/>
        <v>0</v>
      </c>
      <c r="KN79" s="162" cm="1">
        <f t="array" ref="KN79">KM79-IFERROR(_xlfn.LET(_xlpm.k,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$KM$3:$KM$215),IF(_xlpm.top="対象無し", 0, SUMPRODUCT(_xlpm.amount * _xlpm.hitCount))),0)</f>
        <v>0</v>
      </c>
      <c r="KO79" s="157">
        <f t="shared" si="272"/>
        <v>0</v>
      </c>
      <c r="KP79" s="21">
        <f>LEN(配列情報!$D$81)-LEN(SUBSTITUTE(配列情報!$D$81,$D79,""))</f>
        <v>0</v>
      </c>
      <c r="KQ79" s="21">
        <f t="shared" si="370"/>
        <v>0</v>
      </c>
      <c r="KR79" s="162" cm="1">
        <f t="array" ref="KR79">KQ79-IFERROR(_xlfn.LET(_xlpm.k,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$KQ$3:$KQ$215),IF(_xlpm.top="対象無し", 0, SUMPRODUCT(_xlpm.amount * _xlpm.hitCount))),0)</f>
        <v>0</v>
      </c>
      <c r="KS79" s="157">
        <f t="shared" si="273"/>
        <v>0</v>
      </c>
      <c r="KT79" s="21">
        <f>LEN(配列情報!$D$82)-LEN(SUBSTITUTE(配列情報!$D$82,$D79,""))</f>
        <v>0</v>
      </c>
      <c r="KU79" s="21">
        <f t="shared" si="371"/>
        <v>0</v>
      </c>
      <c r="KV79" s="162" cm="1">
        <f t="array" ref="KV79">KU79-IFERROR(_xlfn.LET(_xlpm.k,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$KU$3:$KU$215),IF(_xlpm.top="対象無し", 0, SUMPRODUCT(_xlpm.amount * _xlpm.hitCount))),0)</f>
        <v>0</v>
      </c>
      <c r="KW79" s="157">
        <f t="shared" si="274"/>
        <v>0</v>
      </c>
      <c r="KX79" s="21">
        <f>LEN(配列情報!$D$83)-LEN(SUBSTITUTE(配列情報!$D$83,$D79,""))</f>
        <v>0</v>
      </c>
      <c r="KY79" s="21">
        <f t="shared" si="372"/>
        <v>0</v>
      </c>
      <c r="KZ79" s="162" cm="1">
        <f t="array" ref="KZ79">KY79-IFERROR(_xlfn.LET(_xlpm.k,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$KY$3:$KY$215),IF(_xlpm.top="対象無し", 0, SUMPRODUCT(_xlpm.amount * _xlpm.hitCount))),0)</f>
        <v>0</v>
      </c>
      <c r="LA79" s="157">
        <f t="shared" si="275"/>
        <v>0</v>
      </c>
      <c r="LB79" s="21">
        <f>LEN(配列情報!$D$84)-LEN(SUBSTITUTE(配列情報!$D$84,$D79,""))</f>
        <v>0</v>
      </c>
      <c r="LC79" s="21">
        <f t="shared" si="373"/>
        <v>0</v>
      </c>
      <c r="LD79" s="162" cm="1">
        <f t="array" ref="LD79">LC79-IFERROR(_xlfn.LET(_xlpm.k,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$LC$3:$LC$215),IF(_xlpm.top="対象無し", 0, SUMPRODUCT(_xlpm.amount * _xlpm.hitCount))),0)</f>
        <v>0</v>
      </c>
      <c r="LE79" s="157">
        <f t="shared" si="276"/>
        <v>0</v>
      </c>
      <c r="LF79" s="21">
        <f>LEN(配列情報!$D$85)-LEN(SUBSTITUTE(配列情報!$D$85,$D79,""))</f>
        <v>0</v>
      </c>
      <c r="LG79" s="21">
        <f t="shared" si="374"/>
        <v>0</v>
      </c>
      <c r="LH79" s="162" cm="1">
        <f t="array" ref="LH79">LG79-IFERROR(_xlfn.LET(_xlpm.k,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$LG$3:$LG$215),IF(_xlpm.top="対象無し", 0, SUMPRODUCT(_xlpm.amount * _xlpm.hitCount))),0)</f>
        <v>0</v>
      </c>
      <c r="LI79" s="157">
        <f t="shared" si="277"/>
        <v>0</v>
      </c>
      <c r="LJ79" s="21">
        <f>LEN(配列情報!$D$86)-LEN(SUBSTITUTE(配列情報!$D$86,$D79,""))</f>
        <v>0</v>
      </c>
      <c r="LK79" s="21">
        <f t="shared" si="375"/>
        <v>0</v>
      </c>
      <c r="LL79" s="162" cm="1">
        <f t="array" ref="LL79">LK79-IFERROR(_xlfn.LET(_xlpm.k,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$LK$3:$LK$215),IF(_xlpm.top="対象無し", 0, SUMPRODUCT(_xlpm.amount * _xlpm.hitCount))),0)</f>
        <v>0</v>
      </c>
      <c r="LM79" s="157">
        <f t="shared" si="278"/>
        <v>0</v>
      </c>
      <c r="LN79" s="21">
        <f>LEN(配列情報!$D$87)-LEN(SUBSTITUTE(配列情報!$D$87,$D79,""))</f>
        <v>0</v>
      </c>
      <c r="LO79" s="21">
        <f t="shared" si="376"/>
        <v>0</v>
      </c>
      <c r="LP79" s="162" cm="1">
        <f t="array" ref="LP79">LO79-IFERROR(_xlfn.LET(_xlpm.k,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$LO$3:$LO$215),IF(_xlpm.top="対象無し", 0, SUMPRODUCT(_xlpm.amount * _xlpm.hitCount))),0)</f>
        <v>0</v>
      </c>
      <c r="LQ79" s="157">
        <f t="shared" si="279"/>
        <v>0</v>
      </c>
      <c r="LR79" s="21">
        <f>LEN(配列情報!$D$88)-LEN(SUBSTITUTE(配列情報!$D$88,$D79,""))</f>
        <v>0</v>
      </c>
      <c r="LS79" s="21">
        <f t="shared" si="377"/>
        <v>0</v>
      </c>
      <c r="LT79" s="162" cm="1">
        <f t="array" ref="LT79">LS79-IFERROR(_xlfn.LET(_xlpm.k,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$LS$3:$LS$215),IF(_xlpm.top="対象無し", 0, SUMPRODUCT(_xlpm.amount * _xlpm.hitCount))),0)</f>
        <v>0</v>
      </c>
      <c r="LU79" s="157">
        <f t="shared" si="280"/>
        <v>0</v>
      </c>
      <c r="LV79" s="21">
        <f>LEN(配列情報!$D$89)-LEN(SUBSTITUTE(配列情報!$D$89,$D79,""))</f>
        <v>0</v>
      </c>
      <c r="LW79" s="21">
        <f t="shared" si="378"/>
        <v>0</v>
      </c>
      <c r="LX79" s="162" cm="1">
        <f t="array" ref="LX79">LW79-IFERROR(_xlfn.LET(_xlpm.k,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$LW$3:$LW$215),IF(_xlpm.top="対象無し", 0, SUMPRODUCT(_xlpm.amount * _xlpm.hitCount))),0)</f>
        <v>0</v>
      </c>
      <c r="LY79" s="157">
        <f t="shared" si="281"/>
        <v>0</v>
      </c>
      <c r="LZ79" s="21">
        <f>LEN(配列情報!$D$90)-LEN(SUBSTITUTE(配列情報!$D$90,$D79,""))</f>
        <v>0</v>
      </c>
      <c r="MA79" s="21">
        <f t="shared" si="379"/>
        <v>0</v>
      </c>
      <c r="MB79" s="162" cm="1">
        <f t="array" ref="MB79">MA79-IFERROR(_xlfn.LET(_xlpm.k,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$MA$3:$MA$215),IF(_xlpm.top="対象無し", 0, SUMPRODUCT(_xlpm.amount * _xlpm.hitCount))),0)</f>
        <v>0</v>
      </c>
      <c r="MC79" s="157">
        <f t="shared" si="282"/>
        <v>0</v>
      </c>
      <c r="MD79" s="21">
        <f>LEN(配列情報!$D$91)-LEN(SUBSTITUTE(配列情報!$D$91,$D79,""))</f>
        <v>0</v>
      </c>
      <c r="ME79" s="21">
        <f t="shared" si="380"/>
        <v>0</v>
      </c>
      <c r="MF79" s="162" cm="1">
        <f t="array" ref="MF79">ME79-IFERROR(_xlfn.LET(_xlpm.k,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$ME$3:$ME$215),IF(_xlpm.top="対象無し", 0, SUMPRODUCT(_xlpm.amount * _xlpm.hitCount))),0)</f>
        <v>0</v>
      </c>
      <c r="MG79" s="157">
        <f t="shared" si="283"/>
        <v>0</v>
      </c>
      <c r="MH79" s="21">
        <f>LEN(配列情報!$D$92)-LEN(SUBSTITUTE(配列情報!$D$92,$D79,""))</f>
        <v>0</v>
      </c>
      <c r="MI79" s="21">
        <f t="shared" si="381"/>
        <v>0</v>
      </c>
      <c r="MJ79" s="162" cm="1">
        <f t="array" ref="MJ79">MI79-IFERROR(_xlfn.LET(_xlpm.k,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$MI$3:$MI$215),IF(_xlpm.top="対象無し", 0, SUMPRODUCT(_xlpm.amount * _xlpm.hitCount))),0)</f>
        <v>0</v>
      </c>
      <c r="MK79" s="157">
        <f t="shared" si="284"/>
        <v>0</v>
      </c>
      <c r="ML79" s="21">
        <f>LEN(配列情報!$D$93)-LEN(SUBSTITUTE(配列情報!$D$93,$D79,""))</f>
        <v>0</v>
      </c>
      <c r="MM79" s="21">
        <f t="shared" si="382"/>
        <v>0</v>
      </c>
      <c r="MN79" s="162" cm="1">
        <f t="array" ref="MN79">MM79-IFERROR(_xlfn.LET(_xlpm.k,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$MM$3:$MM$215),IF(_xlpm.top="対象無し", 0, SUMPRODUCT(_xlpm.amount * _xlpm.hitCount))),0)</f>
        <v>0</v>
      </c>
      <c r="MO79" s="157">
        <f t="shared" si="285"/>
        <v>0</v>
      </c>
      <c r="MP79" s="21">
        <f>LEN(配列情報!$D$94)-LEN(SUBSTITUTE(配列情報!$D$94,$D79,""))</f>
        <v>0</v>
      </c>
      <c r="MQ79" s="21">
        <f t="shared" si="383"/>
        <v>0</v>
      </c>
      <c r="MR79" s="162" cm="1">
        <f t="array" ref="MR79">MQ79-IFERROR(_xlfn.LET(_xlpm.k,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$MQ$3:$MQ$215),IF(_xlpm.top="対象無し", 0, SUMPRODUCT(_xlpm.amount * _xlpm.hitCount))),0)</f>
        <v>0</v>
      </c>
      <c r="MS79" s="157">
        <f t="shared" si="286"/>
        <v>0</v>
      </c>
      <c r="MT79" s="21">
        <f>LEN(配列情報!$D$95)-LEN(SUBSTITUTE(配列情報!$D$95,$D79,""))</f>
        <v>0</v>
      </c>
      <c r="MU79" s="21">
        <f t="shared" si="384"/>
        <v>0</v>
      </c>
      <c r="MV79" s="162" cm="1">
        <f t="array" ref="MV79">MU79-IFERROR(_xlfn.LET(_xlpm.k,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$MU$3:$MU$215),IF(_xlpm.top="対象無し", 0, SUMPRODUCT(_xlpm.amount * _xlpm.hitCount))),0)</f>
        <v>0</v>
      </c>
      <c r="MW79" s="157">
        <f t="shared" si="287"/>
        <v>0</v>
      </c>
      <c r="MX79" s="21">
        <f>LEN(配列情報!$D$96)-LEN(SUBSTITUTE(配列情報!$D$96,$D79,""))</f>
        <v>0</v>
      </c>
      <c r="MY79" s="21">
        <f t="shared" si="385"/>
        <v>0</v>
      </c>
      <c r="MZ79" s="162" cm="1">
        <f t="array" ref="MZ79">MY79-IFERROR(_xlfn.LET(_xlpm.k,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$MY$3:$MY$215),IF(_xlpm.top="対象無し", 0, SUMPRODUCT(_xlpm.amount * _xlpm.hitCount))),0)</f>
        <v>0</v>
      </c>
      <c r="NA79" s="157">
        <f t="shared" si="288"/>
        <v>0</v>
      </c>
      <c r="NB79" s="21">
        <f>LEN(配列情報!$D$97)-LEN(SUBSTITUTE(配列情報!$D$97,$D79,""))</f>
        <v>0</v>
      </c>
      <c r="NC79" s="21">
        <f t="shared" si="386"/>
        <v>0</v>
      </c>
      <c r="ND79" s="162" cm="1">
        <f t="array" ref="ND79">NC79-IFERROR(_xlfn.LET(_xlpm.k,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$NC$3:$NC$215),IF(_xlpm.top="対象無し", 0, SUMPRODUCT(_xlpm.amount * _xlpm.hitCount))),0)</f>
        <v>0</v>
      </c>
      <c r="NE79" s="157">
        <f t="shared" si="289"/>
        <v>0</v>
      </c>
      <c r="NF79" s="21">
        <f>LEN(配列情報!$D$98)-LEN(SUBSTITUTE(配列情報!$D$98,$D79,""))</f>
        <v>0</v>
      </c>
      <c r="NG79" s="21">
        <f t="shared" si="387"/>
        <v>0</v>
      </c>
      <c r="NH79" s="162" cm="1">
        <f t="array" ref="NH79">NG79-IFERROR(_xlfn.LET(_xlpm.k,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$NG$3:$NG$215),IF(_xlpm.top="対象無し", 0, SUMPRODUCT(_xlpm.amount * _xlpm.hitCount))),0)</f>
        <v>0</v>
      </c>
      <c r="NI79" s="157">
        <f t="shared" si="290"/>
        <v>0</v>
      </c>
      <c r="NJ79" s="21">
        <f>LEN(配列情報!$D$99)-LEN(SUBSTITUTE(配列情報!$D$99,$D79,""))</f>
        <v>0</v>
      </c>
      <c r="NK79" s="21">
        <f t="shared" si="388"/>
        <v>0</v>
      </c>
      <c r="NL79" s="162" cm="1">
        <f t="array" ref="NL79">NK79-IFERROR(_xlfn.LET(_xlpm.k,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$NK$3:$NK$215),IF(_xlpm.top="対象無し", 0, SUMPRODUCT(_xlpm.amount * _xlpm.hitCount))),0)</f>
        <v>0</v>
      </c>
      <c r="NM79" s="157">
        <f t="shared" si="291"/>
        <v>0</v>
      </c>
      <c r="NN79" s="21">
        <f>LEN(配列情報!$D$100)-LEN(SUBSTITUTE(配列情報!$D$100,$D79,""))</f>
        <v>0</v>
      </c>
      <c r="NO79" s="21">
        <f t="shared" si="389"/>
        <v>0</v>
      </c>
      <c r="NP79" s="162" cm="1">
        <f t="array" ref="NP79">NO79-IFERROR(_xlfn.LET(_xlpm.k,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$NO$3:$NO$215),IF(_xlpm.top="対象無し", 0, SUMPRODUCT(_xlpm.amount * _xlpm.hitCount))),0)</f>
        <v>0</v>
      </c>
      <c r="NQ79" s="157">
        <f t="shared" si="292"/>
        <v>0</v>
      </c>
      <c r="NR79" s="21">
        <f>LEN(配列情報!$D$101)-LEN(SUBSTITUTE(配列情報!$D$101,$D79,""))</f>
        <v>0</v>
      </c>
      <c r="NS79" s="21">
        <f t="shared" si="390"/>
        <v>0</v>
      </c>
      <c r="NT79" s="162" cm="1">
        <f t="array" ref="NT79">NS79-IFERROR(_xlfn.LET(_xlpm.k,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$NS$3:$NS$215),IF(_xlpm.top="対象無し", 0, SUMPRODUCT(_xlpm.amount * _xlpm.hitCount))),0)</f>
        <v>0</v>
      </c>
      <c r="NU79" s="157">
        <f t="shared" si="293"/>
        <v>0</v>
      </c>
      <c r="NV79" s="21">
        <f>LEN(配列情報!$D$102)-LEN(SUBSTITUTE(配列情報!$D$102,$D79,""))</f>
        <v>0</v>
      </c>
      <c r="NW79" s="21">
        <f t="shared" si="391"/>
        <v>0</v>
      </c>
      <c r="NX79" s="162" cm="1">
        <f t="array" ref="NX79">NW79-IFERROR(_xlfn.LET(_xlpm.k, _xlfn.XMATCH(TRUE, EXACT($OB$2:$RL$2, D79),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D79, ""))) / LEN(D79),_xlpm.amount, SUMIF($C$3:$C$215, _xlpm.arrCode, $NW$3:$NW$215),IF(_xlpm.top="対象無し", 0, SUMPRODUCT(_xlpm.amount * _xlpm.hitCount))),0)</f>
        <v>0</v>
      </c>
      <c r="NY79" s="157">
        <f t="shared" si="294"/>
        <v>0</v>
      </c>
    </row>
    <row r="80" spans="1:394">
      <c r="A80" s="179" t="s">
        <v>213</v>
      </c>
      <c r="B80" s="45" t="s">
        <v>278</v>
      </c>
      <c r="C80" s="45">
        <v>78</v>
      </c>
      <c r="D80" s="19" t="str">
        <f>塩基・修飾表記の定義!N40</f>
        <v>[GalC3]</v>
      </c>
      <c r="E80" s="160">
        <f t="shared" si="295"/>
        <v>7</v>
      </c>
      <c r="F80" s="21">
        <f>LEN(配列情報!$D$7)-LEN(SUBSTITUTE(配列情報!$D$7,$D80,""))</f>
        <v>0</v>
      </c>
      <c r="G80" s="21">
        <f t="shared" si="296"/>
        <v>0</v>
      </c>
      <c r="H80" s="162" cm="1">
        <f t="array" ref="H80">G80-IFERROR(_xlfn.LET(_xlpm.k,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$G$3:$G$215),IF(_xlpm.top="対象無し", 0, SUMPRODUCT(_xlpm.amount * _xlpm.hitCount))),0)</f>
        <v>0</v>
      </c>
      <c r="I80" s="157">
        <f t="shared" si="392"/>
        <v>0</v>
      </c>
      <c r="J80" s="21">
        <f>LEN(配列情報!$D$8)-LEN(SUBSTITUTE(配列情報!$D$8,$D80,""))</f>
        <v>0</v>
      </c>
      <c r="K80" s="21">
        <f t="shared" si="297"/>
        <v>0</v>
      </c>
      <c r="L80" s="162" cm="1">
        <f t="array" ref="L80">K80-IFERROR(_xlfn.LET(_xlpm.k,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$K$3:$K$215),IF(_xlpm.top="対象無し", 0, SUMPRODUCT(_xlpm.amount * _xlpm.hitCount))),0)</f>
        <v>0</v>
      </c>
      <c r="M80" s="157">
        <f t="shared" si="200"/>
        <v>0</v>
      </c>
      <c r="N80" s="21">
        <f>LEN(配列情報!$D$9)-LEN(SUBSTITUTE(配列情報!$D$9,$D80,""))</f>
        <v>0</v>
      </c>
      <c r="O80" s="21">
        <f t="shared" si="298"/>
        <v>0</v>
      </c>
      <c r="P80" s="162" cm="1">
        <f t="array" ref="P80">O80-IFERROR(_xlfn.LET(_xlpm.k,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$O$3:$O$215),IF(_xlpm.top="対象無し", 0, SUMPRODUCT(_xlpm.amount * _xlpm.hitCount))),0)</f>
        <v>0</v>
      </c>
      <c r="Q80" s="157">
        <f t="shared" si="201"/>
        <v>0</v>
      </c>
      <c r="R80" s="21">
        <f>LEN(配列情報!$D$10)-LEN(SUBSTITUTE(配列情報!$D$10,$D80,""))</f>
        <v>0</v>
      </c>
      <c r="S80" s="21">
        <f t="shared" si="299"/>
        <v>0</v>
      </c>
      <c r="T80" s="162" cm="1">
        <f t="array" ref="T80">S80-IFERROR(_xlfn.LET(_xlpm.k,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$S$3:$S$215),IF(_xlpm.top="対象無し", 0, SUMPRODUCT(_xlpm.amount * _xlpm.hitCount))),0)</f>
        <v>0</v>
      </c>
      <c r="U80" s="157">
        <f t="shared" si="202"/>
        <v>0</v>
      </c>
      <c r="V80" s="21">
        <f>LEN(配列情報!$D$11)-LEN(SUBSTITUTE(配列情報!$D$11,$D80,""))</f>
        <v>0</v>
      </c>
      <c r="W80" s="21">
        <f t="shared" si="300"/>
        <v>0</v>
      </c>
      <c r="X80" s="162" cm="1">
        <f t="array" ref="X80">W80-IFERROR(_xlfn.LET(_xlpm.k,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$W$3:$W$215),IF(_xlpm.top="対象無し", 0, SUMPRODUCT(_xlpm.amount * _xlpm.hitCount))),0)</f>
        <v>0</v>
      </c>
      <c r="Y80" s="157">
        <f t="shared" si="203"/>
        <v>0</v>
      </c>
      <c r="Z80" s="21">
        <f>LEN(配列情報!$D$12)-LEN(SUBSTITUTE(配列情報!$D$12,$D80,""))</f>
        <v>0</v>
      </c>
      <c r="AA80" s="21">
        <f t="shared" si="301"/>
        <v>0</v>
      </c>
      <c r="AB80" s="162" cm="1">
        <f t="array" ref="AB80">AA80-IFERROR(_xlfn.LET(_xlpm.k,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$AA$3:$AA$215),IF(_xlpm.top="対象無し", 0, SUMPRODUCT(_xlpm.amount * _xlpm.hitCount))),0)</f>
        <v>0</v>
      </c>
      <c r="AC80" s="157">
        <f t="shared" si="204"/>
        <v>0</v>
      </c>
      <c r="AD80" s="21">
        <f>LEN(配列情報!$D$13)-LEN(SUBSTITUTE(配列情報!$D$13,$D80,""))</f>
        <v>0</v>
      </c>
      <c r="AE80" s="21">
        <f t="shared" si="302"/>
        <v>0</v>
      </c>
      <c r="AF80" s="162" cm="1">
        <f t="array" ref="AF80">AE80-IFERROR(_xlfn.LET(_xlpm.k,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$AE$3:$AE$215),IF(_xlpm.top="対象無し", 0, SUMPRODUCT(_xlpm.amount * _xlpm.hitCount))),0)</f>
        <v>0</v>
      </c>
      <c r="AG80" s="157">
        <f t="shared" si="205"/>
        <v>0</v>
      </c>
      <c r="AH80" s="21">
        <f>LEN(配列情報!$D$14)-LEN(SUBSTITUTE(配列情報!$D$14,$D80,""))</f>
        <v>0</v>
      </c>
      <c r="AI80" s="21">
        <f t="shared" si="303"/>
        <v>0</v>
      </c>
      <c r="AJ80" s="162" cm="1">
        <f t="array" ref="AJ80">AI80-IFERROR(_xlfn.LET(_xlpm.k,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$AI$3:$AI$215),IF(_xlpm.top="対象無し", 0, SUMPRODUCT(_xlpm.amount * _xlpm.hitCount))),0)</f>
        <v>0</v>
      </c>
      <c r="AK80" s="157">
        <f t="shared" si="206"/>
        <v>0</v>
      </c>
      <c r="AL80" s="21">
        <f>LEN(配列情報!$D$15)-LEN(SUBSTITUTE(配列情報!$D$15,$D80,""))</f>
        <v>0</v>
      </c>
      <c r="AM80" s="21">
        <f t="shared" si="304"/>
        <v>0</v>
      </c>
      <c r="AN80" s="162" cm="1">
        <f t="array" ref="AN80">AM80-IFERROR(_xlfn.LET(_xlpm.k,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$AM$3:$AM$215),IF(_xlpm.top="対象無し", 0, SUMPRODUCT(_xlpm.amount * _xlpm.hitCount))),0)</f>
        <v>0</v>
      </c>
      <c r="AO80" s="157">
        <f t="shared" si="207"/>
        <v>0</v>
      </c>
      <c r="AP80" s="21">
        <f>LEN(配列情報!$D$16)-LEN(SUBSTITUTE(配列情報!$D$16,$D80,""))</f>
        <v>0</v>
      </c>
      <c r="AQ80" s="21">
        <f t="shared" si="305"/>
        <v>0</v>
      </c>
      <c r="AR80" s="162" cm="1">
        <f t="array" ref="AR80">AQ80-IFERROR(_xlfn.LET(_xlpm.k,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$AQ$3:$AQ$215),IF(_xlpm.top="対象無し", 0, SUMPRODUCT(_xlpm.amount * _xlpm.hitCount))),0)</f>
        <v>0</v>
      </c>
      <c r="AS80" s="157">
        <f t="shared" si="208"/>
        <v>0</v>
      </c>
      <c r="AT80" s="21">
        <f>LEN(配列情報!$D$17)-LEN(SUBSTITUTE(配列情報!$D$17,$D80,""))</f>
        <v>0</v>
      </c>
      <c r="AU80" s="21">
        <f t="shared" si="306"/>
        <v>0</v>
      </c>
      <c r="AV80" s="162" cm="1">
        <f t="array" ref="AV80">AU80-IFERROR(_xlfn.LET(_xlpm.k,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$AU$3:$AU$215),IF(_xlpm.top="対象無し", 0, SUMPRODUCT(_xlpm.amount * _xlpm.hitCount))),0)</f>
        <v>0</v>
      </c>
      <c r="AW80" s="157">
        <f t="shared" si="209"/>
        <v>0</v>
      </c>
      <c r="AX80" s="21">
        <f>LEN(配列情報!$D$18)-LEN(SUBSTITUTE(配列情報!$D$18,$D80,""))</f>
        <v>0</v>
      </c>
      <c r="AY80" s="21">
        <f t="shared" si="307"/>
        <v>0</v>
      </c>
      <c r="AZ80" s="162" cm="1">
        <f t="array" ref="AZ80">AY80-IFERROR(_xlfn.LET(_xlpm.k,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$AY$3:$AY$215),IF(_xlpm.top="対象無し", 0, SUMPRODUCT(_xlpm.amount * _xlpm.hitCount))),0)</f>
        <v>0</v>
      </c>
      <c r="BA80" s="157">
        <f t="shared" si="210"/>
        <v>0</v>
      </c>
      <c r="BB80" s="21">
        <f>LEN(配列情報!$D$19)-LEN(SUBSTITUTE(配列情報!$D$19,$D80,""))</f>
        <v>0</v>
      </c>
      <c r="BC80" s="21">
        <f t="shared" si="308"/>
        <v>0</v>
      </c>
      <c r="BD80" s="162" cm="1">
        <f t="array" ref="BD80">BC80-IFERROR(_xlfn.LET(_xlpm.k,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$BC$3:$BC$215),IF(_xlpm.top="対象無し", 0, SUMPRODUCT(_xlpm.amount * _xlpm.hitCount))),0)</f>
        <v>0</v>
      </c>
      <c r="BE80" s="157">
        <f t="shared" si="211"/>
        <v>0</v>
      </c>
      <c r="BF80" s="21">
        <f>LEN(配列情報!$D$20)-LEN(SUBSTITUTE(配列情報!$D$20,$D80,""))</f>
        <v>0</v>
      </c>
      <c r="BG80" s="21">
        <f t="shared" si="309"/>
        <v>0</v>
      </c>
      <c r="BH80" s="162" cm="1">
        <f t="array" ref="BH80">BG80-IFERROR(_xlfn.LET(_xlpm.k,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$BG$3:$BG$215),IF(_xlpm.top="対象無し", 0, SUMPRODUCT(_xlpm.amount * _xlpm.hitCount))),0)</f>
        <v>0</v>
      </c>
      <c r="BI80" s="157">
        <f t="shared" si="212"/>
        <v>0</v>
      </c>
      <c r="BJ80" s="21">
        <f>LEN(配列情報!$D$21)-LEN(SUBSTITUTE(配列情報!$D$21,$D80,""))</f>
        <v>0</v>
      </c>
      <c r="BK80" s="21">
        <f t="shared" si="310"/>
        <v>0</v>
      </c>
      <c r="BL80" s="162" cm="1">
        <f t="array" ref="BL80">BK80-IFERROR(_xlfn.LET(_xlpm.k,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$BK$3:$BK$215),IF(_xlpm.top="対象無し", 0, SUMPRODUCT(_xlpm.amount * _xlpm.hitCount))),0)</f>
        <v>0</v>
      </c>
      <c r="BM80" s="157">
        <f t="shared" si="213"/>
        <v>0</v>
      </c>
      <c r="BN80" s="21">
        <f>LEN(配列情報!$D$22)-LEN(SUBSTITUTE(配列情報!$D$22,$D80,""))</f>
        <v>0</v>
      </c>
      <c r="BO80" s="21">
        <f t="shared" si="311"/>
        <v>0</v>
      </c>
      <c r="BP80" s="162" cm="1">
        <f t="array" ref="BP80">BO80-IFERROR(_xlfn.LET(_xlpm.k,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$BO$3:$BO$215),IF(_xlpm.top="対象無し", 0, SUMPRODUCT(_xlpm.amount * _xlpm.hitCount))),0)</f>
        <v>0</v>
      </c>
      <c r="BQ80" s="157">
        <f t="shared" si="214"/>
        <v>0</v>
      </c>
      <c r="BR80" s="21">
        <f>LEN(配列情報!$D$23)-LEN(SUBSTITUTE(配列情報!$D$23,$D80,""))</f>
        <v>0</v>
      </c>
      <c r="BS80" s="21">
        <f t="shared" si="312"/>
        <v>0</v>
      </c>
      <c r="BT80" s="162" cm="1">
        <f t="array" ref="BT80">BS80-IFERROR(_xlfn.LET(_xlpm.k,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$BS$3:$BS$215),IF(_xlpm.top="対象無し", 0, SUMPRODUCT(_xlpm.amount * _xlpm.hitCount))),0)</f>
        <v>0</v>
      </c>
      <c r="BU80" s="157">
        <f t="shared" si="215"/>
        <v>0</v>
      </c>
      <c r="BV80" s="21">
        <f>LEN(配列情報!$D$24)-LEN(SUBSTITUTE(配列情報!$D$24,$D80,""))</f>
        <v>0</v>
      </c>
      <c r="BW80" s="21">
        <f t="shared" si="313"/>
        <v>0</v>
      </c>
      <c r="BX80" s="162" cm="1">
        <f t="array" ref="BX80">BW80-IFERROR(_xlfn.LET(_xlpm.k,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$BW$3:$BW$215),IF(_xlpm.top="対象無し", 0, SUMPRODUCT(_xlpm.amount * _xlpm.hitCount))),0)</f>
        <v>0</v>
      </c>
      <c r="BY80" s="157">
        <f t="shared" si="216"/>
        <v>0</v>
      </c>
      <c r="BZ80" s="21">
        <f>LEN(配列情報!$D$25)-LEN(SUBSTITUTE(配列情報!$D$25,$D80,""))</f>
        <v>0</v>
      </c>
      <c r="CA80" s="21">
        <f t="shared" si="314"/>
        <v>0</v>
      </c>
      <c r="CB80" s="162" cm="1">
        <f t="array" ref="CB80">CA80-IFERROR(_xlfn.LET(_xlpm.k,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$CA$3:$CA$215),IF(_xlpm.top="対象無し", 0, SUMPRODUCT(_xlpm.amount * _xlpm.hitCount))),0)</f>
        <v>0</v>
      </c>
      <c r="CC80" s="157">
        <f t="shared" si="217"/>
        <v>0</v>
      </c>
      <c r="CD80" s="21">
        <f>LEN(配列情報!$D$26)-LEN(SUBSTITUTE(配列情報!$D$26,$D80,""))</f>
        <v>0</v>
      </c>
      <c r="CE80" s="21">
        <f t="shared" si="315"/>
        <v>0</v>
      </c>
      <c r="CF80" s="162" cm="1">
        <f t="array" ref="CF80">CE80-IFERROR(_xlfn.LET(_xlpm.k,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$CE$3:$CE$215),IF(_xlpm.top="対象無し", 0, SUMPRODUCT(_xlpm.amount * _xlpm.hitCount))),0)</f>
        <v>0</v>
      </c>
      <c r="CG80" s="157">
        <f t="shared" si="218"/>
        <v>0</v>
      </c>
      <c r="CH80" s="21">
        <f>LEN(配列情報!$D$27)-LEN(SUBSTITUTE(配列情報!$D$27,$D80,""))</f>
        <v>0</v>
      </c>
      <c r="CI80" s="21">
        <f t="shared" si="316"/>
        <v>0</v>
      </c>
      <c r="CJ80" s="162" cm="1">
        <f t="array" ref="CJ80">CI80-IFERROR(_xlfn.LET(_xlpm.k,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$CI$3:$CI$215),IF(_xlpm.top="対象無し", 0, SUMPRODUCT(_xlpm.amount * _xlpm.hitCount))),0)</f>
        <v>0</v>
      </c>
      <c r="CK80" s="157">
        <f t="shared" si="219"/>
        <v>0</v>
      </c>
      <c r="CL80" s="21">
        <f>LEN(配列情報!$D$28)-LEN(SUBSTITUTE(配列情報!$D$28,$D80,""))</f>
        <v>0</v>
      </c>
      <c r="CM80" s="21">
        <f t="shared" si="317"/>
        <v>0</v>
      </c>
      <c r="CN80" s="162" cm="1">
        <f t="array" ref="CN80">CM80-IFERROR(_xlfn.LET(_xlpm.k,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$CM$3:$CM$215),IF(_xlpm.top="対象無し", 0, SUMPRODUCT(_xlpm.amount * _xlpm.hitCount))),0)</f>
        <v>0</v>
      </c>
      <c r="CO80" s="157">
        <f t="shared" si="220"/>
        <v>0</v>
      </c>
      <c r="CP80" s="21">
        <f>LEN(配列情報!$D$29)-LEN(SUBSTITUTE(配列情報!$D$29,$D80,""))</f>
        <v>0</v>
      </c>
      <c r="CQ80" s="21">
        <f t="shared" si="318"/>
        <v>0</v>
      </c>
      <c r="CR80" s="162" cm="1">
        <f t="array" ref="CR80">CQ80-IFERROR(_xlfn.LET(_xlpm.k,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$CQ$3:$CQ$215),IF(_xlpm.top="対象無し", 0, SUMPRODUCT(_xlpm.amount * _xlpm.hitCount))),0)</f>
        <v>0</v>
      </c>
      <c r="CS80" s="157">
        <f t="shared" si="221"/>
        <v>0</v>
      </c>
      <c r="CT80" s="21">
        <f>LEN(配列情報!$D$30)-LEN(SUBSTITUTE(配列情報!$D$30,$D80,""))</f>
        <v>0</v>
      </c>
      <c r="CU80" s="21">
        <f t="shared" si="319"/>
        <v>0</v>
      </c>
      <c r="CV80" s="162" cm="1">
        <f t="array" ref="CV80">CU80-IFERROR(_xlfn.LET(_xlpm.k,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$CU$3:$CU$215),IF(_xlpm.top="対象無し", 0, SUMPRODUCT(_xlpm.amount * _xlpm.hitCount))),0)</f>
        <v>0</v>
      </c>
      <c r="CW80" s="157">
        <f t="shared" si="222"/>
        <v>0</v>
      </c>
      <c r="CX80" s="21">
        <f>LEN(配列情報!$D$31)-LEN(SUBSTITUTE(配列情報!$D$31,$D80,""))</f>
        <v>0</v>
      </c>
      <c r="CY80" s="21">
        <f t="shared" si="320"/>
        <v>0</v>
      </c>
      <c r="CZ80" s="162" cm="1">
        <f t="array" ref="CZ80">CY80-IFERROR(_xlfn.LET(_xlpm.k,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$CY$3:$CY$215),IF(_xlpm.top="対象無し", 0, SUMPRODUCT(_xlpm.amount * _xlpm.hitCount))),0)</f>
        <v>0</v>
      </c>
      <c r="DA80" s="157">
        <f t="shared" si="223"/>
        <v>0</v>
      </c>
      <c r="DB80" s="21">
        <f>LEN(配列情報!$D$32)-LEN(SUBSTITUTE(配列情報!$D$32,$D80,""))</f>
        <v>0</v>
      </c>
      <c r="DC80" s="21">
        <f t="shared" si="321"/>
        <v>0</v>
      </c>
      <c r="DD80" s="162" cm="1">
        <f t="array" ref="DD80">DC80-IFERROR(_xlfn.LET(_xlpm.k,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$DC$3:$DC$215),IF(_xlpm.top="対象無し", 0, SUMPRODUCT(_xlpm.amount * _xlpm.hitCount))),0)</f>
        <v>0</v>
      </c>
      <c r="DE80" s="157">
        <f t="shared" si="224"/>
        <v>0</v>
      </c>
      <c r="DF80" s="21">
        <f>LEN(配列情報!$D$33)-LEN(SUBSTITUTE(配列情報!$D$33,$D80,""))</f>
        <v>0</v>
      </c>
      <c r="DG80" s="21">
        <f t="shared" si="322"/>
        <v>0</v>
      </c>
      <c r="DH80" s="162" cm="1">
        <f t="array" ref="DH80">DG80-IFERROR(_xlfn.LET(_xlpm.k,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$DG$3:$DG$215),IF(_xlpm.top="対象無し", 0, SUMPRODUCT(_xlpm.amount * _xlpm.hitCount))),0)</f>
        <v>0</v>
      </c>
      <c r="DI80" s="157">
        <f t="shared" si="225"/>
        <v>0</v>
      </c>
      <c r="DJ80" s="21">
        <f>LEN(配列情報!$D$34)-LEN(SUBSTITUTE(配列情報!$D$34,$D80,""))</f>
        <v>0</v>
      </c>
      <c r="DK80" s="21">
        <f t="shared" si="323"/>
        <v>0</v>
      </c>
      <c r="DL80" s="162" cm="1">
        <f t="array" ref="DL80">DK80-IFERROR(_xlfn.LET(_xlpm.k,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$DK$3:$DK$215),IF(_xlpm.top="対象無し", 0, SUMPRODUCT(_xlpm.amount * _xlpm.hitCount))),0)</f>
        <v>0</v>
      </c>
      <c r="DM80" s="157">
        <f t="shared" si="226"/>
        <v>0</v>
      </c>
      <c r="DN80" s="21">
        <f>LEN(配列情報!$D$35)-LEN(SUBSTITUTE(配列情報!$D$35,$D80,""))</f>
        <v>0</v>
      </c>
      <c r="DO80" s="21">
        <f t="shared" si="324"/>
        <v>0</v>
      </c>
      <c r="DP80" s="162" cm="1">
        <f t="array" ref="DP80">DO80-IFERROR(_xlfn.LET(_xlpm.k,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$DO$3:$DO$215),IF(_xlpm.top="対象無し", 0, SUMPRODUCT(_xlpm.amount * _xlpm.hitCount))),0)</f>
        <v>0</v>
      </c>
      <c r="DQ80" s="157">
        <f t="shared" si="227"/>
        <v>0</v>
      </c>
      <c r="DR80" s="21">
        <f>LEN(配列情報!$D$36)-LEN(SUBSTITUTE(配列情報!$D$36,$D80,""))</f>
        <v>0</v>
      </c>
      <c r="DS80" s="21">
        <f t="shared" si="325"/>
        <v>0</v>
      </c>
      <c r="DT80" s="162" cm="1">
        <f t="array" ref="DT80">DS80-IFERROR(_xlfn.LET(_xlpm.k,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$DS$3:$DS$215),IF(_xlpm.top="対象無し", 0, SUMPRODUCT(_xlpm.amount * _xlpm.hitCount))),0)</f>
        <v>0</v>
      </c>
      <c r="DU80" s="157">
        <f t="shared" si="228"/>
        <v>0</v>
      </c>
      <c r="DV80" s="21">
        <f>LEN(配列情報!$D$37)-LEN(SUBSTITUTE(配列情報!$D$37,$D80,""))</f>
        <v>0</v>
      </c>
      <c r="DW80" s="21">
        <f t="shared" si="326"/>
        <v>0</v>
      </c>
      <c r="DX80" s="162" cm="1">
        <f t="array" ref="DX80">DW80-IFERROR(_xlfn.LET(_xlpm.k,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$DW$3:$DW$215),IF(_xlpm.top="対象無し", 0, SUMPRODUCT(_xlpm.amount * _xlpm.hitCount))),0)</f>
        <v>0</v>
      </c>
      <c r="DY80" s="157">
        <f t="shared" si="229"/>
        <v>0</v>
      </c>
      <c r="DZ80" s="21">
        <f>LEN(配列情報!$D$38)-LEN(SUBSTITUTE(配列情報!$D$38,$D80,""))</f>
        <v>0</v>
      </c>
      <c r="EA80" s="21">
        <f t="shared" si="327"/>
        <v>0</v>
      </c>
      <c r="EB80" s="162" cm="1">
        <f t="array" ref="EB80">EA80-IFERROR(_xlfn.LET(_xlpm.k,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$EA$3:$EA$215),IF(_xlpm.top="対象無し", 0, SUMPRODUCT(_xlpm.amount * _xlpm.hitCount))),0)</f>
        <v>0</v>
      </c>
      <c r="EC80" s="157">
        <f t="shared" si="230"/>
        <v>0</v>
      </c>
      <c r="ED80" s="21">
        <f>LEN(配列情報!$D$39)-LEN(SUBSTITUTE(配列情報!$D$39,$D80,""))</f>
        <v>0</v>
      </c>
      <c r="EE80" s="21">
        <f t="shared" si="328"/>
        <v>0</v>
      </c>
      <c r="EF80" s="162" cm="1">
        <f t="array" ref="EF80">EE80-IFERROR(_xlfn.LET(_xlpm.k,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$EE$3:$EE$215),IF(_xlpm.top="対象無し", 0, SUMPRODUCT(_xlpm.amount * _xlpm.hitCount))),0)</f>
        <v>0</v>
      </c>
      <c r="EG80" s="157">
        <f t="shared" si="231"/>
        <v>0</v>
      </c>
      <c r="EH80" s="21">
        <f>LEN(配列情報!$D$40)-LEN(SUBSTITUTE(配列情報!$D$40,$D80,""))</f>
        <v>0</v>
      </c>
      <c r="EI80" s="21">
        <f t="shared" si="329"/>
        <v>0</v>
      </c>
      <c r="EJ80" s="162" cm="1">
        <f t="array" ref="EJ80">EI80-IFERROR(_xlfn.LET(_xlpm.k,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$EI$3:$EI$215),IF(_xlpm.top="対象無し", 0, SUMPRODUCT(_xlpm.amount * _xlpm.hitCount))),0)</f>
        <v>0</v>
      </c>
      <c r="EK80" s="157">
        <f t="shared" si="232"/>
        <v>0</v>
      </c>
      <c r="EL80" s="21">
        <f>LEN(配列情報!$D$41)-LEN(SUBSTITUTE(配列情報!$D$41,$D80,""))</f>
        <v>0</v>
      </c>
      <c r="EM80" s="21">
        <f t="shared" si="330"/>
        <v>0</v>
      </c>
      <c r="EN80" s="162" cm="1">
        <f t="array" ref="EN80">EM80-IFERROR(_xlfn.LET(_xlpm.k,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$EM$3:$EM$215),IF(_xlpm.top="対象無し", 0, SUMPRODUCT(_xlpm.amount * _xlpm.hitCount))),0)</f>
        <v>0</v>
      </c>
      <c r="EO80" s="157">
        <f t="shared" si="233"/>
        <v>0</v>
      </c>
      <c r="EP80" s="21">
        <f>LEN(配列情報!$D$42)-LEN(SUBSTITUTE(配列情報!$D$42,$D80,""))</f>
        <v>0</v>
      </c>
      <c r="EQ80" s="21">
        <f t="shared" si="331"/>
        <v>0</v>
      </c>
      <c r="ER80" s="162" cm="1">
        <f t="array" ref="ER80">EQ80-IFERROR(_xlfn.LET(_xlpm.k,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$EQ$3:$EQ$215),IF(_xlpm.top="対象無し", 0, SUMPRODUCT(_xlpm.amount * _xlpm.hitCount))),0)</f>
        <v>0</v>
      </c>
      <c r="ES80" s="157">
        <f t="shared" si="234"/>
        <v>0</v>
      </c>
      <c r="ET80" s="21">
        <f>LEN(配列情報!$D$43)-LEN(SUBSTITUTE(配列情報!$D$43,$D80,""))</f>
        <v>0</v>
      </c>
      <c r="EU80" s="21">
        <f t="shared" si="332"/>
        <v>0</v>
      </c>
      <c r="EV80" s="162" cm="1">
        <f t="array" ref="EV80">EU80-IFERROR(_xlfn.LET(_xlpm.k,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$EU$3:$EU$215),IF(_xlpm.top="対象無し", 0, SUMPRODUCT(_xlpm.amount * _xlpm.hitCount))),0)</f>
        <v>0</v>
      </c>
      <c r="EW80" s="157">
        <f t="shared" si="235"/>
        <v>0</v>
      </c>
      <c r="EX80" s="21">
        <f>LEN(配列情報!$D$44)-LEN(SUBSTITUTE(配列情報!$D$44,$D80,""))</f>
        <v>0</v>
      </c>
      <c r="EY80" s="21">
        <f t="shared" si="333"/>
        <v>0</v>
      </c>
      <c r="EZ80" s="162" cm="1">
        <f t="array" ref="EZ80">EY80-IFERROR(_xlfn.LET(_xlpm.k,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$EY$3:$EY$215),IF(_xlpm.top="対象無し", 0, SUMPRODUCT(_xlpm.amount * _xlpm.hitCount))),0)</f>
        <v>0</v>
      </c>
      <c r="FA80" s="157">
        <f t="shared" si="236"/>
        <v>0</v>
      </c>
      <c r="FB80" s="21">
        <f>LEN(配列情報!$D$45)-LEN(SUBSTITUTE(配列情報!$D$45,$D80,""))</f>
        <v>0</v>
      </c>
      <c r="FC80" s="21">
        <f t="shared" si="334"/>
        <v>0</v>
      </c>
      <c r="FD80" s="162" cm="1">
        <f t="array" ref="FD80">FC80-IFERROR(_xlfn.LET(_xlpm.k,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$FC$3:$FC$215),IF(_xlpm.top="対象無し", 0, SUMPRODUCT(_xlpm.amount * _xlpm.hitCount))),0)</f>
        <v>0</v>
      </c>
      <c r="FE80" s="157">
        <f t="shared" si="237"/>
        <v>0</v>
      </c>
      <c r="FF80" s="21">
        <f>LEN(配列情報!$D$46)-LEN(SUBSTITUTE(配列情報!$D$46,$D80,""))</f>
        <v>0</v>
      </c>
      <c r="FG80" s="21">
        <f t="shared" si="335"/>
        <v>0</v>
      </c>
      <c r="FH80" s="162" cm="1">
        <f t="array" ref="FH80">FG80-IFERROR(_xlfn.LET(_xlpm.k,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$FG$3:$FG$215),IF(_xlpm.top="対象無し", 0, SUMPRODUCT(_xlpm.amount * _xlpm.hitCount))),0)</f>
        <v>0</v>
      </c>
      <c r="FI80" s="157">
        <f t="shared" si="238"/>
        <v>0</v>
      </c>
      <c r="FJ80" s="21">
        <f>LEN(配列情報!$D$47)-LEN(SUBSTITUTE(配列情報!$D$47,$D80,""))</f>
        <v>0</v>
      </c>
      <c r="FK80" s="21">
        <f t="shared" si="336"/>
        <v>0</v>
      </c>
      <c r="FL80" s="162" cm="1">
        <f t="array" ref="FL80">FK80-IFERROR(_xlfn.LET(_xlpm.k,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$FK$3:$FK$215),IF(_xlpm.top="対象無し", 0, SUMPRODUCT(_xlpm.amount * _xlpm.hitCount))),0)</f>
        <v>0</v>
      </c>
      <c r="FM80" s="157">
        <f t="shared" si="239"/>
        <v>0</v>
      </c>
      <c r="FN80" s="21">
        <f>LEN(配列情報!$D$48)-LEN(SUBSTITUTE(配列情報!$D$48,$D80,""))</f>
        <v>0</v>
      </c>
      <c r="FO80" s="21">
        <f t="shared" si="337"/>
        <v>0</v>
      </c>
      <c r="FP80" s="162" cm="1">
        <f t="array" ref="FP80">FO80-IFERROR(_xlfn.LET(_xlpm.k,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$FO$3:$FO$215),IF(_xlpm.top="対象無し", 0, SUMPRODUCT(_xlpm.amount * _xlpm.hitCount))),0)</f>
        <v>0</v>
      </c>
      <c r="FQ80" s="157">
        <f t="shared" si="240"/>
        <v>0</v>
      </c>
      <c r="FR80" s="21">
        <f>LEN(配列情報!$D$49)-LEN(SUBSTITUTE(配列情報!$D$49,$D80,""))</f>
        <v>0</v>
      </c>
      <c r="FS80" s="21">
        <f t="shared" si="338"/>
        <v>0</v>
      </c>
      <c r="FT80" s="162" cm="1">
        <f t="array" ref="FT80">FS80-IFERROR(_xlfn.LET(_xlpm.k,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$FS$3:$FS$215),IF(_xlpm.top="対象無し", 0, SUMPRODUCT(_xlpm.amount * _xlpm.hitCount))),0)</f>
        <v>0</v>
      </c>
      <c r="FU80" s="157">
        <f t="shared" si="241"/>
        <v>0</v>
      </c>
      <c r="FV80" s="21">
        <f>LEN(配列情報!$D$50)-LEN(SUBSTITUTE(配列情報!$D$50,$D80,""))</f>
        <v>0</v>
      </c>
      <c r="FW80" s="21">
        <f t="shared" si="339"/>
        <v>0</v>
      </c>
      <c r="FX80" s="162" cm="1">
        <f t="array" ref="FX80">FW80-IFERROR(_xlfn.LET(_xlpm.k,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$FW$3:$FW$215),IF(_xlpm.top="対象無し", 0, SUMPRODUCT(_xlpm.amount * _xlpm.hitCount))),0)</f>
        <v>0</v>
      </c>
      <c r="FY80" s="157">
        <f t="shared" si="242"/>
        <v>0</v>
      </c>
      <c r="FZ80" s="21">
        <f>LEN(配列情報!$D$51)-LEN(SUBSTITUTE(配列情報!$D$51,$D80,""))</f>
        <v>0</v>
      </c>
      <c r="GA80" s="21">
        <f t="shared" si="340"/>
        <v>0</v>
      </c>
      <c r="GB80" s="162" cm="1">
        <f t="array" ref="GB80">GA80-IFERROR(_xlfn.LET(_xlpm.k,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$GA$3:$GA$215),IF(_xlpm.top="対象無し", 0, SUMPRODUCT(_xlpm.amount * _xlpm.hitCount))),0)</f>
        <v>0</v>
      </c>
      <c r="GC80" s="157">
        <f t="shared" si="243"/>
        <v>0</v>
      </c>
      <c r="GD80" s="21">
        <f>LEN(配列情報!$D$52)-LEN(SUBSTITUTE(配列情報!$D$52,$D80,""))</f>
        <v>0</v>
      </c>
      <c r="GE80" s="21">
        <f t="shared" si="341"/>
        <v>0</v>
      </c>
      <c r="GF80" s="162" cm="1">
        <f t="array" ref="GF80">GE80-IFERROR(_xlfn.LET(_xlpm.k,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$GE$3:$GE$215),IF(_xlpm.top="対象無し", 0, SUMPRODUCT(_xlpm.amount * _xlpm.hitCount))),0)</f>
        <v>0</v>
      </c>
      <c r="GG80" s="157">
        <f t="shared" si="244"/>
        <v>0</v>
      </c>
      <c r="GH80" s="21">
        <f>LEN(配列情報!$D$53)-LEN(SUBSTITUTE(配列情報!$D$53,$D80,""))</f>
        <v>0</v>
      </c>
      <c r="GI80" s="21">
        <f t="shared" si="342"/>
        <v>0</v>
      </c>
      <c r="GJ80" s="162" cm="1">
        <f t="array" ref="GJ80">GI80-IFERROR(_xlfn.LET(_xlpm.k,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$GI$3:$GI$215),IF(_xlpm.top="対象無し", 0, SUMPRODUCT(_xlpm.amount * _xlpm.hitCount))),0)</f>
        <v>0</v>
      </c>
      <c r="GK80" s="157">
        <f t="shared" si="245"/>
        <v>0</v>
      </c>
      <c r="GL80" s="21">
        <f>LEN(配列情報!$D$54)-LEN(SUBSTITUTE(配列情報!$D$54,$D80,""))</f>
        <v>0</v>
      </c>
      <c r="GM80" s="21">
        <f t="shared" si="343"/>
        <v>0</v>
      </c>
      <c r="GN80" s="162" cm="1">
        <f t="array" ref="GN80">GM80-IFERROR(_xlfn.LET(_xlpm.k,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$GM$3:$GM$215),IF(_xlpm.top="対象無し", 0, SUMPRODUCT(_xlpm.amount * _xlpm.hitCount))),0)</f>
        <v>0</v>
      </c>
      <c r="GO80" s="157">
        <f t="shared" si="246"/>
        <v>0</v>
      </c>
      <c r="GP80" s="21">
        <f>LEN(配列情報!$D$55)-LEN(SUBSTITUTE(配列情報!$D$55,$D80,""))</f>
        <v>0</v>
      </c>
      <c r="GQ80" s="21">
        <f t="shared" si="344"/>
        <v>0</v>
      </c>
      <c r="GR80" s="162" cm="1">
        <f t="array" ref="GR80">GQ80-IFERROR(_xlfn.LET(_xlpm.k,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$GQ$3:$GQ$215),IF(_xlpm.top="対象無し", 0, SUMPRODUCT(_xlpm.amount * _xlpm.hitCount))),0)</f>
        <v>0</v>
      </c>
      <c r="GS80" s="157">
        <f t="shared" si="247"/>
        <v>0</v>
      </c>
      <c r="GT80" s="21">
        <f>LEN(配列情報!$D$56)-LEN(SUBSTITUTE(配列情報!$D$56,$D80,""))</f>
        <v>0</v>
      </c>
      <c r="GU80" s="21">
        <f t="shared" si="345"/>
        <v>0</v>
      </c>
      <c r="GV80" s="162" cm="1">
        <f t="array" ref="GV80">GU80-IFERROR(_xlfn.LET(_xlpm.k,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$GU$3:$GU$215),IF(_xlpm.top="対象無し", 0, SUMPRODUCT(_xlpm.amount * _xlpm.hitCount))),0)</f>
        <v>0</v>
      </c>
      <c r="GW80" s="157">
        <f t="shared" si="248"/>
        <v>0</v>
      </c>
      <c r="GX80" s="21">
        <f>LEN(配列情報!$D$57)-LEN(SUBSTITUTE(配列情報!$D$57,$D80,""))</f>
        <v>0</v>
      </c>
      <c r="GY80" s="21">
        <f t="shared" si="346"/>
        <v>0</v>
      </c>
      <c r="GZ80" s="162" cm="1">
        <f t="array" ref="GZ80">GY80-IFERROR(_xlfn.LET(_xlpm.k,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$GY$3:$GY$215),IF(_xlpm.top="対象無し", 0, SUMPRODUCT(_xlpm.amount * _xlpm.hitCount))),0)</f>
        <v>0</v>
      </c>
      <c r="HA80" s="157">
        <f t="shared" si="249"/>
        <v>0</v>
      </c>
      <c r="HB80" s="21">
        <f>LEN(配列情報!$D$58)-LEN(SUBSTITUTE(配列情報!$D$58,$D80,""))</f>
        <v>0</v>
      </c>
      <c r="HC80" s="21">
        <f t="shared" si="347"/>
        <v>0</v>
      </c>
      <c r="HD80" s="162" cm="1">
        <f t="array" ref="HD80">HC80-IFERROR(_xlfn.LET(_xlpm.k,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$HC$3:$HC$215),IF(_xlpm.top="対象無し", 0, SUMPRODUCT(_xlpm.amount * _xlpm.hitCount))),0)</f>
        <v>0</v>
      </c>
      <c r="HE80" s="157">
        <f t="shared" si="250"/>
        <v>0</v>
      </c>
      <c r="HF80" s="21">
        <f>LEN(配列情報!$D$59)-LEN(SUBSTITUTE(配列情報!$D$59,$D80,""))</f>
        <v>0</v>
      </c>
      <c r="HG80" s="21">
        <f t="shared" si="348"/>
        <v>0</v>
      </c>
      <c r="HH80" s="162" cm="1">
        <f t="array" ref="HH80">HG80-IFERROR(_xlfn.LET(_xlpm.k,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$HG$3:$HG$215),IF(_xlpm.top="対象無し", 0, SUMPRODUCT(_xlpm.amount * _xlpm.hitCount))),0)</f>
        <v>0</v>
      </c>
      <c r="HI80" s="157">
        <f t="shared" si="251"/>
        <v>0</v>
      </c>
      <c r="HJ80" s="21">
        <f>LEN(配列情報!$D$60)-LEN(SUBSTITUTE(配列情報!$D$60,$D80,""))</f>
        <v>0</v>
      </c>
      <c r="HK80" s="21">
        <f t="shared" si="349"/>
        <v>0</v>
      </c>
      <c r="HL80" s="162" cm="1">
        <f t="array" ref="HL80">HK80-IFERROR(_xlfn.LET(_xlpm.k,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$HK$3:$HK$215),IF(_xlpm.top="対象無し", 0, SUMPRODUCT(_xlpm.amount * _xlpm.hitCount))),0)</f>
        <v>0</v>
      </c>
      <c r="HM80" s="157">
        <f t="shared" si="252"/>
        <v>0</v>
      </c>
      <c r="HN80" s="21">
        <f>LEN(配列情報!$D$61)-LEN(SUBSTITUTE(配列情報!$D$61,$D80,""))</f>
        <v>0</v>
      </c>
      <c r="HO80" s="21">
        <f t="shared" si="350"/>
        <v>0</v>
      </c>
      <c r="HP80" s="162" cm="1">
        <f t="array" ref="HP80">HO80-IFERROR(_xlfn.LET(_xlpm.k,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$HO$3:$HO$215),IF(_xlpm.top="対象無し", 0, SUMPRODUCT(_xlpm.amount * _xlpm.hitCount))),0)</f>
        <v>0</v>
      </c>
      <c r="HQ80" s="157">
        <f t="shared" si="253"/>
        <v>0</v>
      </c>
      <c r="HR80" s="21">
        <f>LEN(配列情報!$D$62)-LEN(SUBSTITUTE(配列情報!$D$62,$D80,""))</f>
        <v>0</v>
      </c>
      <c r="HS80" s="21">
        <f t="shared" si="351"/>
        <v>0</v>
      </c>
      <c r="HT80" s="162" cm="1">
        <f t="array" ref="HT80">HS80-IFERROR(_xlfn.LET(_xlpm.k,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$HS$3:$HS$215),IF(_xlpm.top="対象無し", 0, SUMPRODUCT(_xlpm.amount * _xlpm.hitCount))),0)</f>
        <v>0</v>
      </c>
      <c r="HU80" s="157">
        <f t="shared" si="254"/>
        <v>0</v>
      </c>
      <c r="HV80" s="21">
        <f>LEN(配列情報!$D$63)-LEN(SUBSTITUTE(配列情報!$D$63,$D80,""))</f>
        <v>0</v>
      </c>
      <c r="HW80" s="21">
        <f t="shared" si="352"/>
        <v>0</v>
      </c>
      <c r="HX80" s="162" cm="1">
        <f t="array" ref="HX80">HW80-IFERROR(_xlfn.LET(_xlpm.k,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$HW$3:$HW$215),IF(_xlpm.top="対象無し", 0, SUMPRODUCT(_xlpm.amount * _xlpm.hitCount))),0)</f>
        <v>0</v>
      </c>
      <c r="HY80" s="157">
        <f t="shared" si="255"/>
        <v>0</v>
      </c>
      <c r="HZ80" s="21">
        <f>LEN(配列情報!$D$64)-LEN(SUBSTITUTE(配列情報!$D$64,$D80,""))</f>
        <v>0</v>
      </c>
      <c r="IA80" s="21">
        <f t="shared" si="353"/>
        <v>0</v>
      </c>
      <c r="IB80" s="162" cm="1">
        <f t="array" ref="IB80">IA80-IFERROR(_xlfn.LET(_xlpm.k,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$IA$3:$IA$215),IF(_xlpm.top="対象無し", 0, SUMPRODUCT(_xlpm.amount * _xlpm.hitCount))),0)</f>
        <v>0</v>
      </c>
      <c r="IC80" s="157">
        <f t="shared" si="256"/>
        <v>0</v>
      </c>
      <c r="ID80" s="21">
        <f>LEN(配列情報!$D$65)-LEN(SUBSTITUTE(配列情報!$D$65,$D80,""))</f>
        <v>0</v>
      </c>
      <c r="IE80" s="21">
        <f t="shared" si="354"/>
        <v>0</v>
      </c>
      <c r="IF80" s="162" cm="1">
        <f t="array" ref="IF80">IE80-IFERROR(_xlfn.LET(_xlpm.k,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$IE$3:$IE$215),IF(_xlpm.top="対象無し", 0, SUMPRODUCT(_xlpm.amount * _xlpm.hitCount))),0)</f>
        <v>0</v>
      </c>
      <c r="IG80" s="157">
        <f t="shared" si="257"/>
        <v>0</v>
      </c>
      <c r="IH80" s="21">
        <f>LEN(配列情報!$D$66)-LEN(SUBSTITUTE(配列情報!$D$66,$D80,""))</f>
        <v>0</v>
      </c>
      <c r="II80" s="21">
        <f t="shared" si="355"/>
        <v>0</v>
      </c>
      <c r="IJ80" s="162" cm="1">
        <f t="array" ref="IJ80">II80-IFERROR(_xlfn.LET(_xlpm.k,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$II$3:$II$215),IF(_xlpm.top="対象無し", 0, SUMPRODUCT(_xlpm.amount * _xlpm.hitCount))),0)</f>
        <v>0</v>
      </c>
      <c r="IK80" s="157">
        <f t="shared" si="258"/>
        <v>0</v>
      </c>
      <c r="IL80" s="21">
        <f>LEN(配列情報!$D$67)-LEN(SUBSTITUTE(配列情報!$D$67,$D80,""))</f>
        <v>0</v>
      </c>
      <c r="IM80" s="21">
        <f t="shared" si="356"/>
        <v>0</v>
      </c>
      <c r="IN80" s="162" cm="1">
        <f t="array" ref="IN80">IM80-IFERROR(_xlfn.LET(_xlpm.k,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$IM$3:$IM$215),IF(_xlpm.top="対象無し", 0, SUMPRODUCT(_xlpm.amount * _xlpm.hitCount))),0)</f>
        <v>0</v>
      </c>
      <c r="IO80" s="157">
        <f t="shared" si="259"/>
        <v>0</v>
      </c>
      <c r="IP80" s="21">
        <f>LEN(配列情報!$D$68)-LEN(SUBSTITUTE(配列情報!$D$68,$D80,""))</f>
        <v>0</v>
      </c>
      <c r="IQ80" s="21">
        <f t="shared" si="357"/>
        <v>0</v>
      </c>
      <c r="IR80" s="162" cm="1">
        <f t="array" ref="IR80">IQ80-IFERROR(_xlfn.LET(_xlpm.k,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$IQ$3:$IQ$215),IF(_xlpm.top="対象無し", 0, SUMPRODUCT(_xlpm.amount * _xlpm.hitCount))),0)</f>
        <v>0</v>
      </c>
      <c r="IS80" s="157">
        <f t="shared" si="260"/>
        <v>0</v>
      </c>
      <c r="IT80" s="21">
        <f>LEN(配列情報!$D$69)-LEN(SUBSTITUTE(配列情報!$D$69,$D80,""))</f>
        <v>0</v>
      </c>
      <c r="IU80" s="21">
        <f t="shared" si="358"/>
        <v>0</v>
      </c>
      <c r="IV80" s="162" cm="1">
        <f t="array" ref="IV80">IU80-IFERROR(_xlfn.LET(_xlpm.k,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$IU$3:$IU$215),IF(_xlpm.top="対象無し", 0, SUMPRODUCT(_xlpm.amount * _xlpm.hitCount))),0)</f>
        <v>0</v>
      </c>
      <c r="IW80" s="157">
        <f t="shared" si="261"/>
        <v>0</v>
      </c>
      <c r="IX80" s="21">
        <f>LEN(配列情報!$D$70)-LEN(SUBSTITUTE(配列情報!$D$70,$D80,""))</f>
        <v>0</v>
      </c>
      <c r="IY80" s="21">
        <f t="shared" si="359"/>
        <v>0</v>
      </c>
      <c r="IZ80" s="162" cm="1">
        <f t="array" ref="IZ80">IY80-IFERROR(_xlfn.LET(_xlpm.k,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$IY$3:$IY$215),IF(_xlpm.top="対象無し", 0, SUMPRODUCT(_xlpm.amount * _xlpm.hitCount))),0)</f>
        <v>0</v>
      </c>
      <c r="JA80" s="157">
        <f t="shared" si="262"/>
        <v>0</v>
      </c>
      <c r="JB80" s="21">
        <f>LEN(配列情報!$D$71)-LEN(SUBSTITUTE(配列情報!$D$71,$D80,""))</f>
        <v>0</v>
      </c>
      <c r="JC80" s="21">
        <f t="shared" si="360"/>
        <v>0</v>
      </c>
      <c r="JD80" s="162" cm="1">
        <f t="array" ref="JD80">JC80-IFERROR(_xlfn.LET(_xlpm.k,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$JC$3:$JC$215),IF(_xlpm.top="対象無し", 0, SUMPRODUCT(_xlpm.amount * _xlpm.hitCount))),0)</f>
        <v>0</v>
      </c>
      <c r="JE80" s="157">
        <f t="shared" si="263"/>
        <v>0</v>
      </c>
      <c r="JF80" s="21">
        <f>LEN(配列情報!$D$72)-LEN(SUBSTITUTE(配列情報!$D$72,$D80,""))</f>
        <v>0</v>
      </c>
      <c r="JG80" s="21">
        <f t="shared" si="361"/>
        <v>0</v>
      </c>
      <c r="JH80" s="162" cm="1">
        <f t="array" ref="JH80">JG80-IFERROR(_xlfn.LET(_xlpm.k,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$JG$3:$JG$215),IF(_xlpm.top="対象無し", 0, SUMPRODUCT(_xlpm.amount * _xlpm.hitCount))),0)</f>
        <v>0</v>
      </c>
      <c r="JI80" s="157">
        <f t="shared" si="264"/>
        <v>0</v>
      </c>
      <c r="JJ80" s="21">
        <f>LEN(配列情報!$D$73)-LEN(SUBSTITUTE(配列情報!$D$73,$D80,""))</f>
        <v>0</v>
      </c>
      <c r="JK80" s="21">
        <f t="shared" si="362"/>
        <v>0</v>
      </c>
      <c r="JL80" s="162" cm="1">
        <f t="array" ref="JL80">JK80-IFERROR(_xlfn.LET(_xlpm.k,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$JK$3:$JK$215),IF(_xlpm.top="対象無し", 0, SUMPRODUCT(_xlpm.amount * _xlpm.hitCount))),0)</f>
        <v>0</v>
      </c>
      <c r="JM80" s="157">
        <f t="shared" si="265"/>
        <v>0</v>
      </c>
      <c r="JN80" s="21">
        <f>LEN(配列情報!$D$74)-LEN(SUBSTITUTE(配列情報!$D$74,$D80,""))</f>
        <v>0</v>
      </c>
      <c r="JO80" s="21">
        <f t="shared" si="363"/>
        <v>0</v>
      </c>
      <c r="JP80" s="162" cm="1">
        <f t="array" ref="JP80">JO80-IFERROR(_xlfn.LET(_xlpm.k,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$JO$3:$JO$215),IF(_xlpm.top="対象無し", 0, SUMPRODUCT(_xlpm.amount * _xlpm.hitCount))),0)</f>
        <v>0</v>
      </c>
      <c r="JQ80" s="157">
        <f t="shared" si="266"/>
        <v>0</v>
      </c>
      <c r="JR80" s="21">
        <f>LEN(配列情報!$D$75)-LEN(SUBSTITUTE(配列情報!$D$75,$D80,""))</f>
        <v>0</v>
      </c>
      <c r="JS80" s="21">
        <f t="shared" si="364"/>
        <v>0</v>
      </c>
      <c r="JT80" s="162" cm="1">
        <f t="array" ref="JT80">JS80-IFERROR(_xlfn.LET(_xlpm.k,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$JS$3:$JS$215),IF(_xlpm.top="対象無し", 0, SUMPRODUCT(_xlpm.amount * _xlpm.hitCount))),0)</f>
        <v>0</v>
      </c>
      <c r="JU80" s="157">
        <f t="shared" si="267"/>
        <v>0</v>
      </c>
      <c r="JV80" s="21">
        <f>LEN(配列情報!$D$76)-LEN(SUBSTITUTE(配列情報!$D$76,$D80,""))</f>
        <v>0</v>
      </c>
      <c r="JW80" s="21">
        <f t="shared" si="365"/>
        <v>0</v>
      </c>
      <c r="JX80" s="162" cm="1">
        <f t="array" ref="JX80">JW80-IFERROR(_xlfn.LET(_xlpm.k,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$JW$3:$JW$215),IF(_xlpm.top="対象無し", 0, SUMPRODUCT(_xlpm.amount * _xlpm.hitCount))),0)</f>
        <v>0</v>
      </c>
      <c r="JY80" s="157">
        <f t="shared" si="268"/>
        <v>0</v>
      </c>
      <c r="JZ80" s="21">
        <f>LEN(配列情報!$D$77)-LEN(SUBSTITUTE(配列情報!$D$77,$D80,""))</f>
        <v>0</v>
      </c>
      <c r="KA80" s="21">
        <f t="shared" si="366"/>
        <v>0</v>
      </c>
      <c r="KB80" s="162" cm="1">
        <f t="array" ref="KB80">KA80-IFERROR(_xlfn.LET(_xlpm.k,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$KA$3:$KA$215),IF(_xlpm.top="対象無し", 0, SUMPRODUCT(_xlpm.amount * _xlpm.hitCount))),0)</f>
        <v>0</v>
      </c>
      <c r="KC80" s="157">
        <f t="shared" si="269"/>
        <v>0</v>
      </c>
      <c r="KD80" s="21">
        <f>LEN(配列情報!$D$78)-LEN(SUBSTITUTE(配列情報!$D$78,$D80,""))</f>
        <v>0</v>
      </c>
      <c r="KE80" s="21">
        <f t="shared" si="367"/>
        <v>0</v>
      </c>
      <c r="KF80" s="162" cm="1">
        <f t="array" ref="KF80">KE80-IFERROR(_xlfn.LET(_xlpm.k,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$KE$3:$KE$215),IF(_xlpm.top="対象無し", 0, SUMPRODUCT(_xlpm.amount * _xlpm.hitCount))),0)</f>
        <v>0</v>
      </c>
      <c r="KG80" s="157">
        <f t="shared" si="270"/>
        <v>0</v>
      </c>
      <c r="KH80" s="21">
        <f>LEN(配列情報!$D$79)-LEN(SUBSTITUTE(配列情報!$D$79,$D80,""))</f>
        <v>0</v>
      </c>
      <c r="KI80" s="21">
        <f t="shared" si="368"/>
        <v>0</v>
      </c>
      <c r="KJ80" s="162" cm="1">
        <f t="array" ref="KJ80">KI80-IFERROR(_xlfn.LET(_xlpm.k,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$KI$3:$KI$215),IF(_xlpm.top="対象無し", 0, SUMPRODUCT(_xlpm.amount * _xlpm.hitCount))),0)</f>
        <v>0</v>
      </c>
      <c r="KK80" s="157">
        <f t="shared" si="271"/>
        <v>0</v>
      </c>
      <c r="KL80" s="21">
        <f>LEN(配列情報!$D$80)-LEN(SUBSTITUTE(配列情報!$D$80,$D80,""))</f>
        <v>0</v>
      </c>
      <c r="KM80" s="21">
        <f t="shared" si="369"/>
        <v>0</v>
      </c>
      <c r="KN80" s="162" cm="1">
        <f t="array" ref="KN80">KM80-IFERROR(_xlfn.LET(_xlpm.k,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$KM$3:$KM$215),IF(_xlpm.top="対象無し", 0, SUMPRODUCT(_xlpm.amount * _xlpm.hitCount))),0)</f>
        <v>0</v>
      </c>
      <c r="KO80" s="157">
        <f t="shared" si="272"/>
        <v>0</v>
      </c>
      <c r="KP80" s="21">
        <f>LEN(配列情報!$D$81)-LEN(SUBSTITUTE(配列情報!$D$81,$D80,""))</f>
        <v>0</v>
      </c>
      <c r="KQ80" s="21">
        <f t="shared" si="370"/>
        <v>0</v>
      </c>
      <c r="KR80" s="162" cm="1">
        <f t="array" ref="KR80">KQ80-IFERROR(_xlfn.LET(_xlpm.k,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$KQ$3:$KQ$215),IF(_xlpm.top="対象無し", 0, SUMPRODUCT(_xlpm.amount * _xlpm.hitCount))),0)</f>
        <v>0</v>
      </c>
      <c r="KS80" s="157">
        <f t="shared" si="273"/>
        <v>0</v>
      </c>
      <c r="KT80" s="21">
        <f>LEN(配列情報!$D$82)-LEN(SUBSTITUTE(配列情報!$D$82,$D80,""))</f>
        <v>0</v>
      </c>
      <c r="KU80" s="21">
        <f t="shared" si="371"/>
        <v>0</v>
      </c>
      <c r="KV80" s="162" cm="1">
        <f t="array" ref="KV80">KU80-IFERROR(_xlfn.LET(_xlpm.k,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$KU$3:$KU$215),IF(_xlpm.top="対象無し", 0, SUMPRODUCT(_xlpm.amount * _xlpm.hitCount))),0)</f>
        <v>0</v>
      </c>
      <c r="KW80" s="157">
        <f t="shared" si="274"/>
        <v>0</v>
      </c>
      <c r="KX80" s="21">
        <f>LEN(配列情報!$D$83)-LEN(SUBSTITUTE(配列情報!$D$83,$D80,""))</f>
        <v>0</v>
      </c>
      <c r="KY80" s="21">
        <f t="shared" si="372"/>
        <v>0</v>
      </c>
      <c r="KZ80" s="162" cm="1">
        <f t="array" ref="KZ80">KY80-IFERROR(_xlfn.LET(_xlpm.k,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$KY$3:$KY$215),IF(_xlpm.top="対象無し", 0, SUMPRODUCT(_xlpm.amount * _xlpm.hitCount))),0)</f>
        <v>0</v>
      </c>
      <c r="LA80" s="157">
        <f t="shared" si="275"/>
        <v>0</v>
      </c>
      <c r="LB80" s="21">
        <f>LEN(配列情報!$D$84)-LEN(SUBSTITUTE(配列情報!$D$84,$D80,""))</f>
        <v>0</v>
      </c>
      <c r="LC80" s="21">
        <f t="shared" si="373"/>
        <v>0</v>
      </c>
      <c r="LD80" s="162" cm="1">
        <f t="array" ref="LD80">LC80-IFERROR(_xlfn.LET(_xlpm.k,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$LC$3:$LC$215),IF(_xlpm.top="対象無し", 0, SUMPRODUCT(_xlpm.amount * _xlpm.hitCount))),0)</f>
        <v>0</v>
      </c>
      <c r="LE80" s="157">
        <f t="shared" si="276"/>
        <v>0</v>
      </c>
      <c r="LF80" s="21">
        <f>LEN(配列情報!$D$85)-LEN(SUBSTITUTE(配列情報!$D$85,$D80,""))</f>
        <v>0</v>
      </c>
      <c r="LG80" s="21">
        <f t="shared" si="374"/>
        <v>0</v>
      </c>
      <c r="LH80" s="162" cm="1">
        <f t="array" ref="LH80">LG80-IFERROR(_xlfn.LET(_xlpm.k,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$LG$3:$LG$215),IF(_xlpm.top="対象無し", 0, SUMPRODUCT(_xlpm.amount * _xlpm.hitCount))),0)</f>
        <v>0</v>
      </c>
      <c r="LI80" s="157">
        <f t="shared" si="277"/>
        <v>0</v>
      </c>
      <c r="LJ80" s="21">
        <f>LEN(配列情報!$D$86)-LEN(SUBSTITUTE(配列情報!$D$86,$D80,""))</f>
        <v>0</v>
      </c>
      <c r="LK80" s="21">
        <f t="shared" si="375"/>
        <v>0</v>
      </c>
      <c r="LL80" s="162" cm="1">
        <f t="array" ref="LL80">LK80-IFERROR(_xlfn.LET(_xlpm.k,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$LK$3:$LK$215),IF(_xlpm.top="対象無し", 0, SUMPRODUCT(_xlpm.amount * _xlpm.hitCount))),0)</f>
        <v>0</v>
      </c>
      <c r="LM80" s="157">
        <f t="shared" si="278"/>
        <v>0</v>
      </c>
      <c r="LN80" s="21">
        <f>LEN(配列情報!$D$87)-LEN(SUBSTITUTE(配列情報!$D$87,$D80,""))</f>
        <v>0</v>
      </c>
      <c r="LO80" s="21">
        <f t="shared" si="376"/>
        <v>0</v>
      </c>
      <c r="LP80" s="162" cm="1">
        <f t="array" ref="LP80">LO80-IFERROR(_xlfn.LET(_xlpm.k,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$LO$3:$LO$215),IF(_xlpm.top="対象無し", 0, SUMPRODUCT(_xlpm.amount * _xlpm.hitCount))),0)</f>
        <v>0</v>
      </c>
      <c r="LQ80" s="157">
        <f t="shared" si="279"/>
        <v>0</v>
      </c>
      <c r="LR80" s="21">
        <f>LEN(配列情報!$D$88)-LEN(SUBSTITUTE(配列情報!$D$88,$D80,""))</f>
        <v>0</v>
      </c>
      <c r="LS80" s="21">
        <f t="shared" si="377"/>
        <v>0</v>
      </c>
      <c r="LT80" s="162" cm="1">
        <f t="array" ref="LT80">LS80-IFERROR(_xlfn.LET(_xlpm.k,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$LS$3:$LS$215),IF(_xlpm.top="対象無し", 0, SUMPRODUCT(_xlpm.amount * _xlpm.hitCount))),0)</f>
        <v>0</v>
      </c>
      <c r="LU80" s="157">
        <f t="shared" si="280"/>
        <v>0</v>
      </c>
      <c r="LV80" s="21">
        <f>LEN(配列情報!$D$89)-LEN(SUBSTITUTE(配列情報!$D$89,$D80,""))</f>
        <v>0</v>
      </c>
      <c r="LW80" s="21">
        <f t="shared" si="378"/>
        <v>0</v>
      </c>
      <c r="LX80" s="162" cm="1">
        <f t="array" ref="LX80">LW80-IFERROR(_xlfn.LET(_xlpm.k,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$LW$3:$LW$215),IF(_xlpm.top="対象無し", 0, SUMPRODUCT(_xlpm.amount * _xlpm.hitCount))),0)</f>
        <v>0</v>
      </c>
      <c r="LY80" s="157">
        <f t="shared" si="281"/>
        <v>0</v>
      </c>
      <c r="LZ80" s="21">
        <f>LEN(配列情報!$D$90)-LEN(SUBSTITUTE(配列情報!$D$90,$D80,""))</f>
        <v>0</v>
      </c>
      <c r="MA80" s="21">
        <f t="shared" si="379"/>
        <v>0</v>
      </c>
      <c r="MB80" s="162" cm="1">
        <f t="array" ref="MB80">MA80-IFERROR(_xlfn.LET(_xlpm.k,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$MA$3:$MA$215),IF(_xlpm.top="対象無し", 0, SUMPRODUCT(_xlpm.amount * _xlpm.hitCount))),0)</f>
        <v>0</v>
      </c>
      <c r="MC80" s="157">
        <f t="shared" si="282"/>
        <v>0</v>
      </c>
      <c r="MD80" s="21">
        <f>LEN(配列情報!$D$91)-LEN(SUBSTITUTE(配列情報!$D$91,$D80,""))</f>
        <v>0</v>
      </c>
      <c r="ME80" s="21">
        <f t="shared" si="380"/>
        <v>0</v>
      </c>
      <c r="MF80" s="162" cm="1">
        <f t="array" ref="MF80">ME80-IFERROR(_xlfn.LET(_xlpm.k,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$ME$3:$ME$215),IF(_xlpm.top="対象無し", 0, SUMPRODUCT(_xlpm.amount * _xlpm.hitCount))),0)</f>
        <v>0</v>
      </c>
      <c r="MG80" s="157">
        <f t="shared" si="283"/>
        <v>0</v>
      </c>
      <c r="MH80" s="21">
        <f>LEN(配列情報!$D$92)-LEN(SUBSTITUTE(配列情報!$D$92,$D80,""))</f>
        <v>0</v>
      </c>
      <c r="MI80" s="21">
        <f t="shared" si="381"/>
        <v>0</v>
      </c>
      <c r="MJ80" s="162" cm="1">
        <f t="array" ref="MJ80">MI80-IFERROR(_xlfn.LET(_xlpm.k,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$MI$3:$MI$215),IF(_xlpm.top="対象無し", 0, SUMPRODUCT(_xlpm.amount * _xlpm.hitCount))),0)</f>
        <v>0</v>
      </c>
      <c r="MK80" s="157">
        <f t="shared" si="284"/>
        <v>0</v>
      </c>
      <c r="ML80" s="21">
        <f>LEN(配列情報!$D$93)-LEN(SUBSTITUTE(配列情報!$D$93,$D80,""))</f>
        <v>0</v>
      </c>
      <c r="MM80" s="21">
        <f t="shared" si="382"/>
        <v>0</v>
      </c>
      <c r="MN80" s="162" cm="1">
        <f t="array" ref="MN80">MM80-IFERROR(_xlfn.LET(_xlpm.k,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$MM$3:$MM$215),IF(_xlpm.top="対象無し", 0, SUMPRODUCT(_xlpm.amount * _xlpm.hitCount))),0)</f>
        <v>0</v>
      </c>
      <c r="MO80" s="157">
        <f t="shared" si="285"/>
        <v>0</v>
      </c>
      <c r="MP80" s="21">
        <f>LEN(配列情報!$D$94)-LEN(SUBSTITUTE(配列情報!$D$94,$D80,""))</f>
        <v>0</v>
      </c>
      <c r="MQ80" s="21">
        <f t="shared" si="383"/>
        <v>0</v>
      </c>
      <c r="MR80" s="162" cm="1">
        <f t="array" ref="MR80">MQ80-IFERROR(_xlfn.LET(_xlpm.k,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$MQ$3:$MQ$215),IF(_xlpm.top="対象無し", 0, SUMPRODUCT(_xlpm.amount * _xlpm.hitCount))),0)</f>
        <v>0</v>
      </c>
      <c r="MS80" s="157">
        <f t="shared" si="286"/>
        <v>0</v>
      </c>
      <c r="MT80" s="21">
        <f>LEN(配列情報!$D$95)-LEN(SUBSTITUTE(配列情報!$D$95,$D80,""))</f>
        <v>0</v>
      </c>
      <c r="MU80" s="21">
        <f t="shared" si="384"/>
        <v>0</v>
      </c>
      <c r="MV80" s="162" cm="1">
        <f t="array" ref="MV80">MU80-IFERROR(_xlfn.LET(_xlpm.k,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$MU$3:$MU$215),IF(_xlpm.top="対象無し", 0, SUMPRODUCT(_xlpm.amount * _xlpm.hitCount))),0)</f>
        <v>0</v>
      </c>
      <c r="MW80" s="157">
        <f t="shared" si="287"/>
        <v>0</v>
      </c>
      <c r="MX80" s="21">
        <f>LEN(配列情報!$D$96)-LEN(SUBSTITUTE(配列情報!$D$96,$D80,""))</f>
        <v>0</v>
      </c>
      <c r="MY80" s="21">
        <f t="shared" si="385"/>
        <v>0</v>
      </c>
      <c r="MZ80" s="162" cm="1">
        <f t="array" ref="MZ80">MY80-IFERROR(_xlfn.LET(_xlpm.k,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$MY$3:$MY$215),IF(_xlpm.top="対象無し", 0, SUMPRODUCT(_xlpm.amount * _xlpm.hitCount))),0)</f>
        <v>0</v>
      </c>
      <c r="NA80" s="157">
        <f t="shared" si="288"/>
        <v>0</v>
      </c>
      <c r="NB80" s="21">
        <f>LEN(配列情報!$D$97)-LEN(SUBSTITUTE(配列情報!$D$97,$D80,""))</f>
        <v>0</v>
      </c>
      <c r="NC80" s="21">
        <f t="shared" si="386"/>
        <v>0</v>
      </c>
      <c r="ND80" s="162" cm="1">
        <f t="array" ref="ND80">NC80-IFERROR(_xlfn.LET(_xlpm.k,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$NC$3:$NC$215),IF(_xlpm.top="対象無し", 0, SUMPRODUCT(_xlpm.amount * _xlpm.hitCount))),0)</f>
        <v>0</v>
      </c>
      <c r="NE80" s="157">
        <f t="shared" si="289"/>
        <v>0</v>
      </c>
      <c r="NF80" s="21">
        <f>LEN(配列情報!$D$98)-LEN(SUBSTITUTE(配列情報!$D$98,$D80,""))</f>
        <v>0</v>
      </c>
      <c r="NG80" s="21">
        <f t="shared" si="387"/>
        <v>0</v>
      </c>
      <c r="NH80" s="162" cm="1">
        <f t="array" ref="NH80">NG80-IFERROR(_xlfn.LET(_xlpm.k,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$NG$3:$NG$215),IF(_xlpm.top="対象無し", 0, SUMPRODUCT(_xlpm.amount * _xlpm.hitCount))),0)</f>
        <v>0</v>
      </c>
      <c r="NI80" s="157">
        <f t="shared" si="290"/>
        <v>0</v>
      </c>
      <c r="NJ80" s="21">
        <f>LEN(配列情報!$D$99)-LEN(SUBSTITUTE(配列情報!$D$99,$D80,""))</f>
        <v>0</v>
      </c>
      <c r="NK80" s="21">
        <f t="shared" si="388"/>
        <v>0</v>
      </c>
      <c r="NL80" s="162" cm="1">
        <f t="array" ref="NL80">NK80-IFERROR(_xlfn.LET(_xlpm.k,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$NK$3:$NK$215),IF(_xlpm.top="対象無し", 0, SUMPRODUCT(_xlpm.amount * _xlpm.hitCount))),0)</f>
        <v>0</v>
      </c>
      <c r="NM80" s="157">
        <f t="shared" si="291"/>
        <v>0</v>
      </c>
      <c r="NN80" s="21">
        <f>LEN(配列情報!$D$100)-LEN(SUBSTITUTE(配列情報!$D$100,$D80,""))</f>
        <v>0</v>
      </c>
      <c r="NO80" s="21">
        <f t="shared" si="389"/>
        <v>0</v>
      </c>
      <c r="NP80" s="162" cm="1">
        <f t="array" ref="NP80">NO80-IFERROR(_xlfn.LET(_xlpm.k,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$NO$3:$NO$215),IF(_xlpm.top="対象無し", 0, SUMPRODUCT(_xlpm.amount * _xlpm.hitCount))),0)</f>
        <v>0</v>
      </c>
      <c r="NQ80" s="157">
        <f t="shared" si="292"/>
        <v>0</v>
      </c>
      <c r="NR80" s="21">
        <f>LEN(配列情報!$D$101)-LEN(SUBSTITUTE(配列情報!$D$101,$D80,""))</f>
        <v>0</v>
      </c>
      <c r="NS80" s="21">
        <f t="shared" si="390"/>
        <v>0</v>
      </c>
      <c r="NT80" s="162" cm="1">
        <f t="array" ref="NT80">NS80-IFERROR(_xlfn.LET(_xlpm.k,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$NS$3:$NS$215),IF(_xlpm.top="対象無し", 0, SUMPRODUCT(_xlpm.amount * _xlpm.hitCount))),0)</f>
        <v>0</v>
      </c>
      <c r="NU80" s="157">
        <f t="shared" si="293"/>
        <v>0</v>
      </c>
      <c r="NV80" s="21">
        <f>LEN(配列情報!$D$102)-LEN(SUBSTITUTE(配列情報!$D$102,$D80,""))</f>
        <v>0</v>
      </c>
      <c r="NW80" s="21">
        <f t="shared" si="391"/>
        <v>0</v>
      </c>
      <c r="NX80" s="162" cm="1">
        <f t="array" ref="NX80">NW80-IFERROR(_xlfn.LET(_xlpm.k, _xlfn.XMATCH(TRUE, EXACT($OB$2:$RL$2, D80),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D80, ""))) / LEN(D80),_xlpm.amount, SUMIF($C$3:$C$215, _xlpm.arrCode, $NW$3:$NW$215),IF(_xlpm.top="対象無し", 0, SUMPRODUCT(_xlpm.amount * _xlpm.hitCount))),0)</f>
        <v>0</v>
      </c>
      <c r="NY80" s="157">
        <f t="shared" si="294"/>
        <v>0</v>
      </c>
    </row>
    <row r="81" spans="1:389">
      <c r="A81" s="179" t="s">
        <v>610</v>
      </c>
      <c r="B81" s="45" t="s">
        <v>186</v>
      </c>
      <c r="C81" s="45">
        <v>79</v>
      </c>
      <c r="D81" s="19" t="str">
        <f>塩基・修飾表記の定義!N68</f>
        <v>[RevAb]</v>
      </c>
      <c r="E81" s="160">
        <f t="shared" si="295"/>
        <v>7</v>
      </c>
      <c r="F81" s="21">
        <f>LEN(配列情報!$D$7)-LEN(SUBSTITUTE(配列情報!$D$7,$D81,""))</f>
        <v>0</v>
      </c>
      <c r="G81" s="21">
        <f t="shared" si="296"/>
        <v>0</v>
      </c>
      <c r="H81" s="162" cm="1">
        <f t="array" ref="H81">G81-IFERROR(_xlfn.LET(_xlpm.k,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$G$3:$G$215),IF(_xlpm.top="対象無し", 0, SUMPRODUCT(_xlpm.amount * _xlpm.hitCount))),0)</f>
        <v>0</v>
      </c>
      <c r="I81" s="157">
        <f t="shared" si="392"/>
        <v>0</v>
      </c>
      <c r="J81" s="21">
        <f>LEN(配列情報!$D$8)-LEN(SUBSTITUTE(配列情報!$D$8,$D81,""))</f>
        <v>0</v>
      </c>
      <c r="K81" s="21">
        <f t="shared" si="297"/>
        <v>0</v>
      </c>
      <c r="L81" s="162" cm="1">
        <f t="array" ref="L81">K81-IFERROR(_xlfn.LET(_xlpm.k,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$K$3:$K$215),IF(_xlpm.top="対象無し", 0, SUMPRODUCT(_xlpm.amount * _xlpm.hitCount))),0)</f>
        <v>0</v>
      </c>
      <c r="M81" s="157">
        <f t="shared" si="200"/>
        <v>0</v>
      </c>
      <c r="N81" s="21">
        <f>LEN(配列情報!$D$9)-LEN(SUBSTITUTE(配列情報!$D$9,$D81,""))</f>
        <v>0</v>
      </c>
      <c r="O81" s="21">
        <f t="shared" si="298"/>
        <v>0</v>
      </c>
      <c r="P81" s="162" cm="1">
        <f t="array" ref="P81">O81-IFERROR(_xlfn.LET(_xlpm.k,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$O$3:$O$215),IF(_xlpm.top="対象無し", 0, SUMPRODUCT(_xlpm.amount * _xlpm.hitCount))),0)</f>
        <v>0</v>
      </c>
      <c r="Q81" s="157">
        <f t="shared" si="201"/>
        <v>0</v>
      </c>
      <c r="R81" s="21">
        <f>LEN(配列情報!$D$10)-LEN(SUBSTITUTE(配列情報!$D$10,$D81,""))</f>
        <v>0</v>
      </c>
      <c r="S81" s="21">
        <f t="shared" si="299"/>
        <v>0</v>
      </c>
      <c r="T81" s="162" cm="1">
        <f t="array" ref="T81">S81-IFERROR(_xlfn.LET(_xlpm.k,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$S$3:$S$215),IF(_xlpm.top="対象無し", 0, SUMPRODUCT(_xlpm.amount * _xlpm.hitCount))),0)</f>
        <v>0</v>
      </c>
      <c r="U81" s="157">
        <f t="shared" si="202"/>
        <v>0</v>
      </c>
      <c r="V81" s="21">
        <f>LEN(配列情報!$D$11)-LEN(SUBSTITUTE(配列情報!$D$11,$D81,""))</f>
        <v>0</v>
      </c>
      <c r="W81" s="21">
        <f t="shared" si="300"/>
        <v>0</v>
      </c>
      <c r="X81" s="162" cm="1">
        <f t="array" ref="X81">W81-IFERROR(_xlfn.LET(_xlpm.k,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$W$3:$W$215),IF(_xlpm.top="対象無し", 0, SUMPRODUCT(_xlpm.amount * _xlpm.hitCount))),0)</f>
        <v>0</v>
      </c>
      <c r="Y81" s="157">
        <f t="shared" si="203"/>
        <v>0</v>
      </c>
      <c r="Z81" s="21">
        <f>LEN(配列情報!$D$12)-LEN(SUBSTITUTE(配列情報!$D$12,$D81,""))</f>
        <v>0</v>
      </c>
      <c r="AA81" s="21">
        <f t="shared" si="301"/>
        <v>0</v>
      </c>
      <c r="AB81" s="162" cm="1">
        <f t="array" ref="AB81">AA81-IFERROR(_xlfn.LET(_xlpm.k,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$AA$3:$AA$215),IF(_xlpm.top="対象無し", 0, SUMPRODUCT(_xlpm.amount * _xlpm.hitCount))),0)</f>
        <v>0</v>
      </c>
      <c r="AC81" s="157">
        <f t="shared" si="204"/>
        <v>0</v>
      </c>
      <c r="AD81" s="21">
        <f>LEN(配列情報!$D$13)-LEN(SUBSTITUTE(配列情報!$D$13,$D81,""))</f>
        <v>0</v>
      </c>
      <c r="AE81" s="21">
        <f t="shared" si="302"/>
        <v>0</v>
      </c>
      <c r="AF81" s="162" cm="1">
        <f t="array" ref="AF81">AE81-IFERROR(_xlfn.LET(_xlpm.k,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$AE$3:$AE$215),IF(_xlpm.top="対象無し", 0, SUMPRODUCT(_xlpm.amount * _xlpm.hitCount))),0)</f>
        <v>0</v>
      </c>
      <c r="AG81" s="157">
        <f t="shared" si="205"/>
        <v>0</v>
      </c>
      <c r="AH81" s="21">
        <f>LEN(配列情報!$D$14)-LEN(SUBSTITUTE(配列情報!$D$14,$D81,""))</f>
        <v>0</v>
      </c>
      <c r="AI81" s="21">
        <f t="shared" si="303"/>
        <v>0</v>
      </c>
      <c r="AJ81" s="162" cm="1">
        <f t="array" ref="AJ81">AI81-IFERROR(_xlfn.LET(_xlpm.k,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$AI$3:$AI$215),IF(_xlpm.top="対象無し", 0, SUMPRODUCT(_xlpm.amount * _xlpm.hitCount))),0)</f>
        <v>0</v>
      </c>
      <c r="AK81" s="157">
        <f t="shared" si="206"/>
        <v>0</v>
      </c>
      <c r="AL81" s="21">
        <f>LEN(配列情報!$D$15)-LEN(SUBSTITUTE(配列情報!$D$15,$D81,""))</f>
        <v>0</v>
      </c>
      <c r="AM81" s="21">
        <f t="shared" si="304"/>
        <v>0</v>
      </c>
      <c r="AN81" s="162" cm="1">
        <f t="array" ref="AN81">AM81-IFERROR(_xlfn.LET(_xlpm.k,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$AM$3:$AM$215),IF(_xlpm.top="対象無し", 0, SUMPRODUCT(_xlpm.amount * _xlpm.hitCount))),0)</f>
        <v>0</v>
      </c>
      <c r="AO81" s="157">
        <f t="shared" si="207"/>
        <v>0</v>
      </c>
      <c r="AP81" s="21">
        <f>LEN(配列情報!$D$16)-LEN(SUBSTITUTE(配列情報!$D$16,$D81,""))</f>
        <v>0</v>
      </c>
      <c r="AQ81" s="21">
        <f t="shared" si="305"/>
        <v>0</v>
      </c>
      <c r="AR81" s="162" cm="1">
        <f t="array" ref="AR81">AQ81-IFERROR(_xlfn.LET(_xlpm.k,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$AQ$3:$AQ$215),IF(_xlpm.top="対象無し", 0, SUMPRODUCT(_xlpm.amount * _xlpm.hitCount))),0)</f>
        <v>0</v>
      </c>
      <c r="AS81" s="157">
        <f t="shared" si="208"/>
        <v>0</v>
      </c>
      <c r="AT81" s="21">
        <f>LEN(配列情報!$D$17)-LEN(SUBSTITUTE(配列情報!$D$17,$D81,""))</f>
        <v>0</v>
      </c>
      <c r="AU81" s="21">
        <f t="shared" si="306"/>
        <v>0</v>
      </c>
      <c r="AV81" s="162" cm="1">
        <f t="array" ref="AV81">AU81-IFERROR(_xlfn.LET(_xlpm.k,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$AU$3:$AU$215),IF(_xlpm.top="対象無し", 0, SUMPRODUCT(_xlpm.amount * _xlpm.hitCount))),0)</f>
        <v>0</v>
      </c>
      <c r="AW81" s="157">
        <f t="shared" si="209"/>
        <v>0</v>
      </c>
      <c r="AX81" s="21">
        <f>LEN(配列情報!$D$18)-LEN(SUBSTITUTE(配列情報!$D$18,$D81,""))</f>
        <v>0</v>
      </c>
      <c r="AY81" s="21">
        <f t="shared" si="307"/>
        <v>0</v>
      </c>
      <c r="AZ81" s="162" cm="1">
        <f t="array" ref="AZ81">AY81-IFERROR(_xlfn.LET(_xlpm.k,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$AY$3:$AY$215),IF(_xlpm.top="対象無し", 0, SUMPRODUCT(_xlpm.amount * _xlpm.hitCount))),0)</f>
        <v>0</v>
      </c>
      <c r="BA81" s="157">
        <f t="shared" si="210"/>
        <v>0</v>
      </c>
      <c r="BB81" s="21">
        <f>LEN(配列情報!$D$19)-LEN(SUBSTITUTE(配列情報!$D$19,$D81,""))</f>
        <v>0</v>
      </c>
      <c r="BC81" s="21">
        <f t="shared" si="308"/>
        <v>0</v>
      </c>
      <c r="BD81" s="162" cm="1">
        <f t="array" ref="BD81">BC81-IFERROR(_xlfn.LET(_xlpm.k,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$BC$3:$BC$215),IF(_xlpm.top="対象無し", 0, SUMPRODUCT(_xlpm.amount * _xlpm.hitCount))),0)</f>
        <v>0</v>
      </c>
      <c r="BE81" s="157">
        <f t="shared" si="211"/>
        <v>0</v>
      </c>
      <c r="BF81" s="21">
        <f>LEN(配列情報!$D$20)-LEN(SUBSTITUTE(配列情報!$D$20,$D81,""))</f>
        <v>0</v>
      </c>
      <c r="BG81" s="21">
        <f t="shared" si="309"/>
        <v>0</v>
      </c>
      <c r="BH81" s="162" cm="1">
        <f t="array" ref="BH81">BG81-IFERROR(_xlfn.LET(_xlpm.k,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$BG$3:$BG$215),IF(_xlpm.top="対象無し", 0, SUMPRODUCT(_xlpm.amount * _xlpm.hitCount))),0)</f>
        <v>0</v>
      </c>
      <c r="BI81" s="157">
        <f t="shared" si="212"/>
        <v>0</v>
      </c>
      <c r="BJ81" s="21">
        <f>LEN(配列情報!$D$21)-LEN(SUBSTITUTE(配列情報!$D$21,$D81,""))</f>
        <v>0</v>
      </c>
      <c r="BK81" s="21">
        <f t="shared" si="310"/>
        <v>0</v>
      </c>
      <c r="BL81" s="162" cm="1">
        <f t="array" ref="BL81">BK81-IFERROR(_xlfn.LET(_xlpm.k,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$BK$3:$BK$215),IF(_xlpm.top="対象無し", 0, SUMPRODUCT(_xlpm.amount * _xlpm.hitCount))),0)</f>
        <v>0</v>
      </c>
      <c r="BM81" s="157">
        <f t="shared" si="213"/>
        <v>0</v>
      </c>
      <c r="BN81" s="21">
        <f>LEN(配列情報!$D$22)-LEN(SUBSTITUTE(配列情報!$D$22,$D81,""))</f>
        <v>0</v>
      </c>
      <c r="BO81" s="21">
        <f t="shared" si="311"/>
        <v>0</v>
      </c>
      <c r="BP81" s="162" cm="1">
        <f t="array" ref="BP81">BO81-IFERROR(_xlfn.LET(_xlpm.k,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$BO$3:$BO$215),IF(_xlpm.top="対象無し", 0, SUMPRODUCT(_xlpm.amount * _xlpm.hitCount))),0)</f>
        <v>0</v>
      </c>
      <c r="BQ81" s="157">
        <f t="shared" si="214"/>
        <v>0</v>
      </c>
      <c r="BR81" s="21">
        <f>LEN(配列情報!$D$23)-LEN(SUBSTITUTE(配列情報!$D$23,$D81,""))</f>
        <v>0</v>
      </c>
      <c r="BS81" s="21">
        <f t="shared" si="312"/>
        <v>0</v>
      </c>
      <c r="BT81" s="162" cm="1">
        <f t="array" ref="BT81">BS81-IFERROR(_xlfn.LET(_xlpm.k,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$BS$3:$BS$215),IF(_xlpm.top="対象無し", 0, SUMPRODUCT(_xlpm.amount * _xlpm.hitCount))),0)</f>
        <v>0</v>
      </c>
      <c r="BU81" s="157">
        <f t="shared" si="215"/>
        <v>0</v>
      </c>
      <c r="BV81" s="21">
        <f>LEN(配列情報!$D$24)-LEN(SUBSTITUTE(配列情報!$D$24,$D81,""))</f>
        <v>0</v>
      </c>
      <c r="BW81" s="21">
        <f t="shared" si="313"/>
        <v>0</v>
      </c>
      <c r="BX81" s="162" cm="1">
        <f t="array" ref="BX81">BW81-IFERROR(_xlfn.LET(_xlpm.k,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$BW$3:$BW$215),IF(_xlpm.top="対象無し", 0, SUMPRODUCT(_xlpm.amount * _xlpm.hitCount))),0)</f>
        <v>0</v>
      </c>
      <c r="BY81" s="157">
        <f t="shared" si="216"/>
        <v>0</v>
      </c>
      <c r="BZ81" s="21">
        <f>LEN(配列情報!$D$25)-LEN(SUBSTITUTE(配列情報!$D$25,$D81,""))</f>
        <v>0</v>
      </c>
      <c r="CA81" s="21">
        <f t="shared" si="314"/>
        <v>0</v>
      </c>
      <c r="CB81" s="162" cm="1">
        <f t="array" ref="CB81">CA81-IFERROR(_xlfn.LET(_xlpm.k,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$CA$3:$CA$215),IF(_xlpm.top="対象無し", 0, SUMPRODUCT(_xlpm.amount * _xlpm.hitCount))),0)</f>
        <v>0</v>
      </c>
      <c r="CC81" s="157">
        <f t="shared" si="217"/>
        <v>0</v>
      </c>
      <c r="CD81" s="21">
        <f>LEN(配列情報!$D$26)-LEN(SUBSTITUTE(配列情報!$D$26,$D81,""))</f>
        <v>0</v>
      </c>
      <c r="CE81" s="21">
        <f t="shared" si="315"/>
        <v>0</v>
      </c>
      <c r="CF81" s="162" cm="1">
        <f t="array" ref="CF81">CE81-IFERROR(_xlfn.LET(_xlpm.k,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$CE$3:$CE$215),IF(_xlpm.top="対象無し", 0, SUMPRODUCT(_xlpm.amount * _xlpm.hitCount))),0)</f>
        <v>0</v>
      </c>
      <c r="CG81" s="157">
        <f t="shared" si="218"/>
        <v>0</v>
      </c>
      <c r="CH81" s="21">
        <f>LEN(配列情報!$D$27)-LEN(SUBSTITUTE(配列情報!$D$27,$D81,""))</f>
        <v>0</v>
      </c>
      <c r="CI81" s="21">
        <f t="shared" si="316"/>
        <v>0</v>
      </c>
      <c r="CJ81" s="162" cm="1">
        <f t="array" ref="CJ81">CI81-IFERROR(_xlfn.LET(_xlpm.k,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$CI$3:$CI$215),IF(_xlpm.top="対象無し", 0, SUMPRODUCT(_xlpm.amount * _xlpm.hitCount))),0)</f>
        <v>0</v>
      </c>
      <c r="CK81" s="157">
        <f t="shared" si="219"/>
        <v>0</v>
      </c>
      <c r="CL81" s="21">
        <f>LEN(配列情報!$D$28)-LEN(SUBSTITUTE(配列情報!$D$28,$D81,""))</f>
        <v>0</v>
      </c>
      <c r="CM81" s="21">
        <f t="shared" si="317"/>
        <v>0</v>
      </c>
      <c r="CN81" s="162" cm="1">
        <f t="array" ref="CN81">CM81-IFERROR(_xlfn.LET(_xlpm.k,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$CM$3:$CM$215),IF(_xlpm.top="対象無し", 0, SUMPRODUCT(_xlpm.amount * _xlpm.hitCount))),0)</f>
        <v>0</v>
      </c>
      <c r="CO81" s="157">
        <f t="shared" si="220"/>
        <v>0</v>
      </c>
      <c r="CP81" s="21">
        <f>LEN(配列情報!$D$29)-LEN(SUBSTITUTE(配列情報!$D$29,$D81,""))</f>
        <v>0</v>
      </c>
      <c r="CQ81" s="21">
        <f t="shared" si="318"/>
        <v>0</v>
      </c>
      <c r="CR81" s="162" cm="1">
        <f t="array" ref="CR81">CQ81-IFERROR(_xlfn.LET(_xlpm.k,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$CQ$3:$CQ$215),IF(_xlpm.top="対象無し", 0, SUMPRODUCT(_xlpm.amount * _xlpm.hitCount))),0)</f>
        <v>0</v>
      </c>
      <c r="CS81" s="157">
        <f t="shared" si="221"/>
        <v>0</v>
      </c>
      <c r="CT81" s="21">
        <f>LEN(配列情報!$D$30)-LEN(SUBSTITUTE(配列情報!$D$30,$D81,""))</f>
        <v>0</v>
      </c>
      <c r="CU81" s="21">
        <f t="shared" si="319"/>
        <v>0</v>
      </c>
      <c r="CV81" s="162" cm="1">
        <f t="array" ref="CV81">CU81-IFERROR(_xlfn.LET(_xlpm.k,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$CU$3:$CU$215),IF(_xlpm.top="対象無し", 0, SUMPRODUCT(_xlpm.amount * _xlpm.hitCount))),0)</f>
        <v>0</v>
      </c>
      <c r="CW81" s="157">
        <f t="shared" si="222"/>
        <v>0</v>
      </c>
      <c r="CX81" s="21">
        <f>LEN(配列情報!$D$31)-LEN(SUBSTITUTE(配列情報!$D$31,$D81,""))</f>
        <v>0</v>
      </c>
      <c r="CY81" s="21">
        <f t="shared" si="320"/>
        <v>0</v>
      </c>
      <c r="CZ81" s="162" cm="1">
        <f t="array" ref="CZ81">CY81-IFERROR(_xlfn.LET(_xlpm.k,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$CY$3:$CY$215),IF(_xlpm.top="対象無し", 0, SUMPRODUCT(_xlpm.amount * _xlpm.hitCount))),0)</f>
        <v>0</v>
      </c>
      <c r="DA81" s="157">
        <f t="shared" si="223"/>
        <v>0</v>
      </c>
      <c r="DB81" s="21">
        <f>LEN(配列情報!$D$32)-LEN(SUBSTITUTE(配列情報!$D$32,$D81,""))</f>
        <v>0</v>
      </c>
      <c r="DC81" s="21">
        <f t="shared" si="321"/>
        <v>0</v>
      </c>
      <c r="DD81" s="162" cm="1">
        <f t="array" ref="DD81">DC81-IFERROR(_xlfn.LET(_xlpm.k,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$DC$3:$DC$215),IF(_xlpm.top="対象無し", 0, SUMPRODUCT(_xlpm.amount * _xlpm.hitCount))),0)</f>
        <v>0</v>
      </c>
      <c r="DE81" s="157">
        <f t="shared" si="224"/>
        <v>0</v>
      </c>
      <c r="DF81" s="21">
        <f>LEN(配列情報!$D$33)-LEN(SUBSTITUTE(配列情報!$D$33,$D81,""))</f>
        <v>0</v>
      </c>
      <c r="DG81" s="21">
        <f t="shared" si="322"/>
        <v>0</v>
      </c>
      <c r="DH81" s="162" cm="1">
        <f t="array" ref="DH81">DG81-IFERROR(_xlfn.LET(_xlpm.k,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$DG$3:$DG$215),IF(_xlpm.top="対象無し", 0, SUMPRODUCT(_xlpm.amount * _xlpm.hitCount))),0)</f>
        <v>0</v>
      </c>
      <c r="DI81" s="157">
        <f t="shared" si="225"/>
        <v>0</v>
      </c>
      <c r="DJ81" s="21">
        <f>LEN(配列情報!$D$34)-LEN(SUBSTITUTE(配列情報!$D$34,$D81,""))</f>
        <v>0</v>
      </c>
      <c r="DK81" s="21">
        <f t="shared" si="323"/>
        <v>0</v>
      </c>
      <c r="DL81" s="162" cm="1">
        <f t="array" ref="DL81">DK81-IFERROR(_xlfn.LET(_xlpm.k,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$DK$3:$DK$215),IF(_xlpm.top="対象無し", 0, SUMPRODUCT(_xlpm.amount * _xlpm.hitCount))),0)</f>
        <v>0</v>
      </c>
      <c r="DM81" s="157">
        <f t="shared" si="226"/>
        <v>0</v>
      </c>
      <c r="DN81" s="21">
        <f>LEN(配列情報!$D$35)-LEN(SUBSTITUTE(配列情報!$D$35,$D81,""))</f>
        <v>0</v>
      </c>
      <c r="DO81" s="21">
        <f t="shared" si="324"/>
        <v>0</v>
      </c>
      <c r="DP81" s="162" cm="1">
        <f t="array" ref="DP81">DO81-IFERROR(_xlfn.LET(_xlpm.k,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$DO$3:$DO$215),IF(_xlpm.top="対象無し", 0, SUMPRODUCT(_xlpm.amount * _xlpm.hitCount))),0)</f>
        <v>0</v>
      </c>
      <c r="DQ81" s="157">
        <f t="shared" si="227"/>
        <v>0</v>
      </c>
      <c r="DR81" s="21">
        <f>LEN(配列情報!$D$36)-LEN(SUBSTITUTE(配列情報!$D$36,$D81,""))</f>
        <v>0</v>
      </c>
      <c r="DS81" s="21">
        <f t="shared" si="325"/>
        <v>0</v>
      </c>
      <c r="DT81" s="162" cm="1">
        <f t="array" ref="DT81">DS81-IFERROR(_xlfn.LET(_xlpm.k,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$DS$3:$DS$215),IF(_xlpm.top="対象無し", 0, SUMPRODUCT(_xlpm.amount * _xlpm.hitCount))),0)</f>
        <v>0</v>
      </c>
      <c r="DU81" s="157">
        <f t="shared" si="228"/>
        <v>0</v>
      </c>
      <c r="DV81" s="21">
        <f>LEN(配列情報!$D$37)-LEN(SUBSTITUTE(配列情報!$D$37,$D81,""))</f>
        <v>0</v>
      </c>
      <c r="DW81" s="21">
        <f t="shared" si="326"/>
        <v>0</v>
      </c>
      <c r="DX81" s="162" cm="1">
        <f t="array" ref="DX81">DW81-IFERROR(_xlfn.LET(_xlpm.k,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$DW$3:$DW$215),IF(_xlpm.top="対象無し", 0, SUMPRODUCT(_xlpm.amount * _xlpm.hitCount))),0)</f>
        <v>0</v>
      </c>
      <c r="DY81" s="157">
        <f t="shared" si="229"/>
        <v>0</v>
      </c>
      <c r="DZ81" s="21">
        <f>LEN(配列情報!$D$38)-LEN(SUBSTITUTE(配列情報!$D$38,$D81,""))</f>
        <v>0</v>
      </c>
      <c r="EA81" s="21">
        <f t="shared" si="327"/>
        <v>0</v>
      </c>
      <c r="EB81" s="162" cm="1">
        <f t="array" ref="EB81">EA81-IFERROR(_xlfn.LET(_xlpm.k,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$EA$3:$EA$215),IF(_xlpm.top="対象無し", 0, SUMPRODUCT(_xlpm.amount * _xlpm.hitCount))),0)</f>
        <v>0</v>
      </c>
      <c r="EC81" s="157">
        <f t="shared" si="230"/>
        <v>0</v>
      </c>
      <c r="ED81" s="21">
        <f>LEN(配列情報!$D$39)-LEN(SUBSTITUTE(配列情報!$D$39,$D81,""))</f>
        <v>0</v>
      </c>
      <c r="EE81" s="21">
        <f t="shared" si="328"/>
        <v>0</v>
      </c>
      <c r="EF81" s="162" cm="1">
        <f t="array" ref="EF81">EE81-IFERROR(_xlfn.LET(_xlpm.k,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$EE$3:$EE$215),IF(_xlpm.top="対象無し", 0, SUMPRODUCT(_xlpm.amount * _xlpm.hitCount))),0)</f>
        <v>0</v>
      </c>
      <c r="EG81" s="157">
        <f t="shared" si="231"/>
        <v>0</v>
      </c>
      <c r="EH81" s="21">
        <f>LEN(配列情報!$D$40)-LEN(SUBSTITUTE(配列情報!$D$40,$D81,""))</f>
        <v>0</v>
      </c>
      <c r="EI81" s="21">
        <f t="shared" si="329"/>
        <v>0</v>
      </c>
      <c r="EJ81" s="162" cm="1">
        <f t="array" ref="EJ81">EI81-IFERROR(_xlfn.LET(_xlpm.k,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$EI$3:$EI$215),IF(_xlpm.top="対象無し", 0, SUMPRODUCT(_xlpm.amount * _xlpm.hitCount))),0)</f>
        <v>0</v>
      </c>
      <c r="EK81" s="157">
        <f t="shared" si="232"/>
        <v>0</v>
      </c>
      <c r="EL81" s="21">
        <f>LEN(配列情報!$D$41)-LEN(SUBSTITUTE(配列情報!$D$41,$D81,""))</f>
        <v>0</v>
      </c>
      <c r="EM81" s="21">
        <f t="shared" si="330"/>
        <v>0</v>
      </c>
      <c r="EN81" s="162" cm="1">
        <f t="array" ref="EN81">EM81-IFERROR(_xlfn.LET(_xlpm.k,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$EM$3:$EM$215),IF(_xlpm.top="対象無し", 0, SUMPRODUCT(_xlpm.amount * _xlpm.hitCount))),0)</f>
        <v>0</v>
      </c>
      <c r="EO81" s="157">
        <f t="shared" si="233"/>
        <v>0</v>
      </c>
      <c r="EP81" s="21">
        <f>LEN(配列情報!$D$42)-LEN(SUBSTITUTE(配列情報!$D$42,$D81,""))</f>
        <v>0</v>
      </c>
      <c r="EQ81" s="21">
        <f t="shared" si="331"/>
        <v>0</v>
      </c>
      <c r="ER81" s="162" cm="1">
        <f t="array" ref="ER81">EQ81-IFERROR(_xlfn.LET(_xlpm.k,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$EQ$3:$EQ$215),IF(_xlpm.top="対象無し", 0, SUMPRODUCT(_xlpm.amount * _xlpm.hitCount))),0)</f>
        <v>0</v>
      </c>
      <c r="ES81" s="157">
        <f t="shared" si="234"/>
        <v>0</v>
      </c>
      <c r="ET81" s="21">
        <f>LEN(配列情報!$D$43)-LEN(SUBSTITUTE(配列情報!$D$43,$D81,""))</f>
        <v>0</v>
      </c>
      <c r="EU81" s="21">
        <f t="shared" si="332"/>
        <v>0</v>
      </c>
      <c r="EV81" s="162" cm="1">
        <f t="array" ref="EV81">EU81-IFERROR(_xlfn.LET(_xlpm.k,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$EU$3:$EU$215),IF(_xlpm.top="対象無し", 0, SUMPRODUCT(_xlpm.amount * _xlpm.hitCount))),0)</f>
        <v>0</v>
      </c>
      <c r="EW81" s="157">
        <f t="shared" si="235"/>
        <v>0</v>
      </c>
      <c r="EX81" s="21">
        <f>LEN(配列情報!$D$44)-LEN(SUBSTITUTE(配列情報!$D$44,$D81,""))</f>
        <v>0</v>
      </c>
      <c r="EY81" s="21">
        <f t="shared" si="333"/>
        <v>0</v>
      </c>
      <c r="EZ81" s="162" cm="1">
        <f t="array" ref="EZ81">EY81-IFERROR(_xlfn.LET(_xlpm.k,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$EY$3:$EY$215),IF(_xlpm.top="対象無し", 0, SUMPRODUCT(_xlpm.amount * _xlpm.hitCount))),0)</f>
        <v>0</v>
      </c>
      <c r="FA81" s="157">
        <f t="shared" si="236"/>
        <v>0</v>
      </c>
      <c r="FB81" s="21">
        <f>LEN(配列情報!$D$45)-LEN(SUBSTITUTE(配列情報!$D$45,$D81,""))</f>
        <v>0</v>
      </c>
      <c r="FC81" s="21">
        <f t="shared" si="334"/>
        <v>0</v>
      </c>
      <c r="FD81" s="162" cm="1">
        <f t="array" ref="FD81">FC81-IFERROR(_xlfn.LET(_xlpm.k,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$FC$3:$FC$215),IF(_xlpm.top="対象無し", 0, SUMPRODUCT(_xlpm.amount * _xlpm.hitCount))),0)</f>
        <v>0</v>
      </c>
      <c r="FE81" s="157">
        <f t="shared" si="237"/>
        <v>0</v>
      </c>
      <c r="FF81" s="21">
        <f>LEN(配列情報!$D$46)-LEN(SUBSTITUTE(配列情報!$D$46,$D81,""))</f>
        <v>0</v>
      </c>
      <c r="FG81" s="21">
        <f t="shared" si="335"/>
        <v>0</v>
      </c>
      <c r="FH81" s="162" cm="1">
        <f t="array" ref="FH81">FG81-IFERROR(_xlfn.LET(_xlpm.k,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$FG$3:$FG$215),IF(_xlpm.top="対象無し", 0, SUMPRODUCT(_xlpm.amount * _xlpm.hitCount))),0)</f>
        <v>0</v>
      </c>
      <c r="FI81" s="157">
        <f t="shared" si="238"/>
        <v>0</v>
      </c>
      <c r="FJ81" s="21">
        <f>LEN(配列情報!$D$47)-LEN(SUBSTITUTE(配列情報!$D$47,$D81,""))</f>
        <v>0</v>
      </c>
      <c r="FK81" s="21">
        <f t="shared" si="336"/>
        <v>0</v>
      </c>
      <c r="FL81" s="162" cm="1">
        <f t="array" ref="FL81">FK81-IFERROR(_xlfn.LET(_xlpm.k,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$FK$3:$FK$215),IF(_xlpm.top="対象無し", 0, SUMPRODUCT(_xlpm.amount * _xlpm.hitCount))),0)</f>
        <v>0</v>
      </c>
      <c r="FM81" s="157">
        <f t="shared" si="239"/>
        <v>0</v>
      </c>
      <c r="FN81" s="21">
        <f>LEN(配列情報!$D$48)-LEN(SUBSTITUTE(配列情報!$D$48,$D81,""))</f>
        <v>0</v>
      </c>
      <c r="FO81" s="21">
        <f t="shared" si="337"/>
        <v>0</v>
      </c>
      <c r="FP81" s="162" cm="1">
        <f t="array" ref="FP81">FO81-IFERROR(_xlfn.LET(_xlpm.k,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$FO$3:$FO$215),IF(_xlpm.top="対象無し", 0, SUMPRODUCT(_xlpm.amount * _xlpm.hitCount))),0)</f>
        <v>0</v>
      </c>
      <c r="FQ81" s="157">
        <f t="shared" si="240"/>
        <v>0</v>
      </c>
      <c r="FR81" s="21">
        <f>LEN(配列情報!$D$49)-LEN(SUBSTITUTE(配列情報!$D$49,$D81,""))</f>
        <v>0</v>
      </c>
      <c r="FS81" s="21">
        <f t="shared" si="338"/>
        <v>0</v>
      </c>
      <c r="FT81" s="162" cm="1">
        <f t="array" ref="FT81">FS81-IFERROR(_xlfn.LET(_xlpm.k,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$FS$3:$FS$215),IF(_xlpm.top="対象無し", 0, SUMPRODUCT(_xlpm.amount * _xlpm.hitCount))),0)</f>
        <v>0</v>
      </c>
      <c r="FU81" s="157">
        <f t="shared" si="241"/>
        <v>0</v>
      </c>
      <c r="FV81" s="21">
        <f>LEN(配列情報!$D$50)-LEN(SUBSTITUTE(配列情報!$D$50,$D81,""))</f>
        <v>0</v>
      </c>
      <c r="FW81" s="21">
        <f t="shared" si="339"/>
        <v>0</v>
      </c>
      <c r="FX81" s="162" cm="1">
        <f t="array" ref="FX81">FW81-IFERROR(_xlfn.LET(_xlpm.k,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$FW$3:$FW$215),IF(_xlpm.top="対象無し", 0, SUMPRODUCT(_xlpm.amount * _xlpm.hitCount))),0)</f>
        <v>0</v>
      </c>
      <c r="FY81" s="157">
        <f t="shared" si="242"/>
        <v>0</v>
      </c>
      <c r="FZ81" s="21">
        <f>LEN(配列情報!$D$51)-LEN(SUBSTITUTE(配列情報!$D$51,$D81,""))</f>
        <v>0</v>
      </c>
      <c r="GA81" s="21">
        <f t="shared" si="340"/>
        <v>0</v>
      </c>
      <c r="GB81" s="162" cm="1">
        <f t="array" ref="GB81">GA81-IFERROR(_xlfn.LET(_xlpm.k,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$GA$3:$GA$215),IF(_xlpm.top="対象無し", 0, SUMPRODUCT(_xlpm.amount * _xlpm.hitCount))),0)</f>
        <v>0</v>
      </c>
      <c r="GC81" s="157">
        <f t="shared" si="243"/>
        <v>0</v>
      </c>
      <c r="GD81" s="21">
        <f>LEN(配列情報!$D$52)-LEN(SUBSTITUTE(配列情報!$D$52,$D81,""))</f>
        <v>0</v>
      </c>
      <c r="GE81" s="21">
        <f t="shared" si="341"/>
        <v>0</v>
      </c>
      <c r="GF81" s="162" cm="1">
        <f t="array" ref="GF81">GE81-IFERROR(_xlfn.LET(_xlpm.k,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$GE$3:$GE$215),IF(_xlpm.top="対象無し", 0, SUMPRODUCT(_xlpm.amount * _xlpm.hitCount))),0)</f>
        <v>0</v>
      </c>
      <c r="GG81" s="157">
        <f t="shared" si="244"/>
        <v>0</v>
      </c>
      <c r="GH81" s="21">
        <f>LEN(配列情報!$D$53)-LEN(SUBSTITUTE(配列情報!$D$53,$D81,""))</f>
        <v>0</v>
      </c>
      <c r="GI81" s="21">
        <f t="shared" si="342"/>
        <v>0</v>
      </c>
      <c r="GJ81" s="162" cm="1">
        <f t="array" ref="GJ81">GI81-IFERROR(_xlfn.LET(_xlpm.k,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$GI$3:$GI$215),IF(_xlpm.top="対象無し", 0, SUMPRODUCT(_xlpm.amount * _xlpm.hitCount))),0)</f>
        <v>0</v>
      </c>
      <c r="GK81" s="157">
        <f t="shared" si="245"/>
        <v>0</v>
      </c>
      <c r="GL81" s="21">
        <f>LEN(配列情報!$D$54)-LEN(SUBSTITUTE(配列情報!$D$54,$D81,""))</f>
        <v>0</v>
      </c>
      <c r="GM81" s="21">
        <f t="shared" si="343"/>
        <v>0</v>
      </c>
      <c r="GN81" s="162" cm="1">
        <f t="array" ref="GN81">GM81-IFERROR(_xlfn.LET(_xlpm.k,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$GM$3:$GM$215),IF(_xlpm.top="対象無し", 0, SUMPRODUCT(_xlpm.amount * _xlpm.hitCount))),0)</f>
        <v>0</v>
      </c>
      <c r="GO81" s="157">
        <f t="shared" si="246"/>
        <v>0</v>
      </c>
      <c r="GP81" s="21">
        <f>LEN(配列情報!$D$55)-LEN(SUBSTITUTE(配列情報!$D$55,$D81,""))</f>
        <v>0</v>
      </c>
      <c r="GQ81" s="21">
        <f t="shared" si="344"/>
        <v>0</v>
      </c>
      <c r="GR81" s="162" cm="1">
        <f t="array" ref="GR81">GQ81-IFERROR(_xlfn.LET(_xlpm.k,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$GQ$3:$GQ$215),IF(_xlpm.top="対象無し", 0, SUMPRODUCT(_xlpm.amount * _xlpm.hitCount))),0)</f>
        <v>0</v>
      </c>
      <c r="GS81" s="157">
        <f t="shared" si="247"/>
        <v>0</v>
      </c>
      <c r="GT81" s="21">
        <f>LEN(配列情報!$D$56)-LEN(SUBSTITUTE(配列情報!$D$56,$D81,""))</f>
        <v>0</v>
      </c>
      <c r="GU81" s="21">
        <f t="shared" si="345"/>
        <v>0</v>
      </c>
      <c r="GV81" s="162" cm="1">
        <f t="array" ref="GV81">GU81-IFERROR(_xlfn.LET(_xlpm.k,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$GU$3:$GU$215),IF(_xlpm.top="対象無し", 0, SUMPRODUCT(_xlpm.amount * _xlpm.hitCount))),0)</f>
        <v>0</v>
      </c>
      <c r="GW81" s="157">
        <f t="shared" si="248"/>
        <v>0</v>
      </c>
      <c r="GX81" s="21">
        <f>LEN(配列情報!$D$57)-LEN(SUBSTITUTE(配列情報!$D$57,$D81,""))</f>
        <v>0</v>
      </c>
      <c r="GY81" s="21">
        <f t="shared" si="346"/>
        <v>0</v>
      </c>
      <c r="GZ81" s="162" cm="1">
        <f t="array" ref="GZ81">GY81-IFERROR(_xlfn.LET(_xlpm.k,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$GY$3:$GY$215),IF(_xlpm.top="対象無し", 0, SUMPRODUCT(_xlpm.amount * _xlpm.hitCount))),0)</f>
        <v>0</v>
      </c>
      <c r="HA81" s="157">
        <f t="shared" si="249"/>
        <v>0</v>
      </c>
      <c r="HB81" s="21">
        <f>LEN(配列情報!$D$58)-LEN(SUBSTITUTE(配列情報!$D$58,$D81,""))</f>
        <v>0</v>
      </c>
      <c r="HC81" s="21">
        <f t="shared" si="347"/>
        <v>0</v>
      </c>
      <c r="HD81" s="162" cm="1">
        <f t="array" ref="HD81">HC81-IFERROR(_xlfn.LET(_xlpm.k,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$HC$3:$HC$215),IF(_xlpm.top="対象無し", 0, SUMPRODUCT(_xlpm.amount * _xlpm.hitCount))),0)</f>
        <v>0</v>
      </c>
      <c r="HE81" s="157">
        <f t="shared" si="250"/>
        <v>0</v>
      </c>
      <c r="HF81" s="21">
        <f>LEN(配列情報!$D$59)-LEN(SUBSTITUTE(配列情報!$D$59,$D81,""))</f>
        <v>0</v>
      </c>
      <c r="HG81" s="21">
        <f t="shared" si="348"/>
        <v>0</v>
      </c>
      <c r="HH81" s="162" cm="1">
        <f t="array" ref="HH81">HG81-IFERROR(_xlfn.LET(_xlpm.k,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$HG$3:$HG$215),IF(_xlpm.top="対象無し", 0, SUMPRODUCT(_xlpm.amount * _xlpm.hitCount))),0)</f>
        <v>0</v>
      </c>
      <c r="HI81" s="157">
        <f t="shared" si="251"/>
        <v>0</v>
      </c>
      <c r="HJ81" s="21">
        <f>LEN(配列情報!$D$60)-LEN(SUBSTITUTE(配列情報!$D$60,$D81,""))</f>
        <v>0</v>
      </c>
      <c r="HK81" s="21">
        <f t="shared" si="349"/>
        <v>0</v>
      </c>
      <c r="HL81" s="162" cm="1">
        <f t="array" ref="HL81">HK81-IFERROR(_xlfn.LET(_xlpm.k,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$HK$3:$HK$215),IF(_xlpm.top="対象無し", 0, SUMPRODUCT(_xlpm.amount * _xlpm.hitCount))),0)</f>
        <v>0</v>
      </c>
      <c r="HM81" s="157">
        <f t="shared" si="252"/>
        <v>0</v>
      </c>
      <c r="HN81" s="21">
        <f>LEN(配列情報!$D$61)-LEN(SUBSTITUTE(配列情報!$D$61,$D81,""))</f>
        <v>0</v>
      </c>
      <c r="HO81" s="21">
        <f t="shared" si="350"/>
        <v>0</v>
      </c>
      <c r="HP81" s="162" cm="1">
        <f t="array" ref="HP81">HO81-IFERROR(_xlfn.LET(_xlpm.k,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$HO$3:$HO$215),IF(_xlpm.top="対象無し", 0, SUMPRODUCT(_xlpm.amount * _xlpm.hitCount))),0)</f>
        <v>0</v>
      </c>
      <c r="HQ81" s="157">
        <f t="shared" si="253"/>
        <v>0</v>
      </c>
      <c r="HR81" s="21">
        <f>LEN(配列情報!$D$62)-LEN(SUBSTITUTE(配列情報!$D$62,$D81,""))</f>
        <v>0</v>
      </c>
      <c r="HS81" s="21">
        <f t="shared" si="351"/>
        <v>0</v>
      </c>
      <c r="HT81" s="162" cm="1">
        <f t="array" ref="HT81">HS81-IFERROR(_xlfn.LET(_xlpm.k,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$HS$3:$HS$215),IF(_xlpm.top="対象無し", 0, SUMPRODUCT(_xlpm.amount * _xlpm.hitCount))),0)</f>
        <v>0</v>
      </c>
      <c r="HU81" s="157">
        <f t="shared" si="254"/>
        <v>0</v>
      </c>
      <c r="HV81" s="21">
        <f>LEN(配列情報!$D$63)-LEN(SUBSTITUTE(配列情報!$D$63,$D81,""))</f>
        <v>0</v>
      </c>
      <c r="HW81" s="21">
        <f t="shared" si="352"/>
        <v>0</v>
      </c>
      <c r="HX81" s="162" cm="1">
        <f t="array" ref="HX81">HW81-IFERROR(_xlfn.LET(_xlpm.k,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$HW$3:$HW$215),IF(_xlpm.top="対象無し", 0, SUMPRODUCT(_xlpm.amount * _xlpm.hitCount))),0)</f>
        <v>0</v>
      </c>
      <c r="HY81" s="157">
        <f t="shared" si="255"/>
        <v>0</v>
      </c>
      <c r="HZ81" s="21">
        <f>LEN(配列情報!$D$64)-LEN(SUBSTITUTE(配列情報!$D$64,$D81,""))</f>
        <v>0</v>
      </c>
      <c r="IA81" s="21">
        <f t="shared" si="353"/>
        <v>0</v>
      </c>
      <c r="IB81" s="162" cm="1">
        <f t="array" ref="IB81">IA81-IFERROR(_xlfn.LET(_xlpm.k,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$IA$3:$IA$215),IF(_xlpm.top="対象無し", 0, SUMPRODUCT(_xlpm.amount * _xlpm.hitCount))),0)</f>
        <v>0</v>
      </c>
      <c r="IC81" s="157">
        <f t="shared" si="256"/>
        <v>0</v>
      </c>
      <c r="ID81" s="21">
        <f>LEN(配列情報!$D$65)-LEN(SUBSTITUTE(配列情報!$D$65,$D81,""))</f>
        <v>0</v>
      </c>
      <c r="IE81" s="21">
        <f t="shared" si="354"/>
        <v>0</v>
      </c>
      <c r="IF81" s="162" cm="1">
        <f t="array" ref="IF81">IE81-IFERROR(_xlfn.LET(_xlpm.k,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$IE$3:$IE$215),IF(_xlpm.top="対象無し", 0, SUMPRODUCT(_xlpm.amount * _xlpm.hitCount))),0)</f>
        <v>0</v>
      </c>
      <c r="IG81" s="157">
        <f t="shared" si="257"/>
        <v>0</v>
      </c>
      <c r="IH81" s="21">
        <f>LEN(配列情報!$D$66)-LEN(SUBSTITUTE(配列情報!$D$66,$D81,""))</f>
        <v>0</v>
      </c>
      <c r="II81" s="21">
        <f t="shared" si="355"/>
        <v>0</v>
      </c>
      <c r="IJ81" s="162" cm="1">
        <f t="array" ref="IJ81">II81-IFERROR(_xlfn.LET(_xlpm.k,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$II$3:$II$215),IF(_xlpm.top="対象無し", 0, SUMPRODUCT(_xlpm.amount * _xlpm.hitCount))),0)</f>
        <v>0</v>
      </c>
      <c r="IK81" s="157">
        <f t="shared" si="258"/>
        <v>0</v>
      </c>
      <c r="IL81" s="21">
        <f>LEN(配列情報!$D$67)-LEN(SUBSTITUTE(配列情報!$D$67,$D81,""))</f>
        <v>0</v>
      </c>
      <c r="IM81" s="21">
        <f t="shared" si="356"/>
        <v>0</v>
      </c>
      <c r="IN81" s="162" cm="1">
        <f t="array" ref="IN81">IM81-IFERROR(_xlfn.LET(_xlpm.k,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$IM$3:$IM$215),IF(_xlpm.top="対象無し", 0, SUMPRODUCT(_xlpm.amount * _xlpm.hitCount))),0)</f>
        <v>0</v>
      </c>
      <c r="IO81" s="157">
        <f t="shared" si="259"/>
        <v>0</v>
      </c>
      <c r="IP81" s="21">
        <f>LEN(配列情報!$D$68)-LEN(SUBSTITUTE(配列情報!$D$68,$D81,""))</f>
        <v>0</v>
      </c>
      <c r="IQ81" s="21">
        <f t="shared" si="357"/>
        <v>0</v>
      </c>
      <c r="IR81" s="162" cm="1">
        <f t="array" ref="IR81">IQ81-IFERROR(_xlfn.LET(_xlpm.k,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$IQ$3:$IQ$215),IF(_xlpm.top="対象無し", 0, SUMPRODUCT(_xlpm.amount * _xlpm.hitCount))),0)</f>
        <v>0</v>
      </c>
      <c r="IS81" s="157">
        <f t="shared" si="260"/>
        <v>0</v>
      </c>
      <c r="IT81" s="21">
        <f>LEN(配列情報!$D$69)-LEN(SUBSTITUTE(配列情報!$D$69,$D81,""))</f>
        <v>0</v>
      </c>
      <c r="IU81" s="21">
        <f t="shared" si="358"/>
        <v>0</v>
      </c>
      <c r="IV81" s="162" cm="1">
        <f t="array" ref="IV81">IU81-IFERROR(_xlfn.LET(_xlpm.k,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$IU$3:$IU$215),IF(_xlpm.top="対象無し", 0, SUMPRODUCT(_xlpm.amount * _xlpm.hitCount))),0)</f>
        <v>0</v>
      </c>
      <c r="IW81" s="157">
        <f t="shared" si="261"/>
        <v>0</v>
      </c>
      <c r="IX81" s="21">
        <f>LEN(配列情報!$D$70)-LEN(SUBSTITUTE(配列情報!$D$70,$D81,""))</f>
        <v>0</v>
      </c>
      <c r="IY81" s="21">
        <f t="shared" si="359"/>
        <v>0</v>
      </c>
      <c r="IZ81" s="162" cm="1">
        <f t="array" ref="IZ81">IY81-IFERROR(_xlfn.LET(_xlpm.k,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$IY$3:$IY$215),IF(_xlpm.top="対象無し", 0, SUMPRODUCT(_xlpm.amount * _xlpm.hitCount))),0)</f>
        <v>0</v>
      </c>
      <c r="JA81" s="157">
        <f t="shared" si="262"/>
        <v>0</v>
      </c>
      <c r="JB81" s="21">
        <f>LEN(配列情報!$D$71)-LEN(SUBSTITUTE(配列情報!$D$71,$D81,""))</f>
        <v>0</v>
      </c>
      <c r="JC81" s="21">
        <f t="shared" si="360"/>
        <v>0</v>
      </c>
      <c r="JD81" s="162" cm="1">
        <f t="array" ref="JD81">JC81-IFERROR(_xlfn.LET(_xlpm.k,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$JC$3:$JC$215),IF(_xlpm.top="対象無し", 0, SUMPRODUCT(_xlpm.amount * _xlpm.hitCount))),0)</f>
        <v>0</v>
      </c>
      <c r="JE81" s="157">
        <f t="shared" si="263"/>
        <v>0</v>
      </c>
      <c r="JF81" s="21">
        <f>LEN(配列情報!$D$72)-LEN(SUBSTITUTE(配列情報!$D$72,$D81,""))</f>
        <v>0</v>
      </c>
      <c r="JG81" s="21">
        <f t="shared" si="361"/>
        <v>0</v>
      </c>
      <c r="JH81" s="162" cm="1">
        <f t="array" ref="JH81">JG81-IFERROR(_xlfn.LET(_xlpm.k,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$JG$3:$JG$215),IF(_xlpm.top="対象無し", 0, SUMPRODUCT(_xlpm.amount * _xlpm.hitCount))),0)</f>
        <v>0</v>
      </c>
      <c r="JI81" s="157">
        <f t="shared" si="264"/>
        <v>0</v>
      </c>
      <c r="JJ81" s="21">
        <f>LEN(配列情報!$D$73)-LEN(SUBSTITUTE(配列情報!$D$73,$D81,""))</f>
        <v>0</v>
      </c>
      <c r="JK81" s="21">
        <f t="shared" si="362"/>
        <v>0</v>
      </c>
      <c r="JL81" s="162" cm="1">
        <f t="array" ref="JL81">JK81-IFERROR(_xlfn.LET(_xlpm.k,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$JK$3:$JK$215),IF(_xlpm.top="対象無し", 0, SUMPRODUCT(_xlpm.amount * _xlpm.hitCount))),0)</f>
        <v>0</v>
      </c>
      <c r="JM81" s="157">
        <f t="shared" si="265"/>
        <v>0</v>
      </c>
      <c r="JN81" s="21">
        <f>LEN(配列情報!$D$74)-LEN(SUBSTITUTE(配列情報!$D$74,$D81,""))</f>
        <v>0</v>
      </c>
      <c r="JO81" s="21">
        <f t="shared" si="363"/>
        <v>0</v>
      </c>
      <c r="JP81" s="162" cm="1">
        <f t="array" ref="JP81">JO81-IFERROR(_xlfn.LET(_xlpm.k,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$JO$3:$JO$215),IF(_xlpm.top="対象無し", 0, SUMPRODUCT(_xlpm.amount * _xlpm.hitCount))),0)</f>
        <v>0</v>
      </c>
      <c r="JQ81" s="157">
        <f t="shared" si="266"/>
        <v>0</v>
      </c>
      <c r="JR81" s="21">
        <f>LEN(配列情報!$D$75)-LEN(SUBSTITUTE(配列情報!$D$75,$D81,""))</f>
        <v>0</v>
      </c>
      <c r="JS81" s="21">
        <f t="shared" si="364"/>
        <v>0</v>
      </c>
      <c r="JT81" s="162" cm="1">
        <f t="array" ref="JT81">JS81-IFERROR(_xlfn.LET(_xlpm.k,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$JS$3:$JS$215),IF(_xlpm.top="対象無し", 0, SUMPRODUCT(_xlpm.amount * _xlpm.hitCount))),0)</f>
        <v>0</v>
      </c>
      <c r="JU81" s="157">
        <f t="shared" si="267"/>
        <v>0</v>
      </c>
      <c r="JV81" s="21">
        <f>LEN(配列情報!$D$76)-LEN(SUBSTITUTE(配列情報!$D$76,$D81,""))</f>
        <v>0</v>
      </c>
      <c r="JW81" s="21">
        <f t="shared" si="365"/>
        <v>0</v>
      </c>
      <c r="JX81" s="162" cm="1">
        <f t="array" ref="JX81">JW81-IFERROR(_xlfn.LET(_xlpm.k,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$JW$3:$JW$215),IF(_xlpm.top="対象無し", 0, SUMPRODUCT(_xlpm.amount * _xlpm.hitCount))),0)</f>
        <v>0</v>
      </c>
      <c r="JY81" s="157">
        <f t="shared" si="268"/>
        <v>0</v>
      </c>
      <c r="JZ81" s="21">
        <f>LEN(配列情報!$D$77)-LEN(SUBSTITUTE(配列情報!$D$77,$D81,""))</f>
        <v>0</v>
      </c>
      <c r="KA81" s="21">
        <f t="shared" si="366"/>
        <v>0</v>
      </c>
      <c r="KB81" s="162" cm="1">
        <f t="array" ref="KB81">KA81-IFERROR(_xlfn.LET(_xlpm.k,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$KA$3:$KA$215),IF(_xlpm.top="対象無し", 0, SUMPRODUCT(_xlpm.amount * _xlpm.hitCount))),0)</f>
        <v>0</v>
      </c>
      <c r="KC81" s="157">
        <f t="shared" si="269"/>
        <v>0</v>
      </c>
      <c r="KD81" s="21">
        <f>LEN(配列情報!$D$78)-LEN(SUBSTITUTE(配列情報!$D$78,$D81,""))</f>
        <v>0</v>
      </c>
      <c r="KE81" s="21">
        <f t="shared" si="367"/>
        <v>0</v>
      </c>
      <c r="KF81" s="162" cm="1">
        <f t="array" ref="KF81">KE81-IFERROR(_xlfn.LET(_xlpm.k,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$KE$3:$KE$215),IF(_xlpm.top="対象無し", 0, SUMPRODUCT(_xlpm.amount * _xlpm.hitCount))),0)</f>
        <v>0</v>
      </c>
      <c r="KG81" s="157">
        <f t="shared" si="270"/>
        <v>0</v>
      </c>
      <c r="KH81" s="21">
        <f>LEN(配列情報!$D$79)-LEN(SUBSTITUTE(配列情報!$D$79,$D81,""))</f>
        <v>0</v>
      </c>
      <c r="KI81" s="21">
        <f t="shared" si="368"/>
        <v>0</v>
      </c>
      <c r="KJ81" s="162" cm="1">
        <f t="array" ref="KJ81">KI81-IFERROR(_xlfn.LET(_xlpm.k,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$KI$3:$KI$215),IF(_xlpm.top="対象無し", 0, SUMPRODUCT(_xlpm.amount * _xlpm.hitCount))),0)</f>
        <v>0</v>
      </c>
      <c r="KK81" s="157">
        <f t="shared" si="271"/>
        <v>0</v>
      </c>
      <c r="KL81" s="21">
        <f>LEN(配列情報!$D$80)-LEN(SUBSTITUTE(配列情報!$D$80,$D81,""))</f>
        <v>0</v>
      </c>
      <c r="KM81" s="21">
        <f t="shared" si="369"/>
        <v>0</v>
      </c>
      <c r="KN81" s="162" cm="1">
        <f t="array" ref="KN81">KM81-IFERROR(_xlfn.LET(_xlpm.k,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$KM$3:$KM$215),IF(_xlpm.top="対象無し", 0, SUMPRODUCT(_xlpm.amount * _xlpm.hitCount))),0)</f>
        <v>0</v>
      </c>
      <c r="KO81" s="157">
        <f t="shared" si="272"/>
        <v>0</v>
      </c>
      <c r="KP81" s="21">
        <f>LEN(配列情報!$D$81)-LEN(SUBSTITUTE(配列情報!$D$81,$D81,""))</f>
        <v>0</v>
      </c>
      <c r="KQ81" s="21">
        <f t="shared" si="370"/>
        <v>0</v>
      </c>
      <c r="KR81" s="162" cm="1">
        <f t="array" ref="KR81">KQ81-IFERROR(_xlfn.LET(_xlpm.k,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$KQ$3:$KQ$215),IF(_xlpm.top="対象無し", 0, SUMPRODUCT(_xlpm.amount * _xlpm.hitCount))),0)</f>
        <v>0</v>
      </c>
      <c r="KS81" s="157">
        <f t="shared" si="273"/>
        <v>0</v>
      </c>
      <c r="KT81" s="21">
        <f>LEN(配列情報!$D$82)-LEN(SUBSTITUTE(配列情報!$D$82,$D81,""))</f>
        <v>0</v>
      </c>
      <c r="KU81" s="21">
        <f t="shared" si="371"/>
        <v>0</v>
      </c>
      <c r="KV81" s="162" cm="1">
        <f t="array" ref="KV81">KU81-IFERROR(_xlfn.LET(_xlpm.k,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$KU$3:$KU$215),IF(_xlpm.top="対象無し", 0, SUMPRODUCT(_xlpm.amount * _xlpm.hitCount))),0)</f>
        <v>0</v>
      </c>
      <c r="KW81" s="157">
        <f t="shared" si="274"/>
        <v>0</v>
      </c>
      <c r="KX81" s="21">
        <f>LEN(配列情報!$D$83)-LEN(SUBSTITUTE(配列情報!$D$83,$D81,""))</f>
        <v>0</v>
      </c>
      <c r="KY81" s="21">
        <f t="shared" si="372"/>
        <v>0</v>
      </c>
      <c r="KZ81" s="162" cm="1">
        <f t="array" ref="KZ81">KY81-IFERROR(_xlfn.LET(_xlpm.k,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$KY$3:$KY$215),IF(_xlpm.top="対象無し", 0, SUMPRODUCT(_xlpm.amount * _xlpm.hitCount))),0)</f>
        <v>0</v>
      </c>
      <c r="LA81" s="157">
        <f t="shared" si="275"/>
        <v>0</v>
      </c>
      <c r="LB81" s="21">
        <f>LEN(配列情報!$D$84)-LEN(SUBSTITUTE(配列情報!$D$84,$D81,""))</f>
        <v>0</v>
      </c>
      <c r="LC81" s="21">
        <f t="shared" si="373"/>
        <v>0</v>
      </c>
      <c r="LD81" s="162" cm="1">
        <f t="array" ref="LD81">LC81-IFERROR(_xlfn.LET(_xlpm.k,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$LC$3:$LC$215),IF(_xlpm.top="対象無し", 0, SUMPRODUCT(_xlpm.amount * _xlpm.hitCount))),0)</f>
        <v>0</v>
      </c>
      <c r="LE81" s="157">
        <f t="shared" si="276"/>
        <v>0</v>
      </c>
      <c r="LF81" s="21">
        <f>LEN(配列情報!$D$85)-LEN(SUBSTITUTE(配列情報!$D$85,$D81,""))</f>
        <v>0</v>
      </c>
      <c r="LG81" s="21">
        <f t="shared" si="374"/>
        <v>0</v>
      </c>
      <c r="LH81" s="162" cm="1">
        <f t="array" ref="LH81">LG81-IFERROR(_xlfn.LET(_xlpm.k,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$LG$3:$LG$215),IF(_xlpm.top="対象無し", 0, SUMPRODUCT(_xlpm.amount * _xlpm.hitCount))),0)</f>
        <v>0</v>
      </c>
      <c r="LI81" s="157">
        <f t="shared" si="277"/>
        <v>0</v>
      </c>
      <c r="LJ81" s="21">
        <f>LEN(配列情報!$D$86)-LEN(SUBSTITUTE(配列情報!$D$86,$D81,""))</f>
        <v>0</v>
      </c>
      <c r="LK81" s="21">
        <f t="shared" si="375"/>
        <v>0</v>
      </c>
      <c r="LL81" s="162" cm="1">
        <f t="array" ref="LL81">LK81-IFERROR(_xlfn.LET(_xlpm.k,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$LK$3:$LK$215),IF(_xlpm.top="対象無し", 0, SUMPRODUCT(_xlpm.amount * _xlpm.hitCount))),0)</f>
        <v>0</v>
      </c>
      <c r="LM81" s="157">
        <f t="shared" si="278"/>
        <v>0</v>
      </c>
      <c r="LN81" s="21">
        <f>LEN(配列情報!$D$87)-LEN(SUBSTITUTE(配列情報!$D$87,$D81,""))</f>
        <v>0</v>
      </c>
      <c r="LO81" s="21">
        <f t="shared" si="376"/>
        <v>0</v>
      </c>
      <c r="LP81" s="162" cm="1">
        <f t="array" ref="LP81">LO81-IFERROR(_xlfn.LET(_xlpm.k,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$LO$3:$LO$215),IF(_xlpm.top="対象無し", 0, SUMPRODUCT(_xlpm.amount * _xlpm.hitCount))),0)</f>
        <v>0</v>
      </c>
      <c r="LQ81" s="157">
        <f t="shared" si="279"/>
        <v>0</v>
      </c>
      <c r="LR81" s="21">
        <f>LEN(配列情報!$D$88)-LEN(SUBSTITUTE(配列情報!$D$88,$D81,""))</f>
        <v>0</v>
      </c>
      <c r="LS81" s="21">
        <f t="shared" si="377"/>
        <v>0</v>
      </c>
      <c r="LT81" s="162" cm="1">
        <f t="array" ref="LT81">LS81-IFERROR(_xlfn.LET(_xlpm.k,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$LS$3:$LS$215),IF(_xlpm.top="対象無し", 0, SUMPRODUCT(_xlpm.amount * _xlpm.hitCount))),0)</f>
        <v>0</v>
      </c>
      <c r="LU81" s="157">
        <f t="shared" si="280"/>
        <v>0</v>
      </c>
      <c r="LV81" s="21">
        <f>LEN(配列情報!$D$89)-LEN(SUBSTITUTE(配列情報!$D$89,$D81,""))</f>
        <v>0</v>
      </c>
      <c r="LW81" s="21">
        <f t="shared" si="378"/>
        <v>0</v>
      </c>
      <c r="LX81" s="162" cm="1">
        <f t="array" ref="LX81">LW81-IFERROR(_xlfn.LET(_xlpm.k,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$LW$3:$LW$215),IF(_xlpm.top="対象無し", 0, SUMPRODUCT(_xlpm.amount * _xlpm.hitCount))),0)</f>
        <v>0</v>
      </c>
      <c r="LY81" s="157">
        <f t="shared" si="281"/>
        <v>0</v>
      </c>
      <c r="LZ81" s="21">
        <f>LEN(配列情報!$D$90)-LEN(SUBSTITUTE(配列情報!$D$90,$D81,""))</f>
        <v>0</v>
      </c>
      <c r="MA81" s="21">
        <f t="shared" si="379"/>
        <v>0</v>
      </c>
      <c r="MB81" s="162" cm="1">
        <f t="array" ref="MB81">MA81-IFERROR(_xlfn.LET(_xlpm.k,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$MA$3:$MA$215),IF(_xlpm.top="対象無し", 0, SUMPRODUCT(_xlpm.amount * _xlpm.hitCount))),0)</f>
        <v>0</v>
      </c>
      <c r="MC81" s="157">
        <f t="shared" si="282"/>
        <v>0</v>
      </c>
      <c r="MD81" s="21">
        <f>LEN(配列情報!$D$91)-LEN(SUBSTITUTE(配列情報!$D$91,$D81,""))</f>
        <v>0</v>
      </c>
      <c r="ME81" s="21">
        <f t="shared" si="380"/>
        <v>0</v>
      </c>
      <c r="MF81" s="162" cm="1">
        <f t="array" ref="MF81">ME81-IFERROR(_xlfn.LET(_xlpm.k,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$ME$3:$ME$215),IF(_xlpm.top="対象無し", 0, SUMPRODUCT(_xlpm.amount * _xlpm.hitCount))),0)</f>
        <v>0</v>
      </c>
      <c r="MG81" s="157">
        <f t="shared" si="283"/>
        <v>0</v>
      </c>
      <c r="MH81" s="21">
        <f>LEN(配列情報!$D$92)-LEN(SUBSTITUTE(配列情報!$D$92,$D81,""))</f>
        <v>0</v>
      </c>
      <c r="MI81" s="21">
        <f t="shared" si="381"/>
        <v>0</v>
      </c>
      <c r="MJ81" s="162" cm="1">
        <f t="array" ref="MJ81">MI81-IFERROR(_xlfn.LET(_xlpm.k,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$MI$3:$MI$215),IF(_xlpm.top="対象無し", 0, SUMPRODUCT(_xlpm.amount * _xlpm.hitCount))),0)</f>
        <v>0</v>
      </c>
      <c r="MK81" s="157">
        <f t="shared" si="284"/>
        <v>0</v>
      </c>
      <c r="ML81" s="21">
        <f>LEN(配列情報!$D$93)-LEN(SUBSTITUTE(配列情報!$D$93,$D81,""))</f>
        <v>0</v>
      </c>
      <c r="MM81" s="21">
        <f t="shared" si="382"/>
        <v>0</v>
      </c>
      <c r="MN81" s="162" cm="1">
        <f t="array" ref="MN81">MM81-IFERROR(_xlfn.LET(_xlpm.k,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$MM$3:$MM$215),IF(_xlpm.top="対象無し", 0, SUMPRODUCT(_xlpm.amount * _xlpm.hitCount))),0)</f>
        <v>0</v>
      </c>
      <c r="MO81" s="157">
        <f t="shared" si="285"/>
        <v>0</v>
      </c>
      <c r="MP81" s="21">
        <f>LEN(配列情報!$D$94)-LEN(SUBSTITUTE(配列情報!$D$94,$D81,""))</f>
        <v>0</v>
      </c>
      <c r="MQ81" s="21">
        <f t="shared" si="383"/>
        <v>0</v>
      </c>
      <c r="MR81" s="162" cm="1">
        <f t="array" ref="MR81">MQ81-IFERROR(_xlfn.LET(_xlpm.k,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$MQ$3:$MQ$215),IF(_xlpm.top="対象無し", 0, SUMPRODUCT(_xlpm.amount * _xlpm.hitCount))),0)</f>
        <v>0</v>
      </c>
      <c r="MS81" s="157">
        <f t="shared" si="286"/>
        <v>0</v>
      </c>
      <c r="MT81" s="21">
        <f>LEN(配列情報!$D$95)-LEN(SUBSTITUTE(配列情報!$D$95,$D81,""))</f>
        <v>0</v>
      </c>
      <c r="MU81" s="21">
        <f t="shared" si="384"/>
        <v>0</v>
      </c>
      <c r="MV81" s="162" cm="1">
        <f t="array" ref="MV81">MU81-IFERROR(_xlfn.LET(_xlpm.k,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$MU$3:$MU$215),IF(_xlpm.top="対象無し", 0, SUMPRODUCT(_xlpm.amount * _xlpm.hitCount))),0)</f>
        <v>0</v>
      </c>
      <c r="MW81" s="157">
        <f t="shared" si="287"/>
        <v>0</v>
      </c>
      <c r="MX81" s="21">
        <f>LEN(配列情報!$D$96)-LEN(SUBSTITUTE(配列情報!$D$96,$D81,""))</f>
        <v>0</v>
      </c>
      <c r="MY81" s="21">
        <f t="shared" si="385"/>
        <v>0</v>
      </c>
      <c r="MZ81" s="162" cm="1">
        <f t="array" ref="MZ81">MY81-IFERROR(_xlfn.LET(_xlpm.k,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$MY$3:$MY$215),IF(_xlpm.top="対象無し", 0, SUMPRODUCT(_xlpm.amount * _xlpm.hitCount))),0)</f>
        <v>0</v>
      </c>
      <c r="NA81" s="157">
        <f t="shared" si="288"/>
        <v>0</v>
      </c>
      <c r="NB81" s="21">
        <f>LEN(配列情報!$D$97)-LEN(SUBSTITUTE(配列情報!$D$97,$D81,""))</f>
        <v>0</v>
      </c>
      <c r="NC81" s="21">
        <f t="shared" si="386"/>
        <v>0</v>
      </c>
      <c r="ND81" s="162" cm="1">
        <f t="array" ref="ND81">NC81-IFERROR(_xlfn.LET(_xlpm.k,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$NC$3:$NC$215),IF(_xlpm.top="対象無し", 0, SUMPRODUCT(_xlpm.amount * _xlpm.hitCount))),0)</f>
        <v>0</v>
      </c>
      <c r="NE81" s="157">
        <f t="shared" si="289"/>
        <v>0</v>
      </c>
      <c r="NF81" s="21">
        <f>LEN(配列情報!$D$98)-LEN(SUBSTITUTE(配列情報!$D$98,$D81,""))</f>
        <v>0</v>
      </c>
      <c r="NG81" s="21">
        <f t="shared" si="387"/>
        <v>0</v>
      </c>
      <c r="NH81" s="162" cm="1">
        <f t="array" ref="NH81">NG81-IFERROR(_xlfn.LET(_xlpm.k,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$NG$3:$NG$215),IF(_xlpm.top="対象無し", 0, SUMPRODUCT(_xlpm.amount * _xlpm.hitCount))),0)</f>
        <v>0</v>
      </c>
      <c r="NI81" s="157">
        <f t="shared" si="290"/>
        <v>0</v>
      </c>
      <c r="NJ81" s="21">
        <f>LEN(配列情報!$D$99)-LEN(SUBSTITUTE(配列情報!$D$99,$D81,""))</f>
        <v>0</v>
      </c>
      <c r="NK81" s="21">
        <f t="shared" si="388"/>
        <v>0</v>
      </c>
      <c r="NL81" s="162" cm="1">
        <f t="array" ref="NL81">NK81-IFERROR(_xlfn.LET(_xlpm.k,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$NK$3:$NK$215),IF(_xlpm.top="対象無し", 0, SUMPRODUCT(_xlpm.amount * _xlpm.hitCount))),0)</f>
        <v>0</v>
      </c>
      <c r="NM81" s="157">
        <f t="shared" si="291"/>
        <v>0</v>
      </c>
      <c r="NN81" s="21">
        <f>LEN(配列情報!$D$100)-LEN(SUBSTITUTE(配列情報!$D$100,$D81,""))</f>
        <v>0</v>
      </c>
      <c r="NO81" s="21">
        <f t="shared" si="389"/>
        <v>0</v>
      </c>
      <c r="NP81" s="162" cm="1">
        <f t="array" ref="NP81">NO81-IFERROR(_xlfn.LET(_xlpm.k,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$NO$3:$NO$215),IF(_xlpm.top="対象無し", 0, SUMPRODUCT(_xlpm.amount * _xlpm.hitCount))),0)</f>
        <v>0</v>
      </c>
      <c r="NQ81" s="157">
        <f t="shared" si="292"/>
        <v>0</v>
      </c>
      <c r="NR81" s="21">
        <f>LEN(配列情報!$D$101)-LEN(SUBSTITUTE(配列情報!$D$101,$D81,""))</f>
        <v>0</v>
      </c>
      <c r="NS81" s="21">
        <f t="shared" si="390"/>
        <v>0</v>
      </c>
      <c r="NT81" s="162" cm="1">
        <f t="array" ref="NT81">NS81-IFERROR(_xlfn.LET(_xlpm.k,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$NS$3:$NS$215),IF(_xlpm.top="対象無し", 0, SUMPRODUCT(_xlpm.amount * _xlpm.hitCount))),0)</f>
        <v>0</v>
      </c>
      <c r="NU81" s="157">
        <f t="shared" si="293"/>
        <v>0</v>
      </c>
      <c r="NV81" s="21">
        <f>LEN(配列情報!$D$102)-LEN(SUBSTITUTE(配列情報!$D$102,$D81,""))</f>
        <v>0</v>
      </c>
      <c r="NW81" s="21">
        <f t="shared" si="391"/>
        <v>0</v>
      </c>
      <c r="NX81" s="162" cm="1">
        <f t="array" ref="NX81">NW81-IFERROR(_xlfn.LET(_xlpm.k, _xlfn.XMATCH(TRUE, EXACT($OB$2:$RL$2, D81),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D81, ""))) / LEN(D81),_xlpm.amount, SUMIF($C$3:$C$215, _xlpm.arrCode, $NW$3:$NW$215),IF(_xlpm.top="対象無し", 0, SUMPRODUCT(_xlpm.amount * _xlpm.hitCount))),0)</f>
        <v>0</v>
      </c>
      <c r="NY81" s="157">
        <f t="shared" si="294"/>
        <v>0</v>
      </c>
    </row>
    <row r="82" spans="1:389">
      <c r="A82" s="180" t="s">
        <v>230</v>
      </c>
      <c r="B82" s="45" t="s">
        <v>73</v>
      </c>
      <c r="C82" s="45">
        <v>80</v>
      </c>
      <c r="D82" s="19" t="str">
        <f>塩基・修飾表記の定義!N73</f>
        <v>[CNVK]</v>
      </c>
      <c r="E82" s="160">
        <f t="shared" si="295"/>
        <v>6</v>
      </c>
      <c r="F82" s="21">
        <f>LEN(配列情報!$D$7)-LEN(SUBSTITUTE(配列情報!$D$7,$D82,""))</f>
        <v>0</v>
      </c>
      <c r="G82" s="21">
        <f t="shared" si="296"/>
        <v>0</v>
      </c>
      <c r="H82" s="162" cm="1">
        <f t="array" ref="H82">G82-IFERROR(_xlfn.LET(_xlpm.k,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$G$3:$G$215),IF(_xlpm.top="対象無し", 0, SUMPRODUCT(_xlpm.amount * _xlpm.hitCount))),0)</f>
        <v>0</v>
      </c>
      <c r="I82" s="157">
        <f t="shared" si="392"/>
        <v>0</v>
      </c>
      <c r="J82" s="21">
        <f>LEN(配列情報!$D$8)-LEN(SUBSTITUTE(配列情報!$D$8,$D82,""))</f>
        <v>0</v>
      </c>
      <c r="K82" s="21">
        <f t="shared" si="297"/>
        <v>0</v>
      </c>
      <c r="L82" s="162" cm="1">
        <f t="array" ref="L82">K82-IFERROR(_xlfn.LET(_xlpm.k,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$K$3:$K$215),IF(_xlpm.top="対象無し", 0, SUMPRODUCT(_xlpm.amount * _xlpm.hitCount))),0)</f>
        <v>0</v>
      </c>
      <c r="M82" s="157">
        <f t="shared" si="200"/>
        <v>0</v>
      </c>
      <c r="N82" s="21">
        <f>LEN(配列情報!$D$9)-LEN(SUBSTITUTE(配列情報!$D$9,$D82,""))</f>
        <v>0</v>
      </c>
      <c r="O82" s="21">
        <f t="shared" si="298"/>
        <v>0</v>
      </c>
      <c r="P82" s="162" cm="1">
        <f t="array" ref="P82">O82-IFERROR(_xlfn.LET(_xlpm.k,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$O$3:$O$215),IF(_xlpm.top="対象無し", 0, SUMPRODUCT(_xlpm.amount * _xlpm.hitCount))),0)</f>
        <v>0</v>
      </c>
      <c r="Q82" s="157">
        <f t="shared" si="201"/>
        <v>0</v>
      </c>
      <c r="R82" s="21">
        <f>LEN(配列情報!$D$10)-LEN(SUBSTITUTE(配列情報!$D$10,$D82,""))</f>
        <v>0</v>
      </c>
      <c r="S82" s="21">
        <f t="shared" si="299"/>
        <v>0</v>
      </c>
      <c r="T82" s="162" cm="1">
        <f t="array" ref="T82">S82-IFERROR(_xlfn.LET(_xlpm.k,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$S$3:$S$215),IF(_xlpm.top="対象無し", 0, SUMPRODUCT(_xlpm.amount * _xlpm.hitCount))),0)</f>
        <v>0</v>
      </c>
      <c r="U82" s="157">
        <f t="shared" si="202"/>
        <v>0</v>
      </c>
      <c r="V82" s="21">
        <f>LEN(配列情報!$D$11)-LEN(SUBSTITUTE(配列情報!$D$11,$D82,""))</f>
        <v>0</v>
      </c>
      <c r="W82" s="21">
        <f t="shared" si="300"/>
        <v>0</v>
      </c>
      <c r="X82" s="162" cm="1">
        <f t="array" ref="X82">W82-IFERROR(_xlfn.LET(_xlpm.k,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$W$3:$W$215),IF(_xlpm.top="対象無し", 0, SUMPRODUCT(_xlpm.amount * _xlpm.hitCount))),0)</f>
        <v>0</v>
      </c>
      <c r="Y82" s="157">
        <f t="shared" si="203"/>
        <v>0</v>
      </c>
      <c r="Z82" s="21">
        <f>LEN(配列情報!$D$12)-LEN(SUBSTITUTE(配列情報!$D$12,$D82,""))</f>
        <v>0</v>
      </c>
      <c r="AA82" s="21">
        <f t="shared" si="301"/>
        <v>0</v>
      </c>
      <c r="AB82" s="162" cm="1">
        <f t="array" ref="AB82">AA82-IFERROR(_xlfn.LET(_xlpm.k,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$AA$3:$AA$215),IF(_xlpm.top="対象無し", 0, SUMPRODUCT(_xlpm.amount * _xlpm.hitCount))),0)</f>
        <v>0</v>
      </c>
      <c r="AC82" s="157">
        <f t="shared" si="204"/>
        <v>0</v>
      </c>
      <c r="AD82" s="21">
        <f>LEN(配列情報!$D$13)-LEN(SUBSTITUTE(配列情報!$D$13,$D82,""))</f>
        <v>0</v>
      </c>
      <c r="AE82" s="21">
        <f t="shared" si="302"/>
        <v>0</v>
      </c>
      <c r="AF82" s="162" cm="1">
        <f t="array" ref="AF82">AE82-IFERROR(_xlfn.LET(_xlpm.k,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$AE$3:$AE$215),IF(_xlpm.top="対象無し", 0, SUMPRODUCT(_xlpm.amount * _xlpm.hitCount))),0)</f>
        <v>0</v>
      </c>
      <c r="AG82" s="157">
        <f t="shared" si="205"/>
        <v>0</v>
      </c>
      <c r="AH82" s="21">
        <f>LEN(配列情報!$D$14)-LEN(SUBSTITUTE(配列情報!$D$14,$D82,""))</f>
        <v>0</v>
      </c>
      <c r="AI82" s="21">
        <f t="shared" si="303"/>
        <v>0</v>
      </c>
      <c r="AJ82" s="162" cm="1">
        <f t="array" ref="AJ82">AI82-IFERROR(_xlfn.LET(_xlpm.k,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$AI$3:$AI$215),IF(_xlpm.top="対象無し", 0, SUMPRODUCT(_xlpm.amount * _xlpm.hitCount))),0)</f>
        <v>0</v>
      </c>
      <c r="AK82" s="157">
        <f t="shared" si="206"/>
        <v>0</v>
      </c>
      <c r="AL82" s="21">
        <f>LEN(配列情報!$D$15)-LEN(SUBSTITUTE(配列情報!$D$15,$D82,""))</f>
        <v>0</v>
      </c>
      <c r="AM82" s="21">
        <f t="shared" si="304"/>
        <v>0</v>
      </c>
      <c r="AN82" s="162" cm="1">
        <f t="array" ref="AN82">AM82-IFERROR(_xlfn.LET(_xlpm.k,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$AM$3:$AM$215),IF(_xlpm.top="対象無し", 0, SUMPRODUCT(_xlpm.amount * _xlpm.hitCount))),0)</f>
        <v>0</v>
      </c>
      <c r="AO82" s="157">
        <f t="shared" si="207"/>
        <v>0</v>
      </c>
      <c r="AP82" s="21">
        <f>LEN(配列情報!$D$16)-LEN(SUBSTITUTE(配列情報!$D$16,$D82,""))</f>
        <v>0</v>
      </c>
      <c r="AQ82" s="21">
        <f t="shared" si="305"/>
        <v>0</v>
      </c>
      <c r="AR82" s="162" cm="1">
        <f t="array" ref="AR82">AQ82-IFERROR(_xlfn.LET(_xlpm.k,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$AQ$3:$AQ$215),IF(_xlpm.top="対象無し", 0, SUMPRODUCT(_xlpm.amount * _xlpm.hitCount))),0)</f>
        <v>0</v>
      </c>
      <c r="AS82" s="157">
        <f t="shared" si="208"/>
        <v>0</v>
      </c>
      <c r="AT82" s="21">
        <f>LEN(配列情報!$D$17)-LEN(SUBSTITUTE(配列情報!$D$17,$D82,""))</f>
        <v>0</v>
      </c>
      <c r="AU82" s="21">
        <f t="shared" si="306"/>
        <v>0</v>
      </c>
      <c r="AV82" s="162" cm="1">
        <f t="array" ref="AV82">AU82-IFERROR(_xlfn.LET(_xlpm.k,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$AU$3:$AU$215),IF(_xlpm.top="対象無し", 0, SUMPRODUCT(_xlpm.amount * _xlpm.hitCount))),0)</f>
        <v>0</v>
      </c>
      <c r="AW82" s="157">
        <f t="shared" si="209"/>
        <v>0</v>
      </c>
      <c r="AX82" s="21">
        <f>LEN(配列情報!$D$18)-LEN(SUBSTITUTE(配列情報!$D$18,$D82,""))</f>
        <v>0</v>
      </c>
      <c r="AY82" s="21">
        <f t="shared" si="307"/>
        <v>0</v>
      </c>
      <c r="AZ82" s="162" cm="1">
        <f t="array" ref="AZ82">AY82-IFERROR(_xlfn.LET(_xlpm.k,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$AY$3:$AY$215),IF(_xlpm.top="対象無し", 0, SUMPRODUCT(_xlpm.amount * _xlpm.hitCount))),0)</f>
        <v>0</v>
      </c>
      <c r="BA82" s="157">
        <f t="shared" si="210"/>
        <v>0</v>
      </c>
      <c r="BB82" s="21">
        <f>LEN(配列情報!$D$19)-LEN(SUBSTITUTE(配列情報!$D$19,$D82,""))</f>
        <v>0</v>
      </c>
      <c r="BC82" s="21">
        <f t="shared" si="308"/>
        <v>0</v>
      </c>
      <c r="BD82" s="162" cm="1">
        <f t="array" ref="BD82">BC82-IFERROR(_xlfn.LET(_xlpm.k,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$BC$3:$BC$215),IF(_xlpm.top="対象無し", 0, SUMPRODUCT(_xlpm.amount * _xlpm.hitCount))),0)</f>
        <v>0</v>
      </c>
      <c r="BE82" s="157">
        <f t="shared" si="211"/>
        <v>0</v>
      </c>
      <c r="BF82" s="21">
        <f>LEN(配列情報!$D$20)-LEN(SUBSTITUTE(配列情報!$D$20,$D82,""))</f>
        <v>0</v>
      </c>
      <c r="BG82" s="21">
        <f t="shared" si="309"/>
        <v>0</v>
      </c>
      <c r="BH82" s="162" cm="1">
        <f t="array" ref="BH82">BG82-IFERROR(_xlfn.LET(_xlpm.k,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$BG$3:$BG$215),IF(_xlpm.top="対象無し", 0, SUMPRODUCT(_xlpm.amount * _xlpm.hitCount))),0)</f>
        <v>0</v>
      </c>
      <c r="BI82" s="157">
        <f t="shared" si="212"/>
        <v>0</v>
      </c>
      <c r="BJ82" s="21">
        <f>LEN(配列情報!$D$21)-LEN(SUBSTITUTE(配列情報!$D$21,$D82,""))</f>
        <v>0</v>
      </c>
      <c r="BK82" s="21">
        <f t="shared" si="310"/>
        <v>0</v>
      </c>
      <c r="BL82" s="162" cm="1">
        <f t="array" ref="BL82">BK82-IFERROR(_xlfn.LET(_xlpm.k,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$BK$3:$BK$215),IF(_xlpm.top="対象無し", 0, SUMPRODUCT(_xlpm.amount * _xlpm.hitCount))),0)</f>
        <v>0</v>
      </c>
      <c r="BM82" s="157">
        <f t="shared" si="213"/>
        <v>0</v>
      </c>
      <c r="BN82" s="21">
        <f>LEN(配列情報!$D$22)-LEN(SUBSTITUTE(配列情報!$D$22,$D82,""))</f>
        <v>0</v>
      </c>
      <c r="BO82" s="21">
        <f t="shared" si="311"/>
        <v>0</v>
      </c>
      <c r="BP82" s="162" cm="1">
        <f t="array" ref="BP82">BO82-IFERROR(_xlfn.LET(_xlpm.k,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$BO$3:$BO$215),IF(_xlpm.top="対象無し", 0, SUMPRODUCT(_xlpm.amount * _xlpm.hitCount))),0)</f>
        <v>0</v>
      </c>
      <c r="BQ82" s="157">
        <f t="shared" si="214"/>
        <v>0</v>
      </c>
      <c r="BR82" s="21">
        <f>LEN(配列情報!$D$23)-LEN(SUBSTITUTE(配列情報!$D$23,$D82,""))</f>
        <v>0</v>
      </c>
      <c r="BS82" s="21">
        <f t="shared" si="312"/>
        <v>0</v>
      </c>
      <c r="BT82" s="162" cm="1">
        <f t="array" ref="BT82">BS82-IFERROR(_xlfn.LET(_xlpm.k,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$BS$3:$BS$215),IF(_xlpm.top="対象無し", 0, SUMPRODUCT(_xlpm.amount * _xlpm.hitCount))),0)</f>
        <v>0</v>
      </c>
      <c r="BU82" s="157">
        <f t="shared" si="215"/>
        <v>0</v>
      </c>
      <c r="BV82" s="21">
        <f>LEN(配列情報!$D$24)-LEN(SUBSTITUTE(配列情報!$D$24,$D82,""))</f>
        <v>0</v>
      </c>
      <c r="BW82" s="21">
        <f t="shared" si="313"/>
        <v>0</v>
      </c>
      <c r="BX82" s="162" cm="1">
        <f t="array" ref="BX82">BW82-IFERROR(_xlfn.LET(_xlpm.k,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$BW$3:$BW$215),IF(_xlpm.top="対象無し", 0, SUMPRODUCT(_xlpm.amount * _xlpm.hitCount))),0)</f>
        <v>0</v>
      </c>
      <c r="BY82" s="157">
        <f t="shared" si="216"/>
        <v>0</v>
      </c>
      <c r="BZ82" s="21">
        <f>LEN(配列情報!$D$25)-LEN(SUBSTITUTE(配列情報!$D$25,$D82,""))</f>
        <v>0</v>
      </c>
      <c r="CA82" s="21">
        <f t="shared" si="314"/>
        <v>0</v>
      </c>
      <c r="CB82" s="162" cm="1">
        <f t="array" ref="CB82">CA82-IFERROR(_xlfn.LET(_xlpm.k,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$CA$3:$CA$215),IF(_xlpm.top="対象無し", 0, SUMPRODUCT(_xlpm.amount * _xlpm.hitCount))),0)</f>
        <v>0</v>
      </c>
      <c r="CC82" s="157">
        <f t="shared" si="217"/>
        <v>0</v>
      </c>
      <c r="CD82" s="21">
        <f>LEN(配列情報!$D$26)-LEN(SUBSTITUTE(配列情報!$D$26,$D82,""))</f>
        <v>0</v>
      </c>
      <c r="CE82" s="21">
        <f t="shared" si="315"/>
        <v>0</v>
      </c>
      <c r="CF82" s="162" cm="1">
        <f t="array" ref="CF82">CE82-IFERROR(_xlfn.LET(_xlpm.k,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$CE$3:$CE$215),IF(_xlpm.top="対象無し", 0, SUMPRODUCT(_xlpm.amount * _xlpm.hitCount))),0)</f>
        <v>0</v>
      </c>
      <c r="CG82" s="157">
        <f t="shared" si="218"/>
        <v>0</v>
      </c>
      <c r="CH82" s="21">
        <f>LEN(配列情報!$D$27)-LEN(SUBSTITUTE(配列情報!$D$27,$D82,""))</f>
        <v>0</v>
      </c>
      <c r="CI82" s="21">
        <f t="shared" si="316"/>
        <v>0</v>
      </c>
      <c r="CJ82" s="162" cm="1">
        <f t="array" ref="CJ82">CI82-IFERROR(_xlfn.LET(_xlpm.k,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$CI$3:$CI$215),IF(_xlpm.top="対象無し", 0, SUMPRODUCT(_xlpm.amount * _xlpm.hitCount))),0)</f>
        <v>0</v>
      </c>
      <c r="CK82" s="157">
        <f t="shared" si="219"/>
        <v>0</v>
      </c>
      <c r="CL82" s="21">
        <f>LEN(配列情報!$D$28)-LEN(SUBSTITUTE(配列情報!$D$28,$D82,""))</f>
        <v>0</v>
      </c>
      <c r="CM82" s="21">
        <f t="shared" si="317"/>
        <v>0</v>
      </c>
      <c r="CN82" s="162" cm="1">
        <f t="array" ref="CN82">CM82-IFERROR(_xlfn.LET(_xlpm.k,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$CM$3:$CM$215),IF(_xlpm.top="対象無し", 0, SUMPRODUCT(_xlpm.amount * _xlpm.hitCount))),0)</f>
        <v>0</v>
      </c>
      <c r="CO82" s="157">
        <f t="shared" si="220"/>
        <v>0</v>
      </c>
      <c r="CP82" s="21">
        <f>LEN(配列情報!$D$29)-LEN(SUBSTITUTE(配列情報!$D$29,$D82,""))</f>
        <v>0</v>
      </c>
      <c r="CQ82" s="21">
        <f t="shared" si="318"/>
        <v>0</v>
      </c>
      <c r="CR82" s="162" cm="1">
        <f t="array" ref="CR82">CQ82-IFERROR(_xlfn.LET(_xlpm.k,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$CQ$3:$CQ$215),IF(_xlpm.top="対象無し", 0, SUMPRODUCT(_xlpm.amount * _xlpm.hitCount))),0)</f>
        <v>0</v>
      </c>
      <c r="CS82" s="157">
        <f t="shared" si="221"/>
        <v>0</v>
      </c>
      <c r="CT82" s="21">
        <f>LEN(配列情報!$D$30)-LEN(SUBSTITUTE(配列情報!$D$30,$D82,""))</f>
        <v>0</v>
      </c>
      <c r="CU82" s="21">
        <f t="shared" si="319"/>
        <v>0</v>
      </c>
      <c r="CV82" s="162" cm="1">
        <f t="array" ref="CV82">CU82-IFERROR(_xlfn.LET(_xlpm.k,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$CU$3:$CU$215),IF(_xlpm.top="対象無し", 0, SUMPRODUCT(_xlpm.amount * _xlpm.hitCount))),0)</f>
        <v>0</v>
      </c>
      <c r="CW82" s="157">
        <f t="shared" si="222"/>
        <v>0</v>
      </c>
      <c r="CX82" s="21">
        <f>LEN(配列情報!$D$31)-LEN(SUBSTITUTE(配列情報!$D$31,$D82,""))</f>
        <v>0</v>
      </c>
      <c r="CY82" s="21">
        <f t="shared" si="320"/>
        <v>0</v>
      </c>
      <c r="CZ82" s="162" cm="1">
        <f t="array" ref="CZ82">CY82-IFERROR(_xlfn.LET(_xlpm.k,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$CY$3:$CY$215),IF(_xlpm.top="対象無し", 0, SUMPRODUCT(_xlpm.amount * _xlpm.hitCount))),0)</f>
        <v>0</v>
      </c>
      <c r="DA82" s="157">
        <f t="shared" si="223"/>
        <v>0</v>
      </c>
      <c r="DB82" s="21">
        <f>LEN(配列情報!$D$32)-LEN(SUBSTITUTE(配列情報!$D$32,$D82,""))</f>
        <v>0</v>
      </c>
      <c r="DC82" s="21">
        <f t="shared" si="321"/>
        <v>0</v>
      </c>
      <c r="DD82" s="162" cm="1">
        <f t="array" ref="DD82">DC82-IFERROR(_xlfn.LET(_xlpm.k,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$DC$3:$DC$215),IF(_xlpm.top="対象無し", 0, SUMPRODUCT(_xlpm.amount * _xlpm.hitCount))),0)</f>
        <v>0</v>
      </c>
      <c r="DE82" s="157">
        <f t="shared" si="224"/>
        <v>0</v>
      </c>
      <c r="DF82" s="21">
        <f>LEN(配列情報!$D$33)-LEN(SUBSTITUTE(配列情報!$D$33,$D82,""))</f>
        <v>0</v>
      </c>
      <c r="DG82" s="21">
        <f t="shared" si="322"/>
        <v>0</v>
      </c>
      <c r="DH82" s="162" cm="1">
        <f t="array" ref="DH82">DG82-IFERROR(_xlfn.LET(_xlpm.k,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$DG$3:$DG$215),IF(_xlpm.top="対象無し", 0, SUMPRODUCT(_xlpm.amount * _xlpm.hitCount))),0)</f>
        <v>0</v>
      </c>
      <c r="DI82" s="157">
        <f t="shared" si="225"/>
        <v>0</v>
      </c>
      <c r="DJ82" s="21">
        <f>LEN(配列情報!$D$34)-LEN(SUBSTITUTE(配列情報!$D$34,$D82,""))</f>
        <v>0</v>
      </c>
      <c r="DK82" s="21">
        <f t="shared" si="323"/>
        <v>0</v>
      </c>
      <c r="DL82" s="162" cm="1">
        <f t="array" ref="DL82">DK82-IFERROR(_xlfn.LET(_xlpm.k,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$DK$3:$DK$215),IF(_xlpm.top="対象無し", 0, SUMPRODUCT(_xlpm.amount * _xlpm.hitCount))),0)</f>
        <v>0</v>
      </c>
      <c r="DM82" s="157">
        <f t="shared" si="226"/>
        <v>0</v>
      </c>
      <c r="DN82" s="21">
        <f>LEN(配列情報!$D$35)-LEN(SUBSTITUTE(配列情報!$D$35,$D82,""))</f>
        <v>0</v>
      </c>
      <c r="DO82" s="21">
        <f t="shared" si="324"/>
        <v>0</v>
      </c>
      <c r="DP82" s="162" cm="1">
        <f t="array" ref="DP82">DO82-IFERROR(_xlfn.LET(_xlpm.k,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$DO$3:$DO$215),IF(_xlpm.top="対象無し", 0, SUMPRODUCT(_xlpm.amount * _xlpm.hitCount))),0)</f>
        <v>0</v>
      </c>
      <c r="DQ82" s="157">
        <f t="shared" si="227"/>
        <v>0</v>
      </c>
      <c r="DR82" s="21">
        <f>LEN(配列情報!$D$36)-LEN(SUBSTITUTE(配列情報!$D$36,$D82,""))</f>
        <v>0</v>
      </c>
      <c r="DS82" s="21">
        <f t="shared" si="325"/>
        <v>0</v>
      </c>
      <c r="DT82" s="162" cm="1">
        <f t="array" ref="DT82">DS82-IFERROR(_xlfn.LET(_xlpm.k,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$DS$3:$DS$215),IF(_xlpm.top="対象無し", 0, SUMPRODUCT(_xlpm.amount * _xlpm.hitCount))),0)</f>
        <v>0</v>
      </c>
      <c r="DU82" s="157">
        <f t="shared" si="228"/>
        <v>0</v>
      </c>
      <c r="DV82" s="21">
        <f>LEN(配列情報!$D$37)-LEN(SUBSTITUTE(配列情報!$D$37,$D82,""))</f>
        <v>0</v>
      </c>
      <c r="DW82" s="21">
        <f t="shared" si="326"/>
        <v>0</v>
      </c>
      <c r="DX82" s="162" cm="1">
        <f t="array" ref="DX82">DW82-IFERROR(_xlfn.LET(_xlpm.k,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$DW$3:$DW$215),IF(_xlpm.top="対象無し", 0, SUMPRODUCT(_xlpm.amount * _xlpm.hitCount))),0)</f>
        <v>0</v>
      </c>
      <c r="DY82" s="157">
        <f t="shared" si="229"/>
        <v>0</v>
      </c>
      <c r="DZ82" s="21">
        <f>LEN(配列情報!$D$38)-LEN(SUBSTITUTE(配列情報!$D$38,$D82,""))</f>
        <v>0</v>
      </c>
      <c r="EA82" s="21">
        <f t="shared" si="327"/>
        <v>0</v>
      </c>
      <c r="EB82" s="162" cm="1">
        <f t="array" ref="EB82">EA82-IFERROR(_xlfn.LET(_xlpm.k,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$EA$3:$EA$215),IF(_xlpm.top="対象無し", 0, SUMPRODUCT(_xlpm.amount * _xlpm.hitCount))),0)</f>
        <v>0</v>
      </c>
      <c r="EC82" s="157">
        <f t="shared" si="230"/>
        <v>0</v>
      </c>
      <c r="ED82" s="21">
        <f>LEN(配列情報!$D$39)-LEN(SUBSTITUTE(配列情報!$D$39,$D82,""))</f>
        <v>0</v>
      </c>
      <c r="EE82" s="21">
        <f t="shared" si="328"/>
        <v>0</v>
      </c>
      <c r="EF82" s="162" cm="1">
        <f t="array" ref="EF82">EE82-IFERROR(_xlfn.LET(_xlpm.k,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$EE$3:$EE$215),IF(_xlpm.top="対象無し", 0, SUMPRODUCT(_xlpm.amount * _xlpm.hitCount))),0)</f>
        <v>0</v>
      </c>
      <c r="EG82" s="157">
        <f t="shared" si="231"/>
        <v>0</v>
      </c>
      <c r="EH82" s="21">
        <f>LEN(配列情報!$D$40)-LEN(SUBSTITUTE(配列情報!$D$40,$D82,""))</f>
        <v>0</v>
      </c>
      <c r="EI82" s="21">
        <f t="shared" si="329"/>
        <v>0</v>
      </c>
      <c r="EJ82" s="162" cm="1">
        <f t="array" ref="EJ82">EI82-IFERROR(_xlfn.LET(_xlpm.k,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$EI$3:$EI$215),IF(_xlpm.top="対象無し", 0, SUMPRODUCT(_xlpm.amount * _xlpm.hitCount))),0)</f>
        <v>0</v>
      </c>
      <c r="EK82" s="157">
        <f t="shared" si="232"/>
        <v>0</v>
      </c>
      <c r="EL82" s="21">
        <f>LEN(配列情報!$D$41)-LEN(SUBSTITUTE(配列情報!$D$41,$D82,""))</f>
        <v>0</v>
      </c>
      <c r="EM82" s="21">
        <f t="shared" si="330"/>
        <v>0</v>
      </c>
      <c r="EN82" s="162" cm="1">
        <f t="array" ref="EN82">EM82-IFERROR(_xlfn.LET(_xlpm.k,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$EM$3:$EM$215),IF(_xlpm.top="対象無し", 0, SUMPRODUCT(_xlpm.amount * _xlpm.hitCount))),0)</f>
        <v>0</v>
      </c>
      <c r="EO82" s="157">
        <f t="shared" si="233"/>
        <v>0</v>
      </c>
      <c r="EP82" s="21">
        <f>LEN(配列情報!$D$42)-LEN(SUBSTITUTE(配列情報!$D$42,$D82,""))</f>
        <v>0</v>
      </c>
      <c r="EQ82" s="21">
        <f t="shared" si="331"/>
        <v>0</v>
      </c>
      <c r="ER82" s="162" cm="1">
        <f t="array" ref="ER82">EQ82-IFERROR(_xlfn.LET(_xlpm.k,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$EQ$3:$EQ$215),IF(_xlpm.top="対象無し", 0, SUMPRODUCT(_xlpm.amount * _xlpm.hitCount))),0)</f>
        <v>0</v>
      </c>
      <c r="ES82" s="157">
        <f t="shared" si="234"/>
        <v>0</v>
      </c>
      <c r="ET82" s="21">
        <f>LEN(配列情報!$D$43)-LEN(SUBSTITUTE(配列情報!$D$43,$D82,""))</f>
        <v>0</v>
      </c>
      <c r="EU82" s="21">
        <f t="shared" si="332"/>
        <v>0</v>
      </c>
      <c r="EV82" s="162" cm="1">
        <f t="array" ref="EV82">EU82-IFERROR(_xlfn.LET(_xlpm.k,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$EU$3:$EU$215),IF(_xlpm.top="対象無し", 0, SUMPRODUCT(_xlpm.amount * _xlpm.hitCount))),0)</f>
        <v>0</v>
      </c>
      <c r="EW82" s="157">
        <f t="shared" si="235"/>
        <v>0</v>
      </c>
      <c r="EX82" s="21">
        <f>LEN(配列情報!$D$44)-LEN(SUBSTITUTE(配列情報!$D$44,$D82,""))</f>
        <v>0</v>
      </c>
      <c r="EY82" s="21">
        <f t="shared" si="333"/>
        <v>0</v>
      </c>
      <c r="EZ82" s="162" cm="1">
        <f t="array" ref="EZ82">EY82-IFERROR(_xlfn.LET(_xlpm.k,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$EY$3:$EY$215),IF(_xlpm.top="対象無し", 0, SUMPRODUCT(_xlpm.amount * _xlpm.hitCount))),0)</f>
        <v>0</v>
      </c>
      <c r="FA82" s="157">
        <f t="shared" si="236"/>
        <v>0</v>
      </c>
      <c r="FB82" s="21">
        <f>LEN(配列情報!$D$45)-LEN(SUBSTITUTE(配列情報!$D$45,$D82,""))</f>
        <v>0</v>
      </c>
      <c r="FC82" s="21">
        <f t="shared" si="334"/>
        <v>0</v>
      </c>
      <c r="FD82" s="162" cm="1">
        <f t="array" ref="FD82">FC82-IFERROR(_xlfn.LET(_xlpm.k,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$FC$3:$FC$215),IF(_xlpm.top="対象無し", 0, SUMPRODUCT(_xlpm.amount * _xlpm.hitCount))),0)</f>
        <v>0</v>
      </c>
      <c r="FE82" s="157">
        <f t="shared" si="237"/>
        <v>0</v>
      </c>
      <c r="FF82" s="21">
        <f>LEN(配列情報!$D$46)-LEN(SUBSTITUTE(配列情報!$D$46,$D82,""))</f>
        <v>0</v>
      </c>
      <c r="FG82" s="21">
        <f t="shared" si="335"/>
        <v>0</v>
      </c>
      <c r="FH82" s="162" cm="1">
        <f t="array" ref="FH82">FG82-IFERROR(_xlfn.LET(_xlpm.k,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$FG$3:$FG$215),IF(_xlpm.top="対象無し", 0, SUMPRODUCT(_xlpm.amount * _xlpm.hitCount))),0)</f>
        <v>0</v>
      </c>
      <c r="FI82" s="157">
        <f t="shared" si="238"/>
        <v>0</v>
      </c>
      <c r="FJ82" s="21">
        <f>LEN(配列情報!$D$47)-LEN(SUBSTITUTE(配列情報!$D$47,$D82,""))</f>
        <v>0</v>
      </c>
      <c r="FK82" s="21">
        <f t="shared" si="336"/>
        <v>0</v>
      </c>
      <c r="FL82" s="162" cm="1">
        <f t="array" ref="FL82">FK82-IFERROR(_xlfn.LET(_xlpm.k,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$FK$3:$FK$215),IF(_xlpm.top="対象無し", 0, SUMPRODUCT(_xlpm.amount * _xlpm.hitCount))),0)</f>
        <v>0</v>
      </c>
      <c r="FM82" s="157">
        <f t="shared" si="239"/>
        <v>0</v>
      </c>
      <c r="FN82" s="21">
        <f>LEN(配列情報!$D$48)-LEN(SUBSTITUTE(配列情報!$D$48,$D82,""))</f>
        <v>0</v>
      </c>
      <c r="FO82" s="21">
        <f t="shared" si="337"/>
        <v>0</v>
      </c>
      <c r="FP82" s="162" cm="1">
        <f t="array" ref="FP82">FO82-IFERROR(_xlfn.LET(_xlpm.k,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$FO$3:$FO$215),IF(_xlpm.top="対象無し", 0, SUMPRODUCT(_xlpm.amount * _xlpm.hitCount))),0)</f>
        <v>0</v>
      </c>
      <c r="FQ82" s="157">
        <f t="shared" si="240"/>
        <v>0</v>
      </c>
      <c r="FR82" s="21">
        <f>LEN(配列情報!$D$49)-LEN(SUBSTITUTE(配列情報!$D$49,$D82,""))</f>
        <v>0</v>
      </c>
      <c r="FS82" s="21">
        <f t="shared" si="338"/>
        <v>0</v>
      </c>
      <c r="FT82" s="162" cm="1">
        <f t="array" ref="FT82">FS82-IFERROR(_xlfn.LET(_xlpm.k,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$FS$3:$FS$215),IF(_xlpm.top="対象無し", 0, SUMPRODUCT(_xlpm.amount * _xlpm.hitCount))),0)</f>
        <v>0</v>
      </c>
      <c r="FU82" s="157">
        <f t="shared" si="241"/>
        <v>0</v>
      </c>
      <c r="FV82" s="21">
        <f>LEN(配列情報!$D$50)-LEN(SUBSTITUTE(配列情報!$D$50,$D82,""))</f>
        <v>0</v>
      </c>
      <c r="FW82" s="21">
        <f t="shared" si="339"/>
        <v>0</v>
      </c>
      <c r="FX82" s="162" cm="1">
        <f t="array" ref="FX82">FW82-IFERROR(_xlfn.LET(_xlpm.k,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$FW$3:$FW$215),IF(_xlpm.top="対象無し", 0, SUMPRODUCT(_xlpm.amount * _xlpm.hitCount))),0)</f>
        <v>0</v>
      </c>
      <c r="FY82" s="157">
        <f t="shared" si="242"/>
        <v>0</v>
      </c>
      <c r="FZ82" s="21">
        <f>LEN(配列情報!$D$51)-LEN(SUBSTITUTE(配列情報!$D$51,$D82,""))</f>
        <v>0</v>
      </c>
      <c r="GA82" s="21">
        <f t="shared" si="340"/>
        <v>0</v>
      </c>
      <c r="GB82" s="162" cm="1">
        <f t="array" ref="GB82">GA82-IFERROR(_xlfn.LET(_xlpm.k,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$GA$3:$GA$215),IF(_xlpm.top="対象無し", 0, SUMPRODUCT(_xlpm.amount * _xlpm.hitCount))),0)</f>
        <v>0</v>
      </c>
      <c r="GC82" s="157">
        <f t="shared" si="243"/>
        <v>0</v>
      </c>
      <c r="GD82" s="21">
        <f>LEN(配列情報!$D$52)-LEN(SUBSTITUTE(配列情報!$D$52,$D82,""))</f>
        <v>0</v>
      </c>
      <c r="GE82" s="21">
        <f t="shared" si="341"/>
        <v>0</v>
      </c>
      <c r="GF82" s="162" cm="1">
        <f t="array" ref="GF82">GE82-IFERROR(_xlfn.LET(_xlpm.k,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$GE$3:$GE$215),IF(_xlpm.top="対象無し", 0, SUMPRODUCT(_xlpm.amount * _xlpm.hitCount))),0)</f>
        <v>0</v>
      </c>
      <c r="GG82" s="157">
        <f t="shared" si="244"/>
        <v>0</v>
      </c>
      <c r="GH82" s="21">
        <f>LEN(配列情報!$D$53)-LEN(SUBSTITUTE(配列情報!$D$53,$D82,""))</f>
        <v>0</v>
      </c>
      <c r="GI82" s="21">
        <f t="shared" si="342"/>
        <v>0</v>
      </c>
      <c r="GJ82" s="162" cm="1">
        <f t="array" ref="GJ82">GI82-IFERROR(_xlfn.LET(_xlpm.k,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$GI$3:$GI$215),IF(_xlpm.top="対象無し", 0, SUMPRODUCT(_xlpm.amount * _xlpm.hitCount))),0)</f>
        <v>0</v>
      </c>
      <c r="GK82" s="157">
        <f t="shared" si="245"/>
        <v>0</v>
      </c>
      <c r="GL82" s="21">
        <f>LEN(配列情報!$D$54)-LEN(SUBSTITUTE(配列情報!$D$54,$D82,""))</f>
        <v>0</v>
      </c>
      <c r="GM82" s="21">
        <f t="shared" si="343"/>
        <v>0</v>
      </c>
      <c r="GN82" s="162" cm="1">
        <f t="array" ref="GN82">GM82-IFERROR(_xlfn.LET(_xlpm.k,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$GM$3:$GM$215),IF(_xlpm.top="対象無し", 0, SUMPRODUCT(_xlpm.amount * _xlpm.hitCount))),0)</f>
        <v>0</v>
      </c>
      <c r="GO82" s="157">
        <f t="shared" si="246"/>
        <v>0</v>
      </c>
      <c r="GP82" s="21">
        <f>LEN(配列情報!$D$55)-LEN(SUBSTITUTE(配列情報!$D$55,$D82,""))</f>
        <v>0</v>
      </c>
      <c r="GQ82" s="21">
        <f t="shared" si="344"/>
        <v>0</v>
      </c>
      <c r="GR82" s="162" cm="1">
        <f t="array" ref="GR82">GQ82-IFERROR(_xlfn.LET(_xlpm.k,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$GQ$3:$GQ$215),IF(_xlpm.top="対象無し", 0, SUMPRODUCT(_xlpm.amount * _xlpm.hitCount))),0)</f>
        <v>0</v>
      </c>
      <c r="GS82" s="157">
        <f t="shared" si="247"/>
        <v>0</v>
      </c>
      <c r="GT82" s="21">
        <f>LEN(配列情報!$D$56)-LEN(SUBSTITUTE(配列情報!$D$56,$D82,""))</f>
        <v>0</v>
      </c>
      <c r="GU82" s="21">
        <f t="shared" si="345"/>
        <v>0</v>
      </c>
      <c r="GV82" s="162" cm="1">
        <f t="array" ref="GV82">GU82-IFERROR(_xlfn.LET(_xlpm.k,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$GU$3:$GU$215),IF(_xlpm.top="対象無し", 0, SUMPRODUCT(_xlpm.amount * _xlpm.hitCount))),0)</f>
        <v>0</v>
      </c>
      <c r="GW82" s="157">
        <f t="shared" si="248"/>
        <v>0</v>
      </c>
      <c r="GX82" s="21">
        <f>LEN(配列情報!$D$57)-LEN(SUBSTITUTE(配列情報!$D$57,$D82,""))</f>
        <v>0</v>
      </c>
      <c r="GY82" s="21">
        <f t="shared" si="346"/>
        <v>0</v>
      </c>
      <c r="GZ82" s="162" cm="1">
        <f t="array" ref="GZ82">GY82-IFERROR(_xlfn.LET(_xlpm.k,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$GY$3:$GY$215),IF(_xlpm.top="対象無し", 0, SUMPRODUCT(_xlpm.amount * _xlpm.hitCount))),0)</f>
        <v>0</v>
      </c>
      <c r="HA82" s="157">
        <f t="shared" si="249"/>
        <v>0</v>
      </c>
      <c r="HB82" s="21">
        <f>LEN(配列情報!$D$58)-LEN(SUBSTITUTE(配列情報!$D$58,$D82,""))</f>
        <v>0</v>
      </c>
      <c r="HC82" s="21">
        <f t="shared" si="347"/>
        <v>0</v>
      </c>
      <c r="HD82" s="162" cm="1">
        <f t="array" ref="HD82">HC82-IFERROR(_xlfn.LET(_xlpm.k,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$HC$3:$HC$215),IF(_xlpm.top="対象無し", 0, SUMPRODUCT(_xlpm.amount * _xlpm.hitCount))),0)</f>
        <v>0</v>
      </c>
      <c r="HE82" s="157">
        <f t="shared" si="250"/>
        <v>0</v>
      </c>
      <c r="HF82" s="21">
        <f>LEN(配列情報!$D$59)-LEN(SUBSTITUTE(配列情報!$D$59,$D82,""))</f>
        <v>0</v>
      </c>
      <c r="HG82" s="21">
        <f t="shared" si="348"/>
        <v>0</v>
      </c>
      <c r="HH82" s="162" cm="1">
        <f t="array" ref="HH82">HG82-IFERROR(_xlfn.LET(_xlpm.k,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$HG$3:$HG$215),IF(_xlpm.top="対象無し", 0, SUMPRODUCT(_xlpm.amount * _xlpm.hitCount))),0)</f>
        <v>0</v>
      </c>
      <c r="HI82" s="157">
        <f t="shared" si="251"/>
        <v>0</v>
      </c>
      <c r="HJ82" s="21">
        <f>LEN(配列情報!$D$60)-LEN(SUBSTITUTE(配列情報!$D$60,$D82,""))</f>
        <v>0</v>
      </c>
      <c r="HK82" s="21">
        <f t="shared" si="349"/>
        <v>0</v>
      </c>
      <c r="HL82" s="162" cm="1">
        <f t="array" ref="HL82">HK82-IFERROR(_xlfn.LET(_xlpm.k,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$HK$3:$HK$215),IF(_xlpm.top="対象無し", 0, SUMPRODUCT(_xlpm.amount * _xlpm.hitCount))),0)</f>
        <v>0</v>
      </c>
      <c r="HM82" s="157">
        <f t="shared" si="252"/>
        <v>0</v>
      </c>
      <c r="HN82" s="21">
        <f>LEN(配列情報!$D$61)-LEN(SUBSTITUTE(配列情報!$D$61,$D82,""))</f>
        <v>0</v>
      </c>
      <c r="HO82" s="21">
        <f t="shared" si="350"/>
        <v>0</v>
      </c>
      <c r="HP82" s="162" cm="1">
        <f t="array" ref="HP82">HO82-IFERROR(_xlfn.LET(_xlpm.k,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$HO$3:$HO$215),IF(_xlpm.top="対象無し", 0, SUMPRODUCT(_xlpm.amount * _xlpm.hitCount))),0)</f>
        <v>0</v>
      </c>
      <c r="HQ82" s="157">
        <f t="shared" si="253"/>
        <v>0</v>
      </c>
      <c r="HR82" s="21">
        <f>LEN(配列情報!$D$62)-LEN(SUBSTITUTE(配列情報!$D$62,$D82,""))</f>
        <v>0</v>
      </c>
      <c r="HS82" s="21">
        <f t="shared" si="351"/>
        <v>0</v>
      </c>
      <c r="HT82" s="162" cm="1">
        <f t="array" ref="HT82">HS82-IFERROR(_xlfn.LET(_xlpm.k,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$HS$3:$HS$215),IF(_xlpm.top="対象無し", 0, SUMPRODUCT(_xlpm.amount * _xlpm.hitCount))),0)</f>
        <v>0</v>
      </c>
      <c r="HU82" s="157">
        <f t="shared" si="254"/>
        <v>0</v>
      </c>
      <c r="HV82" s="21">
        <f>LEN(配列情報!$D$63)-LEN(SUBSTITUTE(配列情報!$D$63,$D82,""))</f>
        <v>0</v>
      </c>
      <c r="HW82" s="21">
        <f t="shared" si="352"/>
        <v>0</v>
      </c>
      <c r="HX82" s="162" cm="1">
        <f t="array" ref="HX82">HW82-IFERROR(_xlfn.LET(_xlpm.k,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$HW$3:$HW$215),IF(_xlpm.top="対象無し", 0, SUMPRODUCT(_xlpm.amount * _xlpm.hitCount))),0)</f>
        <v>0</v>
      </c>
      <c r="HY82" s="157">
        <f t="shared" si="255"/>
        <v>0</v>
      </c>
      <c r="HZ82" s="21">
        <f>LEN(配列情報!$D$64)-LEN(SUBSTITUTE(配列情報!$D$64,$D82,""))</f>
        <v>0</v>
      </c>
      <c r="IA82" s="21">
        <f t="shared" si="353"/>
        <v>0</v>
      </c>
      <c r="IB82" s="162" cm="1">
        <f t="array" ref="IB82">IA82-IFERROR(_xlfn.LET(_xlpm.k,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$IA$3:$IA$215),IF(_xlpm.top="対象無し", 0, SUMPRODUCT(_xlpm.amount * _xlpm.hitCount))),0)</f>
        <v>0</v>
      </c>
      <c r="IC82" s="157">
        <f t="shared" si="256"/>
        <v>0</v>
      </c>
      <c r="ID82" s="21">
        <f>LEN(配列情報!$D$65)-LEN(SUBSTITUTE(配列情報!$D$65,$D82,""))</f>
        <v>0</v>
      </c>
      <c r="IE82" s="21">
        <f t="shared" si="354"/>
        <v>0</v>
      </c>
      <c r="IF82" s="162" cm="1">
        <f t="array" ref="IF82">IE82-IFERROR(_xlfn.LET(_xlpm.k,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$IE$3:$IE$215),IF(_xlpm.top="対象無し", 0, SUMPRODUCT(_xlpm.amount * _xlpm.hitCount))),0)</f>
        <v>0</v>
      </c>
      <c r="IG82" s="157">
        <f t="shared" si="257"/>
        <v>0</v>
      </c>
      <c r="IH82" s="21">
        <f>LEN(配列情報!$D$66)-LEN(SUBSTITUTE(配列情報!$D$66,$D82,""))</f>
        <v>0</v>
      </c>
      <c r="II82" s="21">
        <f t="shared" si="355"/>
        <v>0</v>
      </c>
      <c r="IJ82" s="162" cm="1">
        <f t="array" ref="IJ82">II82-IFERROR(_xlfn.LET(_xlpm.k,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$II$3:$II$215),IF(_xlpm.top="対象無し", 0, SUMPRODUCT(_xlpm.amount * _xlpm.hitCount))),0)</f>
        <v>0</v>
      </c>
      <c r="IK82" s="157">
        <f t="shared" si="258"/>
        <v>0</v>
      </c>
      <c r="IL82" s="21">
        <f>LEN(配列情報!$D$67)-LEN(SUBSTITUTE(配列情報!$D$67,$D82,""))</f>
        <v>0</v>
      </c>
      <c r="IM82" s="21">
        <f t="shared" si="356"/>
        <v>0</v>
      </c>
      <c r="IN82" s="162" cm="1">
        <f t="array" ref="IN82">IM82-IFERROR(_xlfn.LET(_xlpm.k,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$IM$3:$IM$215),IF(_xlpm.top="対象無し", 0, SUMPRODUCT(_xlpm.amount * _xlpm.hitCount))),0)</f>
        <v>0</v>
      </c>
      <c r="IO82" s="157">
        <f t="shared" si="259"/>
        <v>0</v>
      </c>
      <c r="IP82" s="21">
        <f>LEN(配列情報!$D$68)-LEN(SUBSTITUTE(配列情報!$D$68,$D82,""))</f>
        <v>0</v>
      </c>
      <c r="IQ82" s="21">
        <f t="shared" si="357"/>
        <v>0</v>
      </c>
      <c r="IR82" s="162" cm="1">
        <f t="array" ref="IR82">IQ82-IFERROR(_xlfn.LET(_xlpm.k,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$IQ$3:$IQ$215),IF(_xlpm.top="対象無し", 0, SUMPRODUCT(_xlpm.amount * _xlpm.hitCount))),0)</f>
        <v>0</v>
      </c>
      <c r="IS82" s="157">
        <f t="shared" si="260"/>
        <v>0</v>
      </c>
      <c r="IT82" s="21">
        <f>LEN(配列情報!$D$69)-LEN(SUBSTITUTE(配列情報!$D$69,$D82,""))</f>
        <v>0</v>
      </c>
      <c r="IU82" s="21">
        <f t="shared" si="358"/>
        <v>0</v>
      </c>
      <c r="IV82" s="162" cm="1">
        <f t="array" ref="IV82">IU82-IFERROR(_xlfn.LET(_xlpm.k,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$IU$3:$IU$215),IF(_xlpm.top="対象無し", 0, SUMPRODUCT(_xlpm.amount * _xlpm.hitCount))),0)</f>
        <v>0</v>
      </c>
      <c r="IW82" s="157">
        <f t="shared" si="261"/>
        <v>0</v>
      </c>
      <c r="IX82" s="21">
        <f>LEN(配列情報!$D$70)-LEN(SUBSTITUTE(配列情報!$D$70,$D82,""))</f>
        <v>0</v>
      </c>
      <c r="IY82" s="21">
        <f t="shared" si="359"/>
        <v>0</v>
      </c>
      <c r="IZ82" s="162" cm="1">
        <f t="array" ref="IZ82">IY82-IFERROR(_xlfn.LET(_xlpm.k,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$IY$3:$IY$215),IF(_xlpm.top="対象無し", 0, SUMPRODUCT(_xlpm.amount * _xlpm.hitCount))),0)</f>
        <v>0</v>
      </c>
      <c r="JA82" s="157">
        <f t="shared" si="262"/>
        <v>0</v>
      </c>
      <c r="JB82" s="21">
        <f>LEN(配列情報!$D$71)-LEN(SUBSTITUTE(配列情報!$D$71,$D82,""))</f>
        <v>0</v>
      </c>
      <c r="JC82" s="21">
        <f t="shared" si="360"/>
        <v>0</v>
      </c>
      <c r="JD82" s="162" cm="1">
        <f t="array" ref="JD82">JC82-IFERROR(_xlfn.LET(_xlpm.k,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$JC$3:$JC$215),IF(_xlpm.top="対象無し", 0, SUMPRODUCT(_xlpm.amount * _xlpm.hitCount))),0)</f>
        <v>0</v>
      </c>
      <c r="JE82" s="157">
        <f t="shared" si="263"/>
        <v>0</v>
      </c>
      <c r="JF82" s="21">
        <f>LEN(配列情報!$D$72)-LEN(SUBSTITUTE(配列情報!$D$72,$D82,""))</f>
        <v>0</v>
      </c>
      <c r="JG82" s="21">
        <f t="shared" si="361"/>
        <v>0</v>
      </c>
      <c r="JH82" s="162" cm="1">
        <f t="array" ref="JH82">JG82-IFERROR(_xlfn.LET(_xlpm.k,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$JG$3:$JG$215),IF(_xlpm.top="対象無し", 0, SUMPRODUCT(_xlpm.amount * _xlpm.hitCount))),0)</f>
        <v>0</v>
      </c>
      <c r="JI82" s="157">
        <f t="shared" si="264"/>
        <v>0</v>
      </c>
      <c r="JJ82" s="21">
        <f>LEN(配列情報!$D$73)-LEN(SUBSTITUTE(配列情報!$D$73,$D82,""))</f>
        <v>0</v>
      </c>
      <c r="JK82" s="21">
        <f t="shared" si="362"/>
        <v>0</v>
      </c>
      <c r="JL82" s="162" cm="1">
        <f t="array" ref="JL82">JK82-IFERROR(_xlfn.LET(_xlpm.k,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$JK$3:$JK$215),IF(_xlpm.top="対象無し", 0, SUMPRODUCT(_xlpm.amount * _xlpm.hitCount))),0)</f>
        <v>0</v>
      </c>
      <c r="JM82" s="157">
        <f t="shared" si="265"/>
        <v>0</v>
      </c>
      <c r="JN82" s="21">
        <f>LEN(配列情報!$D$74)-LEN(SUBSTITUTE(配列情報!$D$74,$D82,""))</f>
        <v>0</v>
      </c>
      <c r="JO82" s="21">
        <f t="shared" si="363"/>
        <v>0</v>
      </c>
      <c r="JP82" s="162" cm="1">
        <f t="array" ref="JP82">JO82-IFERROR(_xlfn.LET(_xlpm.k,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$JO$3:$JO$215),IF(_xlpm.top="対象無し", 0, SUMPRODUCT(_xlpm.amount * _xlpm.hitCount))),0)</f>
        <v>0</v>
      </c>
      <c r="JQ82" s="157">
        <f t="shared" si="266"/>
        <v>0</v>
      </c>
      <c r="JR82" s="21">
        <f>LEN(配列情報!$D$75)-LEN(SUBSTITUTE(配列情報!$D$75,$D82,""))</f>
        <v>0</v>
      </c>
      <c r="JS82" s="21">
        <f t="shared" si="364"/>
        <v>0</v>
      </c>
      <c r="JT82" s="162" cm="1">
        <f t="array" ref="JT82">JS82-IFERROR(_xlfn.LET(_xlpm.k,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$JS$3:$JS$215),IF(_xlpm.top="対象無し", 0, SUMPRODUCT(_xlpm.amount * _xlpm.hitCount))),0)</f>
        <v>0</v>
      </c>
      <c r="JU82" s="157">
        <f t="shared" si="267"/>
        <v>0</v>
      </c>
      <c r="JV82" s="21">
        <f>LEN(配列情報!$D$76)-LEN(SUBSTITUTE(配列情報!$D$76,$D82,""))</f>
        <v>0</v>
      </c>
      <c r="JW82" s="21">
        <f t="shared" si="365"/>
        <v>0</v>
      </c>
      <c r="JX82" s="162" cm="1">
        <f t="array" ref="JX82">JW82-IFERROR(_xlfn.LET(_xlpm.k,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$JW$3:$JW$215),IF(_xlpm.top="対象無し", 0, SUMPRODUCT(_xlpm.amount * _xlpm.hitCount))),0)</f>
        <v>0</v>
      </c>
      <c r="JY82" s="157">
        <f t="shared" si="268"/>
        <v>0</v>
      </c>
      <c r="JZ82" s="21">
        <f>LEN(配列情報!$D$77)-LEN(SUBSTITUTE(配列情報!$D$77,$D82,""))</f>
        <v>0</v>
      </c>
      <c r="KA82" s="21">
        <f t="shared" si="366"/>
        <v>0</v>
      </c>
      <c r="KB82" s="162" cm="1">
        <f t="array" ref="KB82">KA82-IFERROR(_xlfn.LET(_xlpm.k,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$KA$3:$KA$215),IF(_xlpm.top="対象無し", 0, SUMPRODUCT(_xlpm.amount * _xlpm.hitCount))),0)</f>
        <v>0</v>
      </c>
      <c r="KC82" s="157">
        <f t="shared" si="269"/>
        <v>0</v>
      </c>
      <c r="KD82" s="21">
        <f>LEN(配列情報!$D$78)-LEN(SUBSTITUTE(配列情報!$D$78,$D82,""))</f>
        <v>0</v>
      </c>
      <c r="KE82" s="21">
        <f t="shared" si="367"/>
        <v>0</v>
      </c>
      <c r="KF82" s="162" cm="1">
        <f t="array" ref="KF82">KE82-IFERROR(_xlfn.LET(_xlpm.k,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$KE$3:$KE$215),IF(_xlpm.top="対象無し", 0, SUMPRODUCT(_xlpm.amount * _xlpm.hitCount))),0)</f>
        <v>0</v>
      </c>
      <c r="KG82" s="157">
        <f t="shared" si="270"/>
        <v>0</v>
      </c>
      <c r="KH82" s="21">
        <f>LEN(配列情報!$D$79)-LEN(SUBSTITUTE(配列情報!$D$79,$D82,""))</f>
        <v>0</v>
      </c>
      <c r="KI82" s="21">
        <f t="shared" si="368"/>
        <v>0</v>
      </c>
      <c r="KJ82" s="162" cm="1">
        <f t="array" ref="KJ82">KI82-IFERROR(_xlfn.LET(_xlpm.k,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$KI$3:$KI$215),IF(_xlpm.top="対象無し", 0, SUMPRODUCT(_xlpm.amount * _xlpm.hitCount))),0)</f>
        <v>0</v>
      </c>
      <c r="KK82" s="157">
        <f t="shared" si="271"/>
        <v>0</v>
      </c>
      <c r="KL82" s="21">
        <f>LEN(配列情報!$D$80)-LEN(SUBSTITUTE(配列情報!$D$80,$D82,""))</f>
        <v>0</v>
      </c>
      <c r="KM82" s="21">
        <f t="shared" si="369"/>
        <v>0</v>
      </c>
      <c r="KN82" s="162" cm="1">
        <f t="array" ref="KN82">KM82-IFERROR(_xlfn.LET(_xlpm.k,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$KM$3:$KM$215),IF(_xlpm.top="対象無し", 0, SUMPRODUCT(_xlpm.amount * _xlpm.hitCount))),0)</f>
        <v>0</v>
      </c>
      <c r="KO82" s="157">
        <f t="shared" si="272"/>
        <v>0</v>
      </c>
      <c r="KP82" s="21">
        <f>LEN(配列情報!$D$81)-LEN(SUBSTITUTE(配列情報!$D$81,$D82,""))</f>
        <v>0</v>
      </c>
      <c r="KQ82" s="21">
        <f t="shared" si="370"/>
        <v>0</v>
      </c>
      <c r="KR82" s="162" cm="1">
        <f t="array" ref="KR82">KQ82-IFERROR(_xlfn.LET(_xlpm.k,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$KQ$3:$KQ$215),IF(_xlpm.top="対象無し", 0, SUMPRODUCT(_xlpm.amount * _xlpm.hitCount))),0)</f>
        <v>0</v>
      </c>
      <c r="KS82" s="157">
        <f t="shared" si="273"/>
        <v>0</v>
      </c>
      <c r="KT82" s="21">
        <f>LEN(配列情報!$D$82)-LEN(SUBSTITUTE(配列情報!$D$82,$D82,""))</f>
        <v>0</v>
      </c>
      <c r="KU82" s="21">
        <f t="shared" si="371"/>
        <v>0</v>
      </c>
      <c r="KV82" s="162" cm="1">
        <f t="array" ref="KV82">KU82-IFERROR(_xlfn.LET(_xlpm.k,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$KU$3:$KU$215),IF(_xlpm.top="対象無し", 0, SUMPRODUCT(_xlpm.amount * _xlpm.hitCount))),0)</f>
        <v>0</v>
      </c>
      <c r="KW82" s="157">
        <f t="shared" si="274"/>
        <v>0</v>
      </c>
      <c r="KX82" s="21">
        <f>LEN(配列情報!$D$83)-LEN(SUBSTITUTE(配列情報!$D$83,$D82,""))</f>
        <v>0</v>
      </c>
      <c r="KY82" s="21">
        <f t="shared" si="372"/>
        <v>0</v>
      </c>
      <c r="KZ82" s="162" cm="1">
        <f t="array" ref="KZ82">KY82-IFERROR(_xlfn.LET(_xlpm.k,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$KY$3:$KY$215),IF(_xlpm.top="対象無し", 0, SUMPRODUCT(_xlpm.amount * _xlpm.hitCount))),0)</f>
        <v>0</v>
      </c>
      <c r="LA82" s="157">
        <f t="shared" si="275"/>
        <v>0</v>
      </c>
      <c r="LB82" s="21">
        <f>LEN(配列情報!$D$84)-LEN(SUBSTITUTE(配列情報!$D$84,$D82,""))</f>
        <v>0</v>
      </c>
      <c r="LC82" s="21">
        <f t="shared" si="373"/>
        <v>0</v>
      </c>
      <c r="LD82" s="162" cm="1">
        <f t="array" ref="LD82">LC82-IFERROR(_xlfn.LET(_xlpm.k,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$LC$3:$LC$215),IF(_xlpm.top="対象無し", 0, SUMPRODUCT(_xlpm.amount * _xlpm.hitCount))),0)</f>
        <v>0</v>
      </c>
      <c r="LE82" s="157">
        <f t="shared" si="276"/>
        <v>0</v>
      </c>
      <c r="LF82" s="21">
        <f>LEN(配列情報!$D$85)-LEN(SUBSTITUTE(配列情報!$D$85,$D82,""))</f>
        <v>0</v>
      </c>
      <c r="LG82" s="21">
        <f t="shared" si="374"/>
        <v>0</v>
      </c>
      <c r="LH82" s="162" cm="1">
        <f t="array" ref="LH82">LG82-IFERROR(_xlfn.LET(_xlpm.k,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$LG$3:$LG$215),IF(_xlpm.top="対象無し", 0, SUMPRODUCT(_xlpm.amount * _xlpm.hitCount))),0)</f>
        <v>0</v>
      </c>
      <c r="LI82" s="157">
        <f t="shared" si="277"/>
        <v>0</v>
      </c>
      <c r="LJ82" s="21">
        <f>LEN(配列情報!$D$86)-LEN(SUBSTITUTE(配列情報!$D$86,$D82,""))</f>
        <v>0</v>
      </c>
      <c r="LK82" s="21">
        <f t="shared" si="375"/>
        <v>0</v>
      </c>
      <c r="LL82" s="162" cm="1">
        <f t="array" ref="LL82">LK82-IFERROR(_xlfn.LET(_xlpm.k,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$LK$3:$LK$215),IF(_xlpm.top="対象無し", 0, SUMPRODUCT(_xlpm.amount * _xlpm.hitCount))),0)</f>
        <v>0</v>
      </c>
      <c r="LM82" s="157">
        <f t="shared" si="278"/>
        <v>0</v>
      </c>
      <c r="LN82" s="21">
        <f>LEN(配列情報!$D$87)-LEN(SUBSTITUTE(配列情報!$D$87,$D82,""))</f>
        <v>0</v>
      </c>
      <c r="LO82" s="21">
        <f t="shared" si="376"/>
        <v>0</v>
      </c>
      <c r="LP82" s="162" cm="1">
        <f t="array" ref="LP82">LO82-IFERROR(_xlfn.LET(_xlpm.k,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$LO$3:$LO$215),IF(_xlpm.top="対象無し", 0, SUMPRODUCT(_xlpm.amount * _xlpm.hitCount))),0)</f>
        <v>0</v>
      </c>
      <c r="LQ82" s="157">
        <f t="shared" si="279"/>
        <v>0</v>
      </c>
      <c r="LR82" s="21">
        <f>LEN(配列情報!$D$88)-LEN(SUBSTITUTE(配列情報!$D$88,$D82,""))</f>
        <v>0</v>
      </c>
      <c r="LS82" s="21">
        <f t="shared" si="377"/>
        <v>0</v>
      </c>
      <c r="LT82" s="162" cm="1">
        <f t="array" ref="LT82">LS82-IFERROR(_xlfn.LET(_xlpm.k,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$LS$3:$LS$215),IF(_xlpm.top="対象無し", 0, SUMPRODUCT(_xlpm.amount * _xlpm.hitCount))),0)</f>
        <v>0</v>
      </c>
      <c r="LU82" s="157">
        <f t="shared" si="280"/>
        <v>0</v>
      </c>
      <c r="LV82" s="21">
        <f>LEN(配列情報!$D$89)-LEN(SUBSTITUTE(配列情報!$D$89,$D82,""))</f>
        <v>0</v>
      </c>
      <c r="LW82" s="21">
        <f t="shared" si="378"/>
        <v>0</v>
      </c>
      <c r="LX82" s="162" cm="1">
        <f t="array" ref="LX82">LW82-IFERROR(_xlfn.LET(_xlpm.k,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$LW$3:$LW$215),IF(_xlpm.top="対象無し", 0, SUMPRODUCT(_xlpm.amount * _xlpm.hitCount))),0)</f>
        <v>0</v>
      </c>
      <c r="LY82" s="157">
        <f t="shared" si="281"/>
        <v>0</v>
      </c>
      <c r="LZ82" s="21">
        <f>LEN(配列情報!$D$90)-LEN(SUBSTITUTE(配列情報!$D$90,$D82,""))</f>
        <v>0</v>
      </c>
      <c r="MA82" s="21">
        <f t="shared" si="379"/>
        <v>0</v>
      </c>
      <c r="MB82" s="162" cm="1">
        <f t="array" ref="MB82">MA82-IFERROR(_xlfn.LET(_xlpm.k,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$MA$3:$MA$215),IF(_xlpm.top="対象無し", 0, SUMPRODUCT(_xlpm.amount * _xlpm.hitCount))),0)</f>
        <v>0</v>
      </c>
      <c r="MC82" s="157">
        <f t="shared" si="282"/>
        <v>0</v>
      </c>
      <c r="MD82" s="21">
        <f>LEN(配列情報!$D$91)-LEN(SUBSTITUTE(配列情報!$D$91,$D82,""))</f>
        <v>0</v>
      </c>
      <c r="ME82" s="21">
        <f t="shared" si="380"/>
        <v>0</v>
      </c>
      <c r="MF82" s="162" cm="1">
        <f t="array" ref="MF82">ME82-IFERROR(_xlfn.LET(_xlpm.k,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$ME$3:$ME$215),IF(_xlpm.top="対象無し", 0, SUMPRODUCT(_xlpm.amount * _xlpm.hitCount))),0)</f>
        <v>0</v>
      </c>
      <c r="MG82" s="157">
        <f t="shared" si="283"/>
        <v>0</v>
      </c>
      <c r="MH82" s="21">
        <f>LEN(配列情報!$D$92)-LEN(SUBSTITUTE(配列情報!$D$92,$D82,""))</f>
        <v>0</v>
      </c>
      <c r="MI82" s="21">
        <f t="shared" si="381"/>
        <v>0</v>
      </c>
      <c r="MJ82" s="162" cm="1">
        <f t="array" ref="MJ82">MI82-IFERROR(_xlfn.LET(_xlpm.k,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$MI$3:$MI$215),IF(_xlpm.top="対象無し", 0, SUMPRODUCT(_xlpm.amount * _xlpm.hitCount))),0)</f>
        <v>0</v>
      </c>
      <c r="MK82" s="157">
        <f t="shared" si="284"/>
        <v>0</v>
      </c>
      <c r="ML82" s="21">
        <f>LEN(配列情報!$D$93)-LEN(SUBSTITUTE(配列情報!$D$93,$D82,""))</f>
        <v>0</v>
      </c>
      <c r="MM82" s="21">
        <f t="shared" si="382"/>
        <v>0</v>
      </c>
      <c r="MN82" s="162" cm="1">
        <f t="array" ref="MN82">MM82-IFERROR(_xlfn.LET(_xlpm.k,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$MM$3:$MM$215),IF(_xlpm.top="対象無し", 0, SUMPRODUCT(_xlpm.amount * _xlpm.hitCount))),0)</f>
        <v>0</v>
      </c>
      <c r="MO82" s="157">
        <f t="shared" si="285"/>
        <v>0</v>
      </c>
      <c r="MP82" s="21">
        <f>LEN(配列情報!$D$94)-LEN(SUBSTITUTE(配列情報!$D$94,$D82,""))</f>
        <v>0</v>
      </c>
      <c r="MQ82" s="21">
        <f t="shared" si="383"/>
        <v>0</v>
      </c>
      <c r="MR82" s="162" cm="1">
        <f t="array" ref="MR82">MQ82-IFERROR(_xlfn.LET(_xlpm.k,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$MQ$3:$MQ$215),IF(_xlpm.top="対象無し", 0, SUMPRODUCT(_xlpm.amount * _xlpm.hitCount))),0)</f>
        <v>0</v>
      </c>
      <c r="MS82" s="157">
        <f t="shared" si="286"/>
        <v>0</v>
      </c>
      <c r="MT82" s="21">
        <f>LEN(配列情報!$D$95)-LEN(SUBSTITUTE(配列情報!$D$95,$D82,""))</f>
        <v>0</v>
      </c>
      <c r="MU82" s="21">
        <f t="shared" si="384"/>
        <v>0</v>
      </c>
      <c r="MV82" s="162" cm="1">
        <f t="array" ref="MV82">MU82-IFERROR(_xlfn.LET(_xlpm.k,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$MU$3:$MU$215),IF(_xlpm.top="対象無し", 0, SUMPRODUCT(_xlpm.amount * _xlpm.hitCount))),0)</f>
        <v>0</v>
      </c>
      <c r="MW82" s="157">
        <f t="shared" si="287"/>
        <v>0</v>
      </c>
      <c r="MX82" s="21">
        <f>LEN(配列情報!$D$96)-LEN(SUBSTITUTE(配列情報!$D$96,$D82,""))</f>
        <v>0</v>
      </c>
      <c r="MY82" s="21">
        <f t="shared" si="385"/>
        <v>0</v>
      </c>
      <c r="MZ82" s="162" cm="1">
        <f t="array" ref="MZ82">MY82-IFERROR(_xlfn.LET(_xlpm.k,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$MY$3:$MY$215),IF(_xlpm.top="対象無し", 0, SUMPRODUCT(_xlpm.amount * _xlpm.hitCount))),0)</f>
        <v>0</v>
      </c>
      <c r="NA82" s="157">
        <f t="shared" si="288"/>
        <v>0</v>
      </c>
      <c r="NB82" s="21">
        <f>LEN(配列情報!$D$97)-LEN(SUBSTITUTE(配列情報!$D$97,$D82,""))</f>
        <v>0</v>
      </c>
      <c r="NC82" s="21">
        <f t="shared" si="386"/>
        <v>0</v>
      </c>
      <c r="ND82" s="162" cm="1">
        <f t="array" ref="ND82">NC82-IFERROR(_xlfn.LET(_xlpm.k,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$NC$3:$NC$215),IF(_xlpm.top="対象無し", 0, SUMPRODUCT(_xlpm.amount * _xlpm.hitCount))),0)</f>
        <v>0</v>
      </c>
      <c r="NE82" s="157">
        <f t="shared" si="289"/>
        <v>0</v>
      </c>
      <c r="NF82" s="21">
        <f>LEN(配列情報!$D$98)-LEN(SUBSTITUTE(配列情報!$D$98,$D82,""))</f>
        <v>0</v>
      </c>
      <c r="NG82" s="21">
        <f t="shared" si="387"/>
        <v>0</v>
      </c>
      <c r="NH82" s="162" cm="1">
        <f t="array" ref="NH82">NG82-IFERROR(_xlfn.LET(_xlpm.k,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$NG$3:$NG$215),IF(_xlpm.top="対象無し", 0, SUMPRODUCT(_xlpm.amount * _xlpm.hitCount))),0)</f>
        <v>0</v>
      </c>
      <c r="NI82" s="157">
        <f t="shared" si="290"/>
        <v>0</v>
      </c>
      <c r="NJ82" s="21">
        <f>LEN(配列情報!$D$99)-LEN(SUBSTITUTE(配列情報!$D$99,$D82,""))</f>
        <v>0</v>
      </c>
      <c r="NK82" s="21">
        <f t="shared" si="388"/>
        <v>0</v>
      </c>
      <c r="NL82" s="162" cm="1">
        <f t="array" ref="NL82">NK82-IFERROR(_xlfn.LET(_xlpm.k,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$NK$3:$NK$215),IF(_xlpm.top="対象無し", 0, SUMPRODUCT(_xlpm.amount * _xlpm.hitCount))),0)</f>
        <v>0</v>
      </c>
      <c r="NM82" s="157">
        <f t="shared" si="291"/>
        <v>0</v>
      </c>
      <c r="NN82" s="21">
        <f>LEN(配列情報!$D$100)-LEN(SUBSTITUTE(配列情報!$D$100,$D82,""))</f>
        <v>0</v>
      </c>
      <c r="NO82" s="21">
        <f t="shared" si="389"/>
        <v>0</v>
      </c>
      <c r="NP82" s="162" cm="1">
        <f t="array" ref="NP82">NO82-IFERROR(_xlfn.LET(_xlpm.k,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$NO$3:$NO$215),IF(_xlpm.top="対象無し", 0, SUMPRODUCT(_xlpm.amount * _xlpm.hitCount))),0)</f>
        <v>0</v>
      </c>
      <c r="NQ82" s="157">
        <f t="shared" si="292"/>
        <v>0</v>
      </c>
      <c r="NR82" s="21">
        <f>LEN(配列情報!$D$101)-LEN(SUBSTITUTE(配列情報!$D$101,$D82,""))</f>
        <v>0</v>
      </c>
      <c r="NS82" s="21">
        <f t="shared" si="390"/>
        <v>0</v>
      </c>
      <c r="NT82" s="162" cm="1">
        <f t="array" ref="NT82">NS82-IFERROR(_xlfn.LET(_xlpm.k,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$NS$3:$NS$215),IF(_xlpm.top="対象無し", 0, SUMPRODUCT(_xlpm.amount * _xlpm.hitCount))),0)</f>
        <v>0</v>
      </c>
      <c r="NU82" s="157">
        <f t="shared" si="293"/>
        <v>0</v>
      </c>
      <c r="NV82" s="21">
        <f>LEN(配列情報!$D$102)-LEN(SUBSTITUTE(配列情報!$D$102,$D82,""))</f>
        <v>0</v>
      </c>
      <c r="NW82" s="21">
        <f t="shared" si="391"/>
        <v>0</v>
      </c>
      <c r="NX82" s="162" cm="1">
        <f t="array" ref="NX82">NW82-IFERROR(_xlfn.LET(_xlpm.k, _xlfn.XMATCH(TRUE, EXACT($OB$2:$RL$2, D82),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D82, ""))) / LEN(D82),_xlpm.amount, SUMIF($C$3:$C$215, _xlpm.arrCode, $NW$3:$NW$215),IF(_xlpm.top="対象無し", 0, SUMPRODUCT(_xlpm.amount * _xlpm.hitCount))),0)</f>
        <v>0</v>
      </c>
      <c r="NY82" s="157">
        <f t="shared" si="294"/>
        <v>0</v>
      </c>
    </row>
    <row r="83" spans="1:389">
      <c r="A83" s="179" t="s">
        <v>223</v>
      </c>
      <c r="B83" s="45" t="s">
        <v>74</v>
      </c>
      <c r="C83" s="45">
        <v>81</v>
      </c>
      <c r="D83" s="19" t="str">
        <f>塩基・修飾表記の定義!N74</f>
        <v>[CNVD]</v>
      </c>
      <c r="E83" s="160">
        <f t="shared" si="295"/>
        <v>6</v>
      </c>
      <c r="F83" s="21">
        <f>LEN(配列情報!$D$7)-LEN(SUBSTITUTE(配列情報!$D$7,$D83,""))</f>
        <v>0</v>
      </c>
      <c r="G83" s="21">
        <f t="shared" si="296"/>
        <v>0</v>
      </c>
      <c r="H83" s="162" cm="1">
        <f t="array" ref="H83">G83-IFERROR(_xlfn.LET(_xlpm.k,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$G$3:$G$215),IF(_xlpm.top="対象無し", 0, SUMPRODUCT(_xlpm.amount * _xlpm.hitCount))),0)</f>
        <v>0</v>
      </c>
      <c r="I83" s="157">
        <f t="shared" si="392"/>
        <v>0</v>
      </c>
      <c r="J83" s="21">
        <f>LEN(配列情報!$D$8)-LEN(SUBSTITUTE(配列情報!$D$8,$D83,""))</f>
        <v>0</v>
      </c>
      <c r="K83" s="21">
        <f t="shared" si="297"/>
        <v>0</v>
      </c>
      <c r="L83" s="162" cm="1">
        <f t="array" ref="L83">K83-IFERROR(_xlfn.LET(_xlpm.k,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$K$3:$K$215),IF(_xlpm.top="対象無し", 0, SUMPRODUCT(_xlpm.amount * _xlpm.hitCount))),0)</f>
        <v>0</v>
      </c>
      <c r="M83" s="157">
        <f t="shared" si="200"/>
        <v>0</v>
      </c>
      <c r="N83" s="21">
        <f>LEN(配列情報!$D$9)-LEN(SUBSTITUTE(配列情報!$D$9,$D83,""))</f>
        <v>0</v>
      </c>
      <c r="O83" s="21">
        <f t="shared" si="298"/>
        <v>0</v>
      </c>
      <c r="P83" s="162" cm="1">
        <f t="array" ref="P83">O83-IFERROR(_xlfn.LET(_xlpm.k,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$O$3:$O$215),IF(_xlpm.top="対象無し", 0, SUMPRODUCT(_xlpm.amount * _xlpm.hitCount))),0)</f>
        <v>0</v>
      </c>
      <c r="Q83" s="157">
        <f t="shared" si="201"/>
        <v>0</v>
      </c>
      <c r="R83" s="21">
        <f>LEN(配列情報!$D$10)-LEN(SUBSTITUTE(配列情報!$D$10,$D83,""))</f>
        <v>0</v>
      </c>
      <c r="S83" s="21">
        <f t="shared" si="299"/>
        <v>0</v>
      </c>
      <c r="T83" s="162" cm="1">
        <f t="array" ref="T83">S83-IFERROR(_xlfn.LET(_xlpm.k,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$S$3:$S$215),IF(_xlpm.top="対象無し", 0, SUMPRODUCT(_xlpm.amount * _xlpm.hitCount))),0)</f>
        <v>0</v>
      </c>
      <c r="U83" s="157">
        <f t="shared" si="202"/>
        <v>0</v>
      </c>
      <c r="V83" s="21">
        <f>LEN(配列情報!$D$11)-LEN(SUBSTITUTE(配列情報!$D$11,$D83,""))</f>
        <v>0</v>
      </c>
      <c r="W83" s="21">
        <f t="shared" si="300"/>
        <v>0</v>
      </c>
      <c r="X83" s="162" cm="1">
        <f t="array" ref="X83">W83-IFERROR(_xlfn.LET(_xlpm.k,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$W$3:$W$215),IF(_xlpm.top="対象無し", 0, SUMPRODUCT(_xlpm.amount * _xlpm.hitCount))),0)</f>
        <v>0</v>
      </c>
      <c r="Y83" s="157">
        <f t="shared" si="203"/>
        <v>0</v>
      </c>
      <c r="Z83" s="21">
        <f>LEN(配列情報!$D$12)-LEN(SUBSTITUTE(配列情報!$D$12,$D83,""))</f>
        <v>0</v>
      </c>
      <c r="AA83" s="21">
        <f t="shared" si="301"/>
        <v>0</v>
      </c>
      <c r="AB83" s="162" cm="1">
        <f t="array" ref="AB83">AA83-IFERROR(_xlfn.LET(_xlpm.k,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$AA$3:$AA$215),IF(_xlpm.top="対象無し", 0, SUMPRODUCT(_xlpm.amount * _xlpm.hitCount))),0)</f>
        <v>0</v>
      </c>
      <c r="AC83" s="157">
        <f t="shared" si="204"/>
        <v>0</v>
      </c>
      <c r="AD83" s="21">
        <f>LEN(配列情報!$D$13)-LEN(SUBSTITUTE(配列情報!$D$13,$D83,""))</f>
        <v>0</v>
      </c>
      <c r="AE83" s="21">
        <f t="shared" si="302"/>
        <v>0</v>
      </c>
      <c r="AF83" s="162" cm="1">
        <f t="array" ref="AF83">AE83-IFERROR(_xlfn.LET(_xlpm.k,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$AE$3:$AE$215),IF(_xlpm.top="対象無し", 0, SUMPRODUCT(_xlpm.amount * _xlpm.hitCount))),0)</f>
        <v>0</v>
      </c>
      <c r="AG83" s="157">
        <f t="shared" si="205"/>
        <v>0</v>
      </c>
      <c r="AH83" s="21">
        <f>LEN(配列情報!$D$14)-LEN(SUBSTITUTE(配列情報!$D$14,$D83,""))</f>
        <v>0</v>
      </c>
      <c r="AI83" s="21">
        <f t="shared" si="303"/>
        <v>0</v>
      </c>
      <c r="AJ83" s="162" cm="1">
        <f t="array" ref="AJ83">AI83-IFERROR(_xlfn.LET(_xlpm.k,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$AI$3:$AI$215),IF(_xlpm.top="対象無し", 0, SUMPRODUCT(_xlpm.amount * _xlpm.hitCount))),0)</f>
        <v>0</v>
      </c>
      <c r="AK83" s="157">
        <f t="shared" si="206"/>
        <v>0</v>
      </c>
      <c r="AL83" s="21">
        <f>LEN(配列情報!$D$15)-LEN(SUBSTITUTE(配列情報!$D$15,$D83,""))</f>
        <v>0</v>
      </c>
      <c r="AM83" s="21">
        <f t="shared" si="304"/>
        <v>0</v>
      </c>
      <c r="AN83" s="162" cm="1">
        <f t="array" ref="AN83">AM83-IFERROR(_xlfn.LET(_xlpm.k,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$AM$3:$AM$215),IF(_xlpm.top="対象無し", 0, SUMPRODUCT(_xlpm.amount * _xlpm.hitCount))),0)</f>
        <v>0</v>
      </c>
      <c r="AO83" s="157">
        <f t="shared" si="207"/>
        <v>0</v>
      </c>
      <c r="AP83" s="21">
        <f>LEN(配列情報!$D$16)-LEN(SUBSTITUTE(配列情報!$D$16,$D83,""))</f>
        <v>0</v>
      </c>
      <c r="AQ83" s="21">
        <f t="shared" si="305"/>
        <v>0</v>
      </c>
      <c r="AR83" s="162" cm="1">
        <f t="array" ref="AR83">AQ83-IFERROR(_xlfn.LET(_xlpm.k,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$AQ$3:$AQ$215),IF(_xlpm.top="対象無し", 0, SUMPRODUCT(_xlpm.amount * _xlpm.hitCount))),0)</f>
        <v>0</v>
      </c>
      <c r="AS83" s="157">
        <f t="shared" si="208"/>
        <v>0</v>
      </c>
      <c r="AT83" s="21">
        <f>LEN(配列情報!$D$17)-LEN(SUBSTITUTE(配列情報!$D$17,$D83,""))</f>
        <v>0</v>
      </c>
      <c r="AU83" s="21">
        <f t="shared" si="306"/>
        <v>0</v>
      </c>
      <c r="AV83" s="162" cm="1">
        <f t="array" ref="AV83">AU83-IFERROR(_xlfn.LET(_xlpm.k,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$AU$3:$AU$215),IF(_xlpm.top="対象無し", 0, SUMPRODUCT(_xlpm.amount * _xlpm.hitCount))),0)</f>
        <v>0</v>
      </c>
      <c r="AW83" s="157">
        <f t="shared" si="209"/>
        <v>0</v>
      </c>
      <c r="AX83" s="21">
        <f>LEN(配列情報!$D$18)-LEN(SUBSTITUTE(配列情報!$D$18,$D83,""))</f>
        <v>0</v>
      </c>
      <c r="AY83" s="21">
        <f t="shared" si="307"/>
        <v>0</v>
      </c>
      <c r="AZ83" s="162" cm="1">
        <f t="array" ref="AZ83">AY83-IFERROR(_xlfn.LET(_xlpm.k,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$AY$3:$AY$215),IF(_xlpm.top="対象無し", 0, SUMPRODUCT(_xlpm.amount * _xlpm.hitCount))),0)</f>
        <v>0</v>
      </c>
      <c r="BA83" s="157">
        <f t="shared" si="210"/>
        <v>0</v>
      </c>
      <c r="BB83" s="21">
        <f>LEN(配列情報!$D$19)-LEN(SUBSTITUTE(配列情報!$D$19,$D83,""))</f>
        <v>0</v>
      </c>
      <c r="BC83" s="21">
        <f t="shared" si="308"/>
        <v>0</v>
      </c>
      <c r="BD83" s="162" cm="1">
        <f t="array" ref="BD83">BC83-IFERROR(_xlfn.LET(_xlpm.k,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$BC$3:$BC$215),IF(_xlpm.top="対象無し", 0, SUMPRODUCT(_xlpm.amount * _xlpm.hitCount))),0)</f>
        <v>0</v>
      </c>
      <c r="BE83" s="157">
        <f t="shared" si="211"/>
        <v>0</v>
      </c>
      <c r="BF83" s="21">
        <f>LEN(配列情報!$D$20)-LEN(SUBSTITUTE(配列情報!$D$20,$D83,""))</f>
        <v>0</v>
      </c>
      <c r="BG83" s="21">
        <f t="shared" si="309"/>
        <v>0</v>
      </c>
      <c r="BH83" s="162" cm="1">
        <f t="array" ref="BH83">BG83-IFERROR(_xlfn.LET(_xlpm.k,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$BG$3:$BG$215),IF(_xlpm.top="対象無し", 0, SUMPRODUCT(_xlpm.amount * _xlpm.hitCount))),0)</f>
        <v>0</v>
      </c>
      <c r="BI83" s="157">
        <f t="shared" si="212"/>
        <v>0</v>
      </c>
      <c r="BJ83" s="21">
        <f>LEN(配列情報!$D$21)-LEN(SUBSTITUTE(配列情報!$D$21,$D83,""))</f>
        <v>0</v>
      </c>
      <c r="BK83" s="21">
        <f t="shared" si="310"/>
        <v>0</v>
      </c>
      <c r="BL83" s="162" cm="1">
        <f t="array" ref="BL83">BK83-IFERROR(_xlfn.LET(_xlpm.k,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$BK$3:$BK$215),IF(_xlpm.top="対象無し", 0, SUMPRODUCT(_xlpm.amount * _xlpm.hitCount))),0)</f>
        <v>0</v>
      </c>
      <c r="BM83" s="157">
        <f t="shared" si="213"/>
        <v>0</v>
      </c>
      <c r="BN83" s="21">
        <f>LEN(配列情報!$D$22)-LEN(SUBSTITUTE(配列情報!$D$22,$D83,""))</f>
        <v>0</v>
      </c>
      <c r="BO83" s="21">
        <f t="shared" si="311"/>
        <v>0</v>
      </c>
      <c r="BP83" s="162" cm="1">
        <f t="array" ref="BP83">BO83-IFERROR(_xlfn.LET(_xlpm.k,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$BO$3:$BO$215),IF(_xlpm.top="対象無し", 0, SUMPRODUCT(_xlpm.amount * _xlpm.hitCount))),0)</f>
        <v>0</v>
      </c>
      <c r="BQ83" s="157">
        <f t="shared" si="214"/>
        <v>0</v>
      </c>
      <c r="BR83" s="21">
        <f>LEN(配列情報!$D$23)-LEN(SUBSTITUTE(配列情報!$D$23,$D83,""))</f>
        <v>0</v>
      </c>
      <c r="BS83" s="21">
        <f t="shared" si="312"/>
        <v>0</v>
      </c>
      <c r="BT83" s="162" cm="1">
        <f t="array" ref="BT83">BS83-IFERROR(_xlfn.LET(_xlpm.k,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$BS$3:$BS$215),IF(_xlpm.top="対象無し", 0, SUMPRODUCT(_xlpm.amount * _xlpm.hitCount))),0)</f>
        <v>0</v>
      </c>
      <c r="BU83" s="157">
        <f t="shared" si="215"/>
        <v>0</v>
      </c>
      <c r="BV83" s="21">
        <f>LEN(配列情報!$D$24)-LEN(SUBSTITUTE(配列情報!$D$24,$D83,""))</f>
        <v>0</v>
      </c>
      <c r="BW83" s="21">
        <f t="shared" si="313"/>
        <v>0</v>
      </c>
      <c r="BX83" s="162" cm="1">
        <f t="array" ref="BX83">BW83-IFERROR(_xlfn.LET(_xlpm.k,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$BW$3:$BW$215),IF(_xlpm.top="対象無し", 0, SUMPRODUCT(_xlpm.amount * _xlpm.hitCount))),0)</f>
        <v>0</v>
      </c>
      <c r="BY83" s="157">
        <f t="shared" si="216"/>
        <v>0</v>
      </c>
      <c r="BZ83" s="21">
        <f>LEN(配列情報!$D$25)-LEN(SUBSTITUTE(配列情報!$D$25,$D83,""))</f>
        <v>0</v>
      </c>
      <c r="CA83" s="21">
        <f t="shared" si="314"/>
        <v>0</v>
      </c>
      <c r="CB83" s="162" cm="1">
        <f t="array" ref="CB83">CA83-IFERROR(_xlfn.LET(_xlpm.k,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$CA$3:$CA$215),IF(_xlpm.top="対象無し", 0, SUMPRODUCT(_xlpm.amount * _xlpm.hitCount))),0)</f>
        <v>0</v>
      </c>
      <c r="CC83" s="157">
        <f t="shared" si="217"/>
        <v>0</v>
      </c>
      <c r="CD83" s="21">
        <f>LEN(配列情報!$D$26)-LEN(SUBSTITUTE(配列情報!$D$26,$D83,""))</f>
        <v>0</v>
      </c>
      <c r="CE83" s="21">
        <f t="shared" si="315"/>
        <v>0</v>
      </c>
      <c r="CF83" s="162" cm="1">
        <f t="array" ref="CF83">CE83-IFERROR(_xlfn.LET(_xlpm.k,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$CE$3:$CE$215),IF(_xlpm.top="対象無し", 0, SUMPRODUCT(_xlpm.amount * _xlpm.hitCount))),0)</f>
        <v>0</v>
      </c>
      <c r="CG83" s="157">
        <f t="shared" si="218"/>
        <v>0</v>
      </c>
      <c r="CH83" s="21">
        <f>LEN(配列情報!$D$27)-LEN(SUBSTITUTE(配列情報!$D$27,$D83,""))</f>
        <v>0</v>
      </c>
      <c r="CI83" s="21">
        <f t="shared" si="316"/>
        <v>0</v>
      </c>
      <c r="CJ83" s="162" cm="1">
        <f t="array" ref="CJ83">CI83-IFERROR(_xlfn.LET(_xlpm.k,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$CI$3:$CI$215),IF(_xlpm.top="対象無し", 0, SUMPRODUCT(_xlpm.amount * _xlpm.hitCount))),0)</f>
        <v>0</v>
      </c>
      <c r="CK83" s="157">
        <f t="shared" si="219"/>
        <v>0</v>
      </c>
      <c r="CL83" s="21">
        <f>LEN(配列情報!$D$28)-LEN(SUBSTITUTE(配列情報!$D$28,$D83,""))</f>
        <v>0</v>
      </c>
      <c r="CM83" s="21">
        <f t="shared" si="317"/>
        <v>0</v>
      </c>
      <c r="CN83" s="162" cm="1">
        <f t="array" ref="CN83">CM83-IFERROR(_xlfn.LET(_xlpm.k,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$CM$3:$CM$215),IF(_xlpm.top="対象無し", 0, SUMPRODUCT(_xlpm.amount * _xlpm.hitCount))),0)</f>
        <v>0</v>
      </c>
      <c r="CO83" s="157">
        <f t="shared" si="220"/>
        <v>0</v>
      </c>
      <c r="CP83" s="21">
        <f>LEN(配列情報!$D$29)-LEN(SUBSTITUTE(配列情報!$D$29,$D83,""))</f>
        <v>0</v>
      </c>
      <c r="CQ83" s="21">
        <f t="shared" si="318"/>
        <v>0</v>
      </c>
      <c r="CR83" s="162" cm="1">
        <f t="array" ref="CR83">CQ83-IFERROR(_xlfn.LET(_xlpm.k,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$CQ$3:$CQ$215),IF(_xlpm.top="対象無し", 0, SUMPRODUCT(_xlpm.amount * _xlpm.hitCount))),0)</f>
        <v>0</v>
      </c>
      <c r="CS83" s="157">
        <f t="shared" si="221"/>
        <v>0</v>
      </c>
      <c r="CT83" s="21">
        <f>LEN(配列情報!$D$30)-LEN(SUBSTITUTE(配列情報!$D$30,$D83,""))</f>
        <v>0</v>
      </c>
      <c r="CU83" s="21">
        <f t="shared" si="319"/>
        <v>0</v>
      </c>
      <c r="CV83" s="162" cm="1">
        <f t="array" ref="CV83">CU83-IFERROR(_xlfn.LET(_xlpm.k,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$CU$3:$CU$215),IF(_xlpm.top="対象無し", 0, SUMPRODUCT(_xlpm.amount * _xlpm.hitCount))),0)</f>
        <v>0</v>
      </c>
      <c r="CW83" s="157">
        <f t="shared" si="222"/>
        <v>0</v>
      </c>
      <c r="CX83" s="21">
        <f>LEN(配列情報!$D$31)-LEN(SUBSTITUTE(配列情報!$D$31,$D83,""))</f>
        <v>0</v>
      </c>
      <c r="CY83" s="21">
        <f t="shared" si="320"/>
        <v>0</v>
      </c>
      <c r="CZ83" s="162" cm="1">
        <f t="array" ref="CZ83">CY83-IFERROR(_xlfn.LET(_xlpm.k,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$CY$3:$CY$215),IF(_xlpm.top="対象無し", 0, SUMPRODUCT(_xlpm.amount * _xlpm.hitCount))),0)</f>
        <v>0</v>
      </c>
      <c r="DA83" s="157">
        <f t="shared" si="223"/>
        <v>0</v>
      </c>
      <c r="DB83" s="21">
        <f>LEN(配列情報!$D$32)-LEN(SUBSTITUTE(配列情報!$D$32,$D83,""))</f>
        <v>0</v>
      </c>
      <c r="DC83" s="21">
        <f t="shared" si="321"/>
        <v>0</v>
      </c>
      <c r="DD83" s="162" cm="1">
        <f t="array" ref="DD83">DC83-IFERROR(_xlfn.LET(_xlpm.k,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$DC$3:$DC$215),IF(_xlpm.top="対象無し", 0, SUMPRODUCT(_xlpm.amount * _xlpm.hitCount))),0)</f>
        <v>0</v>
      </c>
      <c r="DE83" s="157">
        <f t="shared" si="224"/>
        <v>0</v>
      </c>
      <c r="DF83" s="21">
        <f>LEN(配列情報!$D$33)-LEN(SUBSTITUTE(配列情報!$D$33,$D83,""))</f>
        <v>0</v>
      </c>
      <c r="DG83" s="21">
        <f t="shared" si="322"/>
        <v>0</v>
      </c>
      <c r="DH83" s="162" cm="1">
        <f t="array" ref="DH83">DG83-IFERROR(_xlfn.LET(_xlpm.k,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$DG$3:$DG$215),IF(_xlpm.top="対象無し", 0, SUMPRODUCT(_xlpm.amount * _xlpm.hitCount))),0)</f>
        <v>0</v>
      </c>
      <c r="DI83" s="157">
        <f t="shared" si="225"/>
        <v>0</v>
      </c>
      <c r="DJ83" s="21">
        <f>LEN(配列情報!$D$34)-LEN(SUBSTITUTE(配列情報!$D$34,$D83,""))</f>
        <v>0</v>
      </c>
      <c r="DK83" s="21">
        <f t="shared" si="323"/>
        <v>0</v>
      </c>
      <c r="DL83" s="162" cm="1">
        <f t="array" ref="DL83">DK83-IFERROR(_xlfn.LET(_xlpm.k,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$DK$3:$DK$215),IF(_xlpm.top="対象無し", 0, SUMPRODUCT(_xlpm.amount * _xlpm.hitCount))),0)</f>
        <v>0</v>
      </c>
      <c r="DM83" s="157">
        <f t="shared" si="226"/>
        <v>0</v>
      </c>
      <c r="DN83" s="21">
        <f>LEN(配列情報!$D$35)-LEN(SUBSTITUTE(配列情報!$D$35,$D83,""))</f>
        <v>0</v>
      </c>
      <c r="DO83" s="21">
        <f t="shared" si="324"/>
        <v>0</v>
      </c>
      <c r="DP83" s="162" cm="1">
        <f t="array" ref="DP83">DO83-IFERROR(_xlfn.LET(_xlpm.k,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$DO$3:$DO$215),IF(_xlpm.top="対象無し", 0, SUMPRODUCT(_xlpm.amount * _xlpm.hitCount))),0)</f>
        <v>0</v>
      </c>
      <c r="DQ83" s="157">
        <f t="shared" si="227"/>
        <v>0</v>
      </c>
      <c r="DR83" s="21">
        <f>LEN(配列情報!$D$36)-LEN(SUBSTITUTE(配列情報!$D$36,$D83,""))</f>
        <v>0</v>
      </c>
      <c r="DS83" s="21">
        <f t="shared" si="325"/>
        <v>0</v>
      </c>
      <c r="DT83" s="162" cm="1">
        <f t="array" ref="DT83">DS83-IFERROR(_xlfn.LET(_xlpm.k,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$DS$3:$DS$215),IF(_xlpm.top="対象無し", 0, SUMPRODUCT(_xlpm.amount * _xlpm.hitCount))),0)</f>
        <v>0</v>
      </c>
      <c r="DU83" s="157">
        <f t="shared" si="228"/>
        <v>0</v>
      </c>
      <c r="DV83" s="21">
        <f>LEN(配列情報!$D$37)-LEN(SUBSTITUTE(配列情報!$D$37,$D83,""))</f>
        <v>0</v>
      </c>
      <c r="DW83" s="21">
        <f t="shared" si="326"/>
        <v>0</v>
      </c>
      <c r="DX83" s="162" cm="1">
        <f t="array" ref="DX83">DW83-IFERROR(_xlfn.LET(_xlpm.k,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$DW$3:$DW$215),IF(_xlpm.top="対象無し", 0, SUMPRODUCT(_xlpm.amount * _xlpm.hitCount))),0)</f>
        <v>0</v>
      </c>
      <c r="DY83" s="157">
        <f t="shared" si="229"/>
        <v>0</v>
      </c>
      <c r="DZ83" s="21">
        <f>LEN(配列情報!$D$38)-LEN(SUBSTITUTE(配列情報!$D$38,$D83,""))</f>
        <v>0</v>
      </c>
      <c r="EA83" s="21">
        <f t="shared" si="327"/>
        <v>0</v>
      </c>
      <c r="EB83" s="162" cm="1">
        <f t="array" ref="EB83">EA83-IFERROR(_xlfn.LET(_xlpm.k,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$EA$3:$EA$215),IF(_xlpm.top="対象無し", 0, SUMPRODUCT(_xlpm.amount * _xlpm.hitCount))),0)</f>
        <v>0</v>
      </c>
      <c r="EC83" s="157">
        <f t="shared" si="230"/>
        <v>0</v>
      </c>
      <c r="ED83" s="21">
        <f>LEN(配列情報!$D$39)-LEN(SUBSTITUTE(配列情報!$D$39,$D83,""))</f>
        <v>0</v>
      </c>
      <c r="EE83" s="21">
        <f t="shared" si="328"/>
        <v>0</v>
      </c>
      <c r="EF83" s="162" cm="1">
        <f t="array" ref="EF83">EE83-IFERROR(_xlfn.LET(_xlpm.k,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$EE$3:$EE$215),IF(_xlpm.top="対象無し", 0, SUMPRODUCT(_xlpm.amount * _xlpm.hitCount))),0)</f>
        <v>0</v>
      </c>
      <c r="EG83" s="157">
        <f t="shared" si="231"/>
        <v>0</v>
      </c>
      <c r="EH83" s="21">
        <f>LEN(配列情報!$D$40)-LEN(SUBSTITUTE(配列情報!$D$40,$D83,""))</f>
        <v>0</v>
      </c>
      <c r="EI83" s="21">
        <f t="shared" si="329"/>
        <v>0</v>
      </c>
      <c r="EJ83" s="162" cm="1">
        <f t="array" ref="EJ83">EI83-IFERROR(_xlfn.LET(_xlpm.k,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$EI$3:$EI$215),IF(_xlpm.top="対象無し", 0, SUMPRODUCT(_xlpm.amount * _xlpm.hitCount))),0)</f>
        <v>0</v>
      </c>
      <c r="EK83" s="157">
        <f t="shared" si="232"/>
        <v>0</v>
      </c>
      <c r="EL83" s="21">
        <f>LEN(配列情報!$D$41)-LEN(SUBSTITUTE(配列情報!$D$41,$D83,""))</f>
        <v>0</v>
      </c>
      <c r="EM83" s="21">
        <f t="shared" si="330"/>
        <v>0</v>
      </c>
      <c r="EN83" s="162" cm="1">
        <f t="array" ref="EN83">EM83-IFERROR(_xlfn.LET(_xlpm.k,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$EM$3:$EM$215),IF(_xlpm.top="対象無し", 0, SUMPRODUCT(_xlpm.amount * _xlpm.hitCount))),0)</f>
        <v>0</v>
      </c>
      <c r="EO83" s="157">
        <f t="shared" si="233"/>
        <v>0</v>
      </c>
      <c r="EP83" s="21">
        <f>LEN(配列情報!$D$42)-LEN(SUBSTITUTE(配列情報!$D$42,$D83,""))</f>
        <v>0</v>
      </c>
      <c r="EQ83" s="21">
        <f t="shared" si="331"/>
        <v>0</v>
      </c>
      <c r="ER83" s="162" cm="1">
        <f t="array" ref="ER83">EQ83-IFERROR(_xlfn.LET(_xlpm.k,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$EQ$3:$EQ$215),IF(_xlpm.top="対象無し", 0, SUMPRODUCT(_xlpm.amount * _xlpm.hitCount))),0)</f>
        <v>0</v>
      </c>
      <c r="ES83" s="157">
        <f t="shared" si="234"/>
        <v>0</v>
      </c>
      <c r="ET83" s="21">
        <f>LEN(配列情報!$D$43)-LEN(SUBSTITUTE(配列情報!$D$43,$D83,""))</f>
        <v>0</v>
      </c>
      <c r="EU83" s="21">
        <f t="shared" si="332"/>
        <v>0</v>
      </c>
      <c r="EV83" s="162" cm="1">
        <f t="array" ref="EV83">EU83-IFERROR(_xlfn.LET(_xlpm.k,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$EU$3:$EU$215),IF(_xlpm.top="対象無し", 0, SUMPRODUCT(_xlpm.amount * _xlpm.hitCount))),0)</f>
        <v>0</v>
      </c>
      <c r="EW83" s="157">
        <f t="shared" si="235"/>
        <v>0</v>
      </c>
      <c r="EX83" s="21">
        <f>LEN(配列情報!$D$44)-LEN(SUBSTITUTE(配列情報!$D$44,$D83,""))</f>
        <v>0</v>
      </c>
      <c r="EY83" s="21">
        <f t="shared" si="333"/>
        <v>0</v>
      </c>
      <c r="EZ83" s="162" cm="1">
        <f t="array" ref="EZ83">EY83-IFERROR(_xlfn.LET(_xlpm.k,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$EY$3:$EY$215),IF(_xlpm.top="対象無し", 0, SUMPRODUCT(_xlpm.amount * _xlpm.hitCount))),0)</f>
        <v>0</v>
      </c>
      <c r="FA83" s="157">
        <f t="shared" si="236"/>
        <v>0</v>
      </c>
      <c r="FB83" s="21">
        <f>LEN(配列情報!$D$45)-LEN(SUBSTITUTE(配列情報!$D$45,$D83,""))</f>
        <v>0</v>
      </c>
      <c r="FC83" s="21">
        <f t="shared" si="334"/>
        <v>0</v>
      </c>
      <c r="FD83" s="162" cm="1">
        <f t="array" ref="FD83">FC83-IFERROR(_xlfn.LET(_xlpm.k,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$FC$3:$FC$215),IF(_xlpm.top="対象無し", 0, SUMPRODUCT(_xlpm.amount * _xlpm.hitCount))),0)</f>
        <v>0</v>
      </c>
      <c r="FE83" s="157">
        <f t="shared" si="237"/>
        <v>0</v>
      </c>
      <c r="FF83" s="21">
        <f>LEN(配列情報!$D$46)-LEN(SUBSTITUTE(配列情報!$D$46,$D83,""))</f>
        <v>0</v>
      </c>
      <c r="FG83" s="21">
        <f t="shared" si="335"/>
        <v>0</v>
      </c>
      <c r="FH83" s="162" cm="1">
        <f t="array" ref="FH83">FG83-IFERROR(_xlfn.LET(_xlpm.k,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$FG$3:$FG$215),IF(_xlpm.top="対象無し", 0, SUMPRODUCT(_xlpm.amount * _xlpm.hitCount))),0)</f>
        <v>0</v>
      </c>
      <c r="FI83" s="157">
        <f t="shared" si="238"/>
        <v>0</v>
      </c>
      <c r="FJ83" s="21">
        <f>LEN(配列情報!$D$47)-LEN(SUBSTITUTE(配列情報!$D$47,$D83,""))</f>
        <v>0</v>
      </c>
      <c r="FK83" s="21">
        <f t="shared" si="336"/>
        <v>0</v>
      </c>
      <c r="FL83" s="162" cm="1">
        <f t="array" ref="FL83">FK83-IFERROR(_xlfn.LET(_xlpm.k,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$FK$3:$FK$215),IF(_xlpm.top="対象無し", 0, SUMPRODUCT(_xlpm.amount * _xlpm.hitCount))),0)</f>
        <v>0</v>
      </c>
      <c r="FM83" s="157">
        <f t="shared" si="239"/>
        <v>0</v>
      </c>
      <c r="FN83" s="21">
        <f>LEN(配列情報!$D$48)-LEN(SUBSTITUTE(配列情報!$D$48,$D83,""))</f>
        <v>0</v>
      </c>
      <c r="FO83" s="21">
        <f t="shared" si="337"/>
        <v>0</v>
      </c>
      <c r="FP83" s="162" cm="1">
        <f t="array" ref="FP83">FO83-IFERROR(_xlfn.LET(_xlpm.k,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$FO$3:$FO$215),IF(_xlpm.top="対象無し", 0, SUMPRODUCT(_xlpm.amount * _xlpm.hitCount))),0)</f>
        <v>0</v>
      </c>
      <c r="FQ83" s="157">
        <f t="shared" si="240"/>
        <v>0</v>
      </c>
      <c r="FR83" s="21">
        <f>LEN(配列情報!$D$49)-LEN(SUBSTITUTE(配列情報!$D$49,$D83,""))</f>
        <v>0</v>
      </c>
      <c r="FS83" s="21">
        <f t="shared" si="338"/>
        <v>0</v>
      </c>
      <c r="FT83" s="162" cm="1">
        <f t="array" ref="FT83">FS83-IFERROR(_xlfn.LET(_xlpm.k,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$FS$3:$FS$215),IF(_xlpm.top="対象無し", 0, SUMPRODUCT(_xlpm.amount * _xlpm.hitCount))),0)</f>
        <v>0</v>
      </c>
      <c r="FU83" s="157">
        <f t="shared" si="241"/>
        <v>0</v>
      </c>
      <c r="FV83" s="21">
        <f>LEN(配列情報!$D$50)-LEN(SUBSTITUTE(配列情報!$D$50,$D83,""))</f>
        <v>0</v>
      </c>
      <c r="FW83" s="21">
        <f t="shared" si="339"/>
        <v>0</v>
      </c>
      <c r="FX83" s="162" cm="1">
        <f t="array" ref="FX83">FW83-IFERROR(_xlfn.LET(_xlpm.k,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$FW$3:$FW$215),IF(_xlpm.top="対象無し", 0, SUMPRODUCT(_xlpm.amount * _xlpm.hitCount))),0)</f>
        <v>0</v>
      </c>
      <c r="FY83" s="157">
        <f t="shared" si="242"/>
        <v>0</v>
      </c>
      <c r="FZ83" s="21">
        <f>LEN(配列情報!$D$51)-LEN(SUBSTITUTE(配列情報!$D$51,$D83,""))</f>
        <v>0</v>
      </c>
      <c r="GA83" s="21">
        <f t="shared" si="340"/>
        <v>0</v>
      </c>
      <c r="GB83" s="162" cm="1">
        <f t="array" ref="GB83">GA83-IFERROR(_xlfn.LET(_xlpm.k,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$GA$3:$GA$215),IF(_xlpm.top="対象無し", 0, SUMPRODUCT(_xlpm.amount * _xlpm.hitCount))),0)</f>
        <v>0</v>
      </c>
      <c r="GC83" s="157">
        <f t="shared" si="243"/>
        <v>0</v>
      </c>
      <c r="GD83" s="21">
        <f>LEN(配列情報!$D$52)-LEN(SUBSTITUTE(配列情報!$D$52,$D83,""))</f>
        <v>0</v>
      </c>
      <c r="GE83" s="21">
        <f t="shared" si="341"/>
        <v>0</v>
      </c>
      <c r="GF83" s="162" cm="1">
        <f t="array" ref="GF83">GE83-IFERROR(_xlfn.LET(_xlpm.k,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$GE$3:$GE$215),IF(_xlpm.top="対象無し", 0, SUMPRODUCT(_xlpm.amount * _xlpm.hitCount))),0)</f>
        <v>0</v>
      </c>
      <c r="GG83" s="157">
        <f t="shared" si="244"/>
        <v>0</v>
      </c>
      <c r="GH83" s="21">
        <f>LEN(配列情報!$D$53)-LEN(SUBSTITUTE(配列情報!$D$53,$D83,""))</f>
        <v>0</v>
      </c>
      <c r="GI83" s="21">
        <f t="shared" si="342"/>
        <v>0</v>
      </c>
      <c r="GJ83" s="162" cm="1">
        <f t="array" ref="GJ83">GI83-IFERROR(_xlfn.LET(_xlpm.k,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$GI$3:$GI$215),IF(_xlpm.top="対象無し", 0, SUMPRODUCT(_xlpm.amount * _xlpm.hitCount))),0)</f>
        <v>0</v>
      </c>
      <c r="GK83" s="157">
        <f t="shared" si="245"/>
        <v>0</v>
      </c>
      <c r="GL83" s="21">
        <f>LEN(配列情報!$D$54)-LEN(SUBSTITUTE(配列情報!$D$54,$D83,""))</f>
        <v>0</v>
      </c>
      <c r="GM83" s="21">
        <f t="shared" si="343"/>
        <v>0</v>
      </c>
      <c r="GN83" s="162" cm="1">
        <f t="array" ref="GN83">GM83-IFERROR(_xlfn.LET(_xlpm.k,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$GM$3:$GM$215),IF(_xlpm.top="対象無し", 0, SUMPRODUCT(_xlpm.amount * _xlpm.hitCount))),0)</f>
        <v>0</v>
      </c>
      <c r="GO83" s="157">
        <f t="shared" si="246"/>
        <v>0</v>
      </c>
      <c r="GP83" s="21">
        <f>LEN(配列情報!$D$55)-LEN(SUBSTITUTE(配列情報!$D$55,$D83,""))</f>
        <v>0</v>
      </c>
      <c r="GQ83" s="21">
        <f t="shared" si="344"/>
        <v>0</v>
      </c>
      <c r="GR83" s="162" cm="1">
        <f t="array" ref="GR83">GQ83-IFERROR(_xlfn.LET(_xlpm.k,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$GQ$3:$GQ$215),IF(_xlpm.top="対象無し", 0, SUMPRODUCT(_xlpm.amount * _xlpm.hitCount))),0)</f>
        <v>0</v>
      </c>
      <c r="GS83" s="157">
        <f t="shared" si="247"/>
        <v>0</v>
      </c>
      <c r="GT83" s="21">
        <f>LEN(配列情報!$D$56)-LEN(SUBSTITUTE(配列情報!$D$56,$D83,""))</f>
        <v>0</v>
      </c>
      <c r="GU83" s="21">
        <f t="shared" si="345"/>
        <v>0</v>
      </c>
      <c r="GV83" s="162" cm="1">
        <f t="array" ref="GV83">GU83-IFERROR(_xlfn.LET(_xlpm.k,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$GU$3:$GU$215),IF(_xlpm.top="対象無し", 0, SUMPRODUCT(_xlpm.amount * _xlpm.hitCount))),0)</f>
        <v>0</v>
      </c>
      <c r="GW83" s="157">
        <f t="shared" si="248"/>
        <v>0</v>
      </c>
      <c r="GX83" s="21">
        <f>LEN(配列情報!$D$57)-LEN(SUBSTITUTE(配列情報!$D$57,$D83,""))</f>
        <v>0</v>
      </c>
      <c r="GY83" s="21">
        <f t="shared" si="346"/>
        <v>0</v>
      </c>
      <c r="GZ83" s="162" cm="1">
        <f t="array" ref="GZ83">GY83-IFERROR(_xlfn.LET(_xlpm.k,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$GY$3:$GY$215),IF(_xlpm.top="対象無し", 0, SUMPRODUCT(_xlpm.amount * _xlpm.hitCount))),0)</f>
        <v>0</v>
      </c>
      <c r="HA83" s="157">
        <f t="shared" si="249"/>
        <v>0</v>
      </c>
      <c r="HB83" s="21">
        <f>LEN(配列情報!$D$58)-LEN(SUBSTITUTE(配列情報!$D$58,$D83,""))</f>
        <v>0</v>
      </c>
      <c r="HC83" s="21">
        <f t="shared" si="347"/>
        <v>0</v>
      </c>
      <c r="HD83" s="162" cm="1">
        <f t="array" ref="HD83">HC83-IFERROR(_xlfn.LET(_xlpm.k,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$HC$3:$HC$215),IF(_xlpm.top="対象無し", 0, SUMPRODUCT(_xlpm.amount * _xlpm.hitCount))),0)</f>
        <v>0</v>
      </c>
      <c r="HE83" s="157">
        <f t="shared" si="250"/>
        <v>0</v>
      </c>
      <c r="HF83" s="21">
        <f>LEN(配列情報!$D$59)-LEN(SUBSTITUTE(配列情報!$D$59,$D83,""))</f>
        <v>0</v>
      </c>
      <c r="HG83" s="21">
        <f t="shared" si="348"/>
        <v>0</v>
      </c>
      <c r="HH83" s="162" cm="1">
        <f t="array" ref="HH83">HG83-IFERROR(_xlfn.LET(_xlpm.k,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$HG$3:$HG$215),IF(_xlpm.top="対象無し", 0, SUMPRODUCT(_xlpm.amount * _xlpm.hitCount))),0)</f>
        <v>0</v>
      </c>
      <c r="HI83" s="157">
        <f t="shared" si="251"/>
        <v>0</v>
      </c>
      <c r="HJ83" s="21">
        <f>LEN(配列情報!$D$60)-LEN(SUBSTITUTE(配列情報!$D$60,$D83,""))</f>
        <v>0</v>
      </c>
      <c r="HK83" s="21">
        <f t="shared" si="349"/>
        <v>0</v>
      </c>
      <c r="HL83" s="162" cm="1">
        <f t="array" ref="HL83">HK83-IFERROR(_xlfn.LET(_xlpm.k,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$HK$3:$HK$215),IF(_xlpm.top="対象無し", 0, SUMPRODUCT(_xlpm.amount * _xlpm.hitCount))),0)</f>
        <v>0</v>
      </c>
      <c r="HM83" s="157">
        <f t="shared" si="252"/>
        <v>0</v>
      </c>
      <c r="HN83" s="21">
        <f>LEN(配列情報!$D$61)-LEN(SUBSTITUTE(配列情報!$D$61,$D83,""))</f>
        <v>0</v>
      </c>
      <c r="HO83" s="21">
        <f t="shared" si="350"/>
        <v>0</v>
      </c>
      <c r="HP83" s="162" cm="1">
        <f t="array" ref="HP83">HO83-IFERROR(_xlfn.LET(_xlpm.k,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$HO$3:$HO$215),IF(_xlpm.top="対象無し", 0, SUMPRODUCT(_xlpm.amount * _xlpm.hitCount))),0)</f>
        <v>0</v>
      </c>
      <c r="HQ83" s="157">
        <f t="shared" si="253"/>
        <v>0</v>
      </c>
      <c r="HR83" s="21">
        <f>LEN(配列情報!$D$62)-LEN(SUBSTITUTE(配列情報!$D$62,$D83,""))</f>
        <v>0</v>
      </c>
      <c r="HS83" s="21">
        <f t="shared" si="351"/>
        <v>0</v>
      </c>
      <c r="HT83" s="162" cm="1">
        <f t="array" ref="HT83">HS83-IFERROR(_xlfn.LET(_xlpm.k,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$HS$3:$HS$215),IF(_xlpm.top="対象無し", 0, SUMPRODUCT(_xlpm.amount * _xlpm.hitCount))),0)</f>
        <v>0</v>
      </c>
      <c r="HU83" s="157">
        <f t="shared" si="254"/>
        <v>0</v>
      </c>
      <c r="HV83" s="21">
        <f>LEN(配列情報!$D$63)-LEN(SUBSTITUTE(配列情報!$D$63,$D83,""))</f>
        <v>0</v>
      </c>
      <c r="HW83" s="21">
        <f t="shared" si="352"/>
        <v>0</v>
      </c>
      <c r="HX83" s="162" cm="1">
        <f t="array" ref="HX83">HW83-IFERROR(_xlfn.LET(_xlpm.k,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$HW$3:$HW$215),IF(_xlpm.top="対象無し", 0, SUMPRODUCT(_xlpm.amount * _xlpm.hitCount))),0)</f>
        <v>0</v>
      </c>
      <c r="HY83" s="157">
        <f t="shared" si="255"/>
        <v>0</v>
      </c>
      <c r="HZ83" s="21">
        <f>LEN(配列情報!$D$64)-LEN(SUBSTITUTE(配列情報!$D$64,$D83,""))</f>
        <v>0</v>
      </c>
      <c r="IA83" s="21">
        <f t="shared" si="353"/>
        <v>0</v>
      </c>
      <c r="IB83" s="162" cm="1">
        <f t="array" ref="IB83">IA83-IFERROR(_xlfn.LET(_xlpm.k,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$IA$3:$IA$215),IF(_xlpm.top="対象無し", 0, SUMPRODUCT(_xlpm.amount * _xlpm.hitCount))),0)</f>
        <v>0</v>
      </c>
      <c r="IC83" s="157">
        <f t="shared" si="256"/>
        <v>0</v>
      </c>
      <c r="ID83" s="21">
        <f>LEN(配列情報!$D$65)-LEN(SUBSTITUTE(配列情報!$D$65,$D83,""))</f>
        <v>0</v>
      </c>
      <c r="IE83" s="21">
        <f t="shared" si="354"/>
        <v>0</v>
      </c>
      <c r="IF83" s="162" cm="1">
        <f t="array" ref="IF83">IE83-IFERROR(_xlfn.LET(_xlpm.k,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$IE$3:$IE$215),IF(_xlpm.top="対象無し", 0, SUMPRODUCT(_xlpm.amount * _xlpm.hitCount))),0)</f>
        <v>0</v>
      </c>
      <c r="IG83" s="157">
        <f t="shared" si="257"/>
        <v>0</v>
      </c>
      <c r="IH83" s="21">
        <f>LEN(配列情報!$D$66)-LEN(SUBSTITUTE(配列情報!$D$66,$D83,""))</f>
        <v>0</v>
      </c>
      <c r="II83" s="21">
        <f t="shared" si="355"/>
        <v>0</v>
      </c>
      <c r="IJ83" s="162" cm="1">
        <f t="array" ref="IJ83">II83-IFERROR(_xlfn.LET(_xlpm.k,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$II$3:$II$215),IF(_xlpm.top="対象無し", 0, SUMPRODUCT(_xlpm.amount * _xlpm.hitCount))),0)</f>
        <v>0</v>
      </c>
      <c r="IK83" s="157">
        <f t="shared" si="258"/>
        <v>0</v>
      </c>
      <c r="IL83" s="21">
        <f>LEN(配列情報!$D$67)-LEN(SUBSTITUTE(配列情報!$D$67,$D83,""))</f>
        <v>0</v>
      </c>
      <c r="IM83" s="21">
        <f t="shared" si="356"/>
        <v>0</v>
      </c>
      <c r="IN83" s="162" cm="1">
        <f t="array" ref="IN83">IM83-IFERROR(_xlfn.LET(_xlpm.k,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$IM$3:$IM$215),IF(_xlpm.top="対象無し", 0, SUMPRODUCT(_xlpm.amount * _xlpm.hitCount))),0)</f>
        <v>0</v>
      </c>
      <c r="IO83" s="157">
        <f t="shared" si="259"/>
        <v>0</v>
      </c>
      <c r="IP83" s="21">
        <f>LEN(配列情報!$D$68)-LEN(SUBSTITUTE(配列情報!$D$68,$D83,""))</f>
        <v>0</v>
      </c>
      <c r="IQ83" s="21">
        <f t="shared" si="357"/>
        <v>0</v>
      </c>
      <c r="IR83" s="162" cm="1">
        <f t="array" ref="IR83">IQ83-IFERROR(_xlfn.LET(_xlpm.k,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$IQ$3:$IQ$215),IF(_xlpm.top="対象無し", 0, SUMPRODUCT(_xlpm.amount * _xlpm.hitCount))),0)</f>
        <v>0</v>
      </c>
      <c r="IS83" s="157">
        <f t="shared" si="260"/>
        <v>0</v>
      </c>
      <c r="IT83" s="21">
        <f>LEN(配列情報!$D$69)-LEN(SUBSTITUTE(配列情報!$D$69,$D83,""))</f>
        <v>0</v>
      </c>
      <c r="IU83" s="21">
        <f t="shared" si="358"/>
        <v>0</v>
      </c>
      <c r="IV83" s="162" cm="1">
        <f t="array" ref="IV83">IU83-IFERROR(_xlfn.LET(_xlpm.k,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$IU$3:$IU$215),IF(_xlpm.top="対象無し", 0, SUMPRODUCT(_xlpm.amount * _xlpm.hitCount))),0)</f>
        <v>0</v>
      </c>
      <c r="IW83" s="157">
        <f t="shared" si="261"/>
        <v>0</v>
      </c>
      <c r="IX83" s="21">
        <f>LEN(配列情報!$D$70)-LEN(SUBSTITUTE(配列情報!$D$70,$D83,""))</f>
        <v>0</v>
      </c>
      <c r="IY83" s="21">
        <f t="shared" si="359"/>
        <v>0</v>
      </c>
      <c r="IZ83" s="162" cm="1">
        <f t="array" ref="IZ83">IY83-IFERROR(_xlfn.LET(_xlpm.k,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$IY$3:$IY$215),IF(_xlpm.top="対象無し", 0, SUMPRODUCT(_xlpm.amount * _xlpm.hitCount))),0)</f>
        <v>0</v>
      </c>
      <c r="JA83" s="157">
        <f t="shared" si="262"/>
        <v>0</v>
      </c>
      <c r="JB83" s="21">
        <f>LEN(配列情報!$D$71)-LEN(SUBSTITUTE(配列情報!$D$71,$D83,""))</f>
        <v>0</v>
      </c>
      <c r="JC83" s="21">
        <f t="shared" si="360"/>
        <v>0</v>
      </c>
      <c r="JD83" s="162" cm="1">
        <f t="array" ref="JD83">JC83-IFERROR(_xlfn.LET(_xlpm.k,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$JC$3:$JC$215),IF(_xlpm.top="対象無し", 0, SUMPRODUCT(_xlpm.amount * _xlpm.hitCount))),0)</f>
        <v>0</v>
      </c>
      <c r="JE83" s="157">
        <f t="shared" si="263"/>
        <v>0</v>
      </c>
      <c r="JF83" s="21">
        <f>LEN(配列情報!$D$72)-LEN(SUBSTITUTE(配列情報!$D$72,$D83,""))</f>
        <v>0</v>
      </c>
      <c r="JG83" s="21">
        <f t="shared" si="361"/>
        <v>0</v>
      </c>
      <c r="JH83" s="162" cm="1">
        <f t="array" ref="JH83">JG83-IFERROR(_xlfn.LET(_xlpm.k,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$JG$3:$JG$215),IF(_xlpm.top="対象無し", 0, SUMPRODUCT(_xlpm.amount * _xlpm.hitCount))),0)</f>
        <v>0</v>
      </c>
      <c r="JI83" s="157">
        <f t="shared" si="264"/>
        <v>0</v>
      </c>
      <c r="JJ83" s="21">
        <f>LEN(配列情報!$D$73)-LEN(SUBSTITUTE(配列情報!$D$73,$D83,""))</f>
        <v>0</v>
      </c>
      <c r="JK83" s="21">
        <f t="shared" si="362"/>
        <v>0</v>
      </c>
      <c r="JL83" s="162" cm="1">
        <f t="array" ref="JL83">JK83-IFERROR(_xlfn.LET(_xlpm.k,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$JK$3:$JK$215),IF(_xlpm.top="対象無し", 0, SUMPRODUCT(_xlpm.amount * _xlpm.hitCount))),0)</f>
        <v>0</v>
      </c>
      <c r="JM83" s="157">
        <f t="shared" si="265"/>
        <v>0</v>
      </c>
      <c r="JN83" s="21">
        <f>LEN(配列情報!$D$74)-LEN(SUBSTITUTE(配列情報!$D$74,$D83,""))</f>
        <v>0</v>
      </c>
      <c r="JO83" s="21">
        <f t="shared" si="363"/>
        <v>0</v>
      </c>
      <c r="JP83" s="162" cm="1">
        <f t="array" ref="JP83">JO83-IFERROR(_xlfn.LET(_xlpm.k,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$JO$3:$JO$215),IF(_xlpm.top="対象無し", 0, SUMPRODUCT(_xlpm.amount * _xlpm.hitCount))),0)</f>
        <v>0</v>
      </c>
      <c r="JQ83" s="157">
        <f t="shared" si="266"/>
        <v>0</v>
      </c>
      <c r="JR83" s="21">
        <f>LEN(配列情報!$D$75)-LEN(SUBSTITUTE(配列情報!$D$75,$D83,""))</f>
        <v>0</v>
      </c>
      <c r="JS83" s="21">
        <f t="shared" si="364"/>
        <v>0</v>
      </c>
      <c r="JT83" s="162" cm="1">
        <f t="array" ref="JT83">JS83-IFERROR(_xlfn.LET(_xlpm.k,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$JS$3:$JS$215),IF(_xlpm.top="対象無し", 0, SUMPRODUCT(_xlpm.amount * _xlpm.hitCount))),0)</f>
        <v>0</v>
      </c>
      <c r="JU83" s="157">
        <f t="shared" si="267"/>
        <v>0</v>
      </c>
      <c r="JV83" s="21">
        <f>LEN(配列情報!$D$76)-LEN(SUBSTITUTE(配列情報!$D$76,$D83,""))</f>
        <v>0</v>
      </c>
      <c r="JW83" s="21">
        <f t="shared" si="365"/>
        <v>0</v>
      </c>
      <c r="JX83" s="162" cm="1">
        <f t="array" ref="JX83">JW83-IFERROR(_xlfn.LET(_xlpm.k,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$JW$3:$JW$215),IF(_xlpm.top="対象無し", 0, SUMPRODUCT(_xlpm.amount * _xlpm.hitCount))),0)</f>
        <v>0</v>
      </c>
      <c r="JY83" s="157">
        <f t="shared" si="268"/>
        <v>0</v>
      </c>
      <c r="JZ83" s="21">
        <f>LEN(配列情報!$D$77)-LEN(SUBSTITUTE(配列情報!$D$77,$D83,""))</f>
        <v>0</v>
      </c>
      <c r="KA83" s="21">
        <f t="shared" si="366"/>
        <v>0</v>
      </c>
      <c r="KB83" s="162" cm="1">
        <f t="array" ref="KB83">KA83-IFERROR(_xlfn.LET(_xlpm.k,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$KA$3:$KA$215),IF(_xlpm.top="対象無し", 0, SUMPRODUCT(_xlpm.amount * _xlpm.hitCount))),0)</f>
        <v>0</v>
      </c>
      <c r="KC83" s="157">
        <f t="shared" si="269"/>
        <v>0</v>
      </c>
      <c r="KD83" s="21">
        <f>LEN(配列情報!$D$78)-LEN(SUBSTITUTE(配列情報!$D$78,$D83,""))</f>
        <v>0</v>
      </c>
      <c r="KE83" s="21">
        <f t="shared" si="367"/>
        <v>0</v>
      </c>
      <c r="KF83" s="162" cm="1">
        <f t="array" ref="KF83">KE83-IFERROR(_xlfn.LET(_xlpm.k,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$KE$3:$KE$215),IF(_xlpm.top="対象無し", 0, SUMPRODUCT(_xlpm.amount * _xlpm.hitCount))),0)</f>
        <v>0</v>
      </c>
      <c r="KG83" s="157">
        <f t="shared" si="270"/>
        <v>0</v>
      </c>
      <c r="KH83" s="21">
        <f>LEN(配列情報!$D$79)-LEN(SUBSTITUTE(配列情報!$D$79,$D83,""))</f>
        <v>0</v>
      </c>
      <c r="KI83" s="21">
        <f t="shared" si="368"/>
        <v>0</v>
      </c>
      <c r="KJ83" s="162" cm="1">
        <f t="array" ref="KJ83">KI83-IFERROR(_xlfn.LET(_xlpm.k,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$KI$3:$KI$215),IF(_xlpm.top="対象無し", 0, SUMPRODUCT(_xlpm.amount * _xlpm.hitCount))),0)</f>
        <v>0</v>
      </c>
      <c r="KK83" s="157">
        <f t="shared" si="271"/>
        <v>0</v>
      </c>
      <c r="KL83" s="21">
        <f>LEN(配列情報!$D$80)-LEN(SUBSTITUTE(配列情報!$D$80,$D83,""))</f>
        <v>0</v>
      </c>
      <c r="KM83" s="21">
        <f t="shared" si="369"/>
        <v>0</v>
      </c>
      <c r="KN83" s="162" cm="1">
        <f t="array" ref="KN83">KM83-IFERROR(_xlfn.LET(_xlpm.k,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$KM$3:$KM$215),IF(_xlpm.top="対象無し", 0, SUMPRODUCT(_xlpm.amount * _xlpm.hitCount))),0)</f>
        <v>0</v>
      </c>
      <c r="KO83" s="157">
        <f t="shared" si="272"/>
        <v>0</v>
      </c>
      <c r="KP83" s="21">
        <f>LEN(配列情報!$D$81)-LEN(SUBSTITUTE(配列情報!$D$81,$D83,""))</f>
        <v>0</v>
      </c>
      <c r="KQ83" s="21">
        <f t="shared" si="370"/>
        <v>0</v>
      </c>
      <c r="KR83" s="162" cm="1">
        <f t="array" ref="KR83">KQ83-IFERROR(_xlfn.LET(_xlpm.k,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$KQ$3:$KQ$215),IF(_xlpm.top="対象無し", 0, SUMPRODUCT(_xlpm.amount * _xlpm.hitCount))),0)</f>
        <v>0</v>
      </c>
      <c r="KS83" s="157">
        <f t="shared" si="273"/>
        <v>0</v>
      </c>
      <c r="KT83" s="21">
        <f>LEN(配列情報!$D$82)-LEN(SUBSTITUTE(配列情報!$D$82,$D83,""))</f>
        <v>0</v>
      </c>
      <c r="KU83" s="21">
        <f t="shared" si="371"/>
        <v>0</v>
      </c>
      <c r="KV83" s="162" cm="1">
        <f t="array" ref="KV83">KU83-IFERROR(_xlfn.LET(_xlpm.k,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$KU$3:$KU$215),IF(_xlpm.top="対象無し", 0, SUMPRODUCT(_xlpm.amount * _xlpm.hitCount))),0)</f>
        <v>0</v>
      </c>
      <c r="KW83" s="157">
        <f t="shared" si="274"/>
        <v>0</v>
      </c>
      <c r="KX83" s="21">
        <f>LEN(配列情報!$D$83)-LEN(SUBSTITUTE(配列情報!$D$83,$D83,""))</f>
        <v>0</v>
      </c>
      <c r="KY83" s="21">
        <f t="shared" si="372"/>
        <v>0</v>
      </c>
      <c r="KZ83" s="162" cm="1">
        <f t="array" ref="KZ83">KY83-IFERROR(_xlfn.LET(_xlpm.k,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$KY$3:$KY$215),IF(_xlpm.top="対象無し", 0, SUMPRODUCT(_xlpm.amount * _xlpm.hitCount))),0)</f>
        <v>0</v>
      </c>
      <c r="LA83" s="157">
        <f t="shared" si="275"/>
        <v>0</v>
      </c>
      <c r="LB83" s="21">
        <f>LEN(配列情報!$D$84)-LEN(SUBSTITUTE(配列情報!$D$84,$D83,""))</f>
        <v>0</v>
      </c>
      <c r="LC83" s="21">
        <f t="shared" si="373"/>
        <v>0</v>
      </c>
      <c r="LD83" s="162" cm="1">
        <f t="array" ref="LD83">LC83-IFERROR(_xlfn.LET(_xlpm.k,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$LC$3:$LC$215),IF(_xlpm.top="対象無し", 0, SUMPRODUCT(_xlpm.amount * _xlpm.hitCount))),0)</f>
        <v>0</v>
      </c>
      <c r="LE83" s="157">
        <f t="shared" si="276"/>
        <v>0</v>
      </c>
      <c r="LF83" s="21">
        <f>LEN(配列情報!$D$85)-LEN(SUBSTITUTE(配列情報!$D$85,$D83,""))</f>
        <v>0</v>
      </c>
      <c r="LG83" s="21">
        <f t="shared" si="374"/>
        <v>0</v>
      </c>
      <c r="LH83" s="162" cm="1">
        <f t="array" ref="LH83">LG83-IFERROR(_xlfn.LET(_xlpm.k,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$LG$3:$LG$215),IF(_xlpm.top="対象無し", 0, SUMPRODUCT(_xlpm.amount * _xlpm.hitCount))),0)</f>
        <v>0</v>
      </c>
      <c r="LI83" s="157">
        <f t="shared" si="277"/>
        <v>0</v>
      </c>
      <c r="LJ83" s="21">
        <f>LEN(配列情報!$D$86)-LEN(SUBSTITUTE(配列情報!$D$86,$D83,""))</f>
        <v>0</v>
      </c>
      <c r="LK83" s="21">
        <f t="shared" si="375"/>
        <v>0</v>
      </c>
      <c r="LL83" s="162" cm="1">
        <f t="array" ref="LL83">LK83-IFERROR(_xlfn.LET(_xlpm.k,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$LK$3:$LK$215),IF(_xlpm.top="対象無し", 0, SUMPRODUCT(_xlpm.amount * _xlpm.hitCount))),0)</f>
        <v>0</v>
      </c>
      <c r="LM83" s="157">
        <f t="shared" si="278"/>
        <v>0</v>
      </c>
      <c r="LN83" s="21">
        <f>LEN(配列情報!$D$87)-LEN(SUBSTITUTE(配列情報!$D$87,$D83,""))</f>
        <v>0</v>
      </c>
      <c r="LO83" s="21">
        <f t="shared" si="376"/>
        <v>0</v>
      </c>
      <c r="LP83" s="162" cm="1">
        <f t="array" ref="LP83">LO83-IFERROR(_xlfn.LET(_xlpm.k,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$LO$3:$LO$215),IF(_xlpm.top="対象無し", 0, SUMPRODUCT(_xlpm.amount * _xlpm.hitCount))),0)</f>
        <v>0</v>
      </c>
      <c r="LQ83" s="157">
        <f t="shared" si="279"/>
        <v>0</v>
      </c>
      <c r="LR83" s="21">
        <f>LEN(配列情報!$D$88)-LEN(SUBSTITUTE(配列情報!$D$88,$D83,""))</f>
        <v>0</v>
      </c>
      <c r="LS83" s="21">
        <f t="shared" si="377"/>
        <v>0</v>
      </c>
      <c r="LT83" s="162" cm="1">
        <f t="array" ref="LT83">LS83-IFERROR(_xlfn.LET(_xlpm.k,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$LS$3:$LS$215),IF(_xlpm.top="対象無し", 0, SUMPRODUCT(_xlpm.amount * _xlpm.hitCount))),0)</f>
        <v>0</v>
      </c>
      <c r="LU83" s="157">
        <f t="shared" si="280"/>
        <v>0</v>
      </c>
      <c r="LV83" s="21">
        <f>LEN(配列情報!$D$89)-LEN(SUBSTITUTE(配列情報!$D$89,$D83,""))</f>
        <v>0</v>
      </c>
      <c r="LW83" s="21">
        <f t="shared" si="378"/>
        <v>0</v>
      </c>
      <c r="LX83" s="162" cm="1">
        <f t="array" ref="LX83">LW83-IFERROR(_xlfn.LET(_xlpm.k,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$LW$3:$LW$215),IF(_xlpm.top="対象無し", 0, SUMPRODUCT(_xlpm.amount * _xlpm.hitCount))),0)</f>
        <v>0</v>
      </c>
      <c r="LY83" s="157">
        <f t="shared" si="281"/>
        <v>0</v>
      </c>
      <c r="LZ83" s="21">
        <f>LEN(配列情報!$D$90)-LEN(SUBSTITUTE(配列情報!$D$90,$D83,""))</f>
        <v>0</v>
      </c>
      <c r="MA83" s="21">
        <f t="shared" si="379"/>
        <v>0</v>
      </c>
      <c r="MB83" s="162" cm="1">
        <f t="array" ref="MB83">MA83-IFERROR(_xlfn.LET(_xlpm.k,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$MA$3:$MA$215),IF(_xlpm.top="対象無し", 0, SUMPRODUCT(_xlpm.amount * _xlpm.hitCount))),0)</f>
        <v>0</v>
      </c>
      <c r="MC83" s="157">
        <f t="shared" si="282"/>
        <v>0</v>
      </c>
      <c r="MD83" s="21">
        <f>LEN(配列情報!$D$91)-LEN(SUBSTITUTE(配列情報!$D$91,$D83,""))</f>
        <v>0</v>
      </c>
      <c r="ME83" s="21">
        <f t="shared" si="380"/>
        <v>0</v>
      </c>
      <c r="MF83" s="162" cm="1">
        <f t="array" ref="MF83">ME83-IFERROR(_xlfn.LET(_xlpm.k,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$ME$3:$ME$215),IF(_xlpm.top="対象無し", 0, SUMPRODUCT(_xlpm.amount * _xlpm.hitCount))),0)</f>
        <v>0</v>
      </c>
      <c r="MG83" s="157">
        <f t="shared" si="283"/>
        <v>0</v>
      </c>
      <c r="MH83" s="21">
        <f>LEN(配列情報!$D$92)-LEN(SUBSTITUTE(配列情報!$D$92,$D83,""))</f>
        <v>0</v>
      </c>
      <c r="MI83" s="21">
        <f t="shared" si="381"/>
        <v>0</v>
      </c>
      <c r="MJ83" s="162" cm="1">
        <f t="array" ref="MJ83">MI83-IFERROR(_xlfn.LET(_xlpm.k,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$MI$3:$MI$215),IF(_xlpm.top="対象無し", 0, SUMPRODUCT(_xlpm.amount * _xlpm.hitCount))),0)</f>
        <v>0</v>
      </c>
      <c r="MK83" s="157">
        <f t="shared" si="284"/>
        <v>0</v>
      </c>
      <c r="ML83" s="21">
        <f>LEN(配列情報!$D$93)-LEN(SUBSTITUTE(配列情報!$D$93,$D83,""))</f>
        <v>0</v>
      </c>
      <c r="MM83" s="21">
        <f t="shared" si="382"/>
        <v>0</v>
      </c>
      <c r="MN83" s="162" cm="1">
        <f t="array" ref="MN83">MM83-IFERROR(_xlfn.LET(_xlpm.k,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$MM$3:$MM$215),IF(_xlpm.top="対象無し", 0, SUMPRODUCT(_xlpm.amount * _xlpm.hitCount))),0)</f>
        <v>0</v>
      </c>
      <c r="MO83" s="157">
        <f t="shared" si="285"/>
        <v>0</v>
      </c>
      <c r="MP83" s="21">
        <f>LEN(配列情報!$D$94)-LEN(SUBSTITUTE(配列情報!$D$94,$D83,""))</f>
        <v>0</v>
      </c>
      <c r="MQ83" s="21">
        <f t="shared" si="383"/>
        <v>0</v>
      </c>
      <c r="MR83" s="162" cm="1">
        <f t="array" ref="MR83">MQ83-IFERROR(_xlfn.LET(_xlpm.k,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$MQ$3:$MQ$215),IF(_xlpm.top="対象無し", 0, SUMPRODUCT(_xlpm.amount * _xlpm.hitCount))),0)</f>
        <v>0</v>
      </c>
      <c r="MS83" s="157">
        <f t="shared" si="286"/>
        <v>0</v>
      </c>
      <c r="MT83" s="21">
        <f>LEN(配列情報!$D$95)-LEN(SUBSTITUTE(配列情報!$D$95,$D83,""))</f>
        <v>0</v>
      </c>
      <c r="MU83" s="21">
        <f t="shared" si="384"/>
        <v>0</v>
      </c>
      <c r="MV83" s="162" cm="1">
        <f t="array" ref="MV83">MU83-IFERROR(_xlfn.LET(_xlpm.k,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$MU$3:$MU$215),IF(_xlpm.top="対象無し", 0, SUMPRODUCT(_xlpm.amount * _xlpm.hitCount))),0)</f>
        <v>0</v>
      </c>
      <c r="MW83" s="157">
        <f t="shared" si="287"/>
        <v>0</v>
      </c>
      <c r="MX83" s="21">
        <f>LEN(配列情報!$D$96)-LEN(SUBSTITUTE(配列情報!$D$96,$D83,""))</f>
        <v>0</v>
      </c>
      <c r="MY83" s="21">
        <f t="shared" si="385"/>
        <v>0</v>
      </c>
      <c r="MZ83" s="162" cm="1">
        <f t="array" ref="MZ83">MY83-IFERROR(_xlfn.LET(_xlpm.k,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$MY$3:$MY$215),IF(_xlpm.top="対象無し", 0, SUMPRODUCT(_xlpm.amount * _xlpm.hitCount))),0)</f>
        <v>0</v>
      </c>
      <c r="NA83" s="157">
        <f t="shared" si="288"/>
        <v>0</v>
      </c>
      <c r="NB83" s="21">
        <f>LEN(配列情報!$D$97)-LEN(SUBSTITUTE(配列情報!$D$97,$D83,""))</f>
        <v>0</v>
      </c>
      <c r="NC83" s="21">
        <f t="shared" si="386"/>
        <v>0</v>
      </c>
      <c r="ND83" s="162" cm="1">
        <f t="array" ref="ND83">NC83-IFERROR(_xlfn.LET(_xlpm.k,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$NC$3:$NC$215),IF(_xlpm.top="対象無し", 0, SUMPRODUCT(_xlpm.amount * _xlpm.hitCount))),0)</f>
        <v>0</v>
      </c>
      <c r="NE83" s="157">
        <f t="shared" si="289"/>
        <v>0</v>
      </c>
      <c r="NF83" s="21">
        <f>LEN(配列情報!$D$98)-LEN(SUBSTITUTE(配列情報!$D$98,$D83,""))</f>
        <v>0</v>
      </c>
      <c r="NG83" s="21">
        <f t="shared" si="387"/>
        <v>0</v>
      </c>
      <c r="NH83" s="162" cm="1">
        <f t="array" ref="NH83">NG83-IFERROR(_xlfn.LET(_xlpm.k,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$NG$3:$NG$215),IF(_xlpm.top="対象無し", 0, SUMPRODUCT(_xlpm.amount * _xlpm.hitCount))),0)</f>
        <v>0</v>
      </c>
      <c r="NI83" s="157">
        <f t="shared" si="290"/>
        <v>0</v>
      </c>
      <c r="NJ83" s="21">
        <f>LEN(配列情報!$D$99)-LEN(SUBSTITUTE(配列情報!$D$99,$D83,""))</f>
        <v>0</v>
      </c>
      <c r="NK83" s="21">
        <f t="shared" si="388"/>
        <v>0</v>
      </c>
      <c r="NL83" s="162" cm="1">
        <f t="array" ref="NL83">NK83-IFERROR(_xlfn.LET(_xlpm.k,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$NK$3:$NK$215),IF(_xlpm.top="対象無し", 0, SUMPRODUCT(_xlpm.amount * _xlpm.hitCount))),0)</f>
        <v>0</v>
      </c>
      <c r="NM83" s="157">
        <f t="shared" si="291"/>
        <v>0</v>
      </c>
      <c r="NN83" s="21">
        <f>LEN(配列情報!$D$100)-LEN(SUBSTITUTE(配列情報!$D$100,$D83,""))</f>
        <v>0</v>
      </c>
      <c r="NO83" s="21">
        <f t="shared" si="389"/>
        <v>0</v>
      </c>
      <c r="NP83" s="162" cm="1">
        <f t="array" ref="NP83">NO83-IFERROR(_xlfn.LET(_xlpm.k,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$NO$3:$NO$215),IF(_xlpm.top="対象無し", 0, SUMPRODUCT(_xlpm.amount * _xlpm.hitCount))),0)</f>
        <v>0</v>
      </c>
      <c r="NQ83" s="157">
        <f t="shared" si="292"/>
        <v>0</v>
      </c>
      <c r="NR83" s="21">
        <f>LEN(配列情報!$D$101)-LEN(SUBSTITUTE(配列情報!$D$101,$D83,""))</f>
        <v>0</v>
      </c>
      <c r="NS83" s="21">
        <f t="shared" si="390"/>
        <v>0</v>
      </c>
      <c r="NT83" s="162" cm="1">
        <f t="array" ref="NT83">NS83-IFERROR(_xlfn.LET(_xlpm.k,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$NS$3:$NS$215),IF(_xlpm.top="対象無し", 0, SUMPRODUCT(_xlpm.amount * _xlpm.hitCount))),0)</f>
        <v>0</v>
      </c>
      <c r="NU83" s="157">
        <f t="shared" si="293"/>
        <v>0</v>
      </c>
      <c r="NV83" s="21">
        <f>LEN(配列情報!$D$102)-LEN(SUBSTITUTE(配列情報!$D$102,$D83,""))</f>
        <v>0</v>
      </c>
      <c r="NW83" s="21">
        <f t="shared" si="391"/>
        <v>0</v>
      </c>
      <c r="NX83" s="162" cm="1">
        <f t="array" ref="NX83">NW83-IFERROR(_xlfn.LET(_xlpm.k, _xlfn.XMATCH(TRUE, EXACT($OB$2:$RL$2, D83),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D83, ""))) / LEN(D83),_xlpm.amount, SUMIF($C$3:$C$215, _xlpm.arrCode, $NW$3:$NW$215),IF(_xlpm.top="対象無し", 0, SUMPRODUCT(_xlpm.amount * _xlpm.hitCount))),0)</f>
        <v>0</v>
      </c>
      <c r="NY83" s="157">
        <f t="shared" si="294"/>
        <v>0</v>
      </c>
    </row>
    <row r="84" spans="1:389">
      <c r="A84" s="163" t="str">
        <f>塩基・修飾表記の定義!A63 &amp; "[特殊]"</f>
        <v>[特殊]</v>
      </c>
      <c r="B84" s="176"/>
      <c r="C84" s="45">
        <v>82</v>
      </c>
      <c r="D84" s="19">
        <f>塩基・修飾表記の定義!D63</f>
        <v>0</v>
      </c>
      <c r="E84" s="160">
        <f t="shared" si="295"/>
        <v>1</v>
      </c>
      <c r="F84" s="21">
        <f>LEN(配列情報!$D$7)-LEN(SUBSTITUTE(配列情報!$D$7,$D84,""))</f>
        <v>0</v>
      </c>
      <c r="G84" s="21">
        <f t="shared" si="296"/>
        <v>0</v>
      </c>
      <c r="H84" s="162" cm="1">
        <f t="array" ref="H84">G84-IFERROR(_xlfn.LET(_xlpm.k,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$G$3:$G$215),IF(_xlpm.top="対象無し", 0, SUMPRODUCT(_xlpm.amount * _xlpm.hitCount))),0)</f>
        <v>0</v>
      </c>
      <c r="I84" s="157">
        <f t="shared" si="392"/>
        <v>0</v>
      </c>
      <c r="J84" s="21">
        <f>LEN(配列情報!$D$8)-LEN(SUBSTITUTE(配列情報!$D$8,$D84,""))</f>
        <v>0</v>
      </c>
      <c r="K84" s="21">
        <f t="shared" si="297"/>
        <v>0</v>
      </c>
      <c r="L84" s="162" cm="1">
        <f t="array" ref="L84">K84-IFERROR(_xlfn.LET(_xlpm.k,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$K$3:$K$215),IF(_xlpm.top="対象無し", 0, SUMPRODUCT(_xlpm.amount * _xlpm.hitCount))),0)</f>
        <v>0</v>
      </c>
      <c r="M84" s="157">
        <f t="shared" si="200"/>
        <v>0</v>
      </c>
      <c r="N84" s="21">
        <f>LEN(配列情報!$D$9)-LEN(SUBSTITUTE(配列情報!$D$9,$D84,""))</f>
        <v>0</v>
      </c>
      <c r="O84" s="21">
        <f t="shared" si="298"/>
        <v>0</v>
      </c>
      <c r="P84" s="162" cm="1">
        <f t="array" ref="P84">O84-IFERROR(_xlfn.LET(_xlpm.k,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$O$3:$O$215),IF(_xlpm.top="対象無し", 0, SUMPRODUCT(_xlpm.amount * _xlpm.hitCount))),0)</f>
        <v>0</v>
      </c>
      <c r="Q84" s="157">
        <f t="shared" si="201"/>
        <v>0</v>
      </c>
      <c r="R84" s="21">
        <f>LEN(配列情報!$D$10)-LEN(SUBSTITUTE(配列情報!$D$10,$D84,""))</f>
        <v>0</v>
      </c>
      <c r="S84" s="21">
        <f t="shared" si="299"/>
        <v>0</v>
      </c>
      <c r="T84" s="162" cm="1">
        <f t="array" ref="T84">S84-IFERROR(_xlfn.LET(_xlpm.k,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$S$3:$S$215),IF(_xlpm.top="対象無し", 0, SUMPRODUCT(_xlpm.amount * _xlpm.hitCount))),0)</f>
        <v>0</v>
      </c>
      <c r="U84" s="157">
        <f t="shared" si="202"/>
        <v>0</v>
      </c>
      <c r="V84" s="21">
        <f>LEN(配列情報!$D$11)-LEN(SUBSTITUTE(配列情報!$D$11,$D84,""))</f>
        <v>0</v>
      </c>
      <c r="W84" s="21">
        <f t="shared" si="300"/>
        <v>0</v>
      </c>
      <c r="X84" s="162" cm="1">
        <f t="array" ref="X84">W84-IFERROR(_xlfn.LET(_xlpm.k,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$W$3:$W$215),IF(_xlpm.top="対象無し", 0, SUMPRODUCT(_xlpm.amount * _xlpm.hitCount))),0)</f>
        <v>0</v>
      </c>
      <c r="Y84" s="157">
        <f t="shared" si="203"/>
        <v>0</v>
      </c>
      <c r="Z84" s="21">
        <f>LEN(配列情報!$D$12)-LEN(SUBSTITUTE(配列情報!$D$12,$D84,""))</f>
        <v>0</v>
      </c>
      <c r="AA84" s="21">
        <f t="shared" si="301"/>
        <v>0</v>
      </c>
      <c r="AB84" s="162" cm="1">
        <f t="array" ref="AB84">AA84-IFERROR(_xlfn.LET(_xlpm.k,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$AA$3:$AA$215),IF(_xlpm.top="対象無し", 0, SUMPRODUCT(_xlpm.amount * _xlpm.hitCount))),0)</f>
        <v>0</v>
      </c>
      <c r="AC84" s="157">
        <f t="shared" si="204"/>
        <v>0</v>
      </c>
      <c r="AD84" s="21">
        <f>LEN(配列情報!$D$13)-LEN(SUBSTITUTE(配列情報!$D$13,$D84,""))</f>
        <v>0</v>
      </c>
      <c r="AE84" s="21">
        <f t="shared" si="302"/>
        <v>0</v>
      </c>
      <c r="AF84" s="162" cm="1">
        <f t="array" ref="AF84">AE84-IFERROR(_xlfn.LET(_xlpm.k,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$AE$3:$AE$215),IF(_xlpm.top="対象無し", 0, SUMPRODUCT(_xlpm.amount * _xlpm.hitCount))),0)</f>
        <v>0</v>
      </c>
      <c r="AG84" s="157">
        <f t="shared" si="205"/>
        <v>0</v>
      </c>
      <c r="AH84" s="21">
        <f>LEN(配列情報!$D$14)-LEN(SUBSTITUTE(配列情報!$D$14,$D84,""))</f>
        <v>0</v>
      </c>
      <c r="AI84" s="21">
        <f t="shared" si="303"/>
        <v>0</v>
      </c>
      <c r="AJ84" s="162" cm="1">
        <f t="array" ref="AJ84">AI84-IFERROR(_xlfn.LET(_xlpm.k,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$AI$3:$AI$215),IF(_xlpm.top="対象無し", 0, SUMPRODUCT(_xlpm.amount * _xlpm.hitCount))),0)</f>
        <v>0</v>
      </c>
      <c r="AK84" s="157">
        <f t="shared" si="206"/>
        <v>0</v>
      </c>
      <c r="AL84" s="21">
        <f>LEN(配列情報!$D$15)-LEN(SUBSTITUTE(配列情報!$D$15,$D84,""))</f>
        <v>0</v>
      </c>
      <c r="AM84" s="21">
        <f t="shared" si="304"/>
        <v>0</v>
      </c>
      <c r="AN84" s="162" cm="1">
        <f t="array" ref="AN84">AM84-IFERROR(_xlfn.LET(_xlpm.k,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$AM$3:$AM$215),IF(_xlpm.top="対象無し", 0, SUMPRODUCT(_xlpm.amount * _xlpm.hitCount))),0)</f>
        <v>0</v>
      </c>
      <c r="AO84" s="157">
        <f t="shared" si="207"/>
        <v>0</v>
      </c>
      <c r="AP84" s="21">
        <f>LEN(配列情報!$D$16)-LEN(SUBSTITUTE(配列情報!$D$16,$D84,""))</f>
        <v>0</v>
      </c>
      <c r="AQ84" s="21">
        <f t="shared" si="305"/>
        <v>0</v>
      </c>
      <c r="AR84" s="162" cm="1">
        <f t="array" ref="AR84">AQ84-IFERROR(_xlfn.LET(_xlpm.k,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$AQ$3:$AQ$215),IF(_xlpm.top="対象無し", 0, SUMPRODUCT(_xlpm.amount * _xlpm.hitCount))),0)</f>
        <v>0</v>
      </c>
      <c r="AS84" s="157">
        <f t="shared" si="208"/>
        <v>0</v>
      </c>
      <c r="AT84" s="21">
        <f>LEN(配列情報!$D$17)-LEN(SUBSTITUTE(配列情報!$D$17,$D84,""))</f>
        <v>0</v>
      </c>
      <c r="AU84" s="21">
        <f t="shared" si="306"/>
        <v>0</v>
      </c>
      <c r="AV84" s="162" cm="1">
        <f t="array" ref="AV84">AU84-IFERROR(_xlfn.LET(_xlpm.k,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$AU$3:$AU$215),IF(_xlpm.top="対象無し", 0, SUMPRODUCT(_xlpm.amount * _xlpm.hitCount))),0)</f>
        <v>0</v>
      </c>
      <c r="AW84" s="157">
        <f t="shared" si="209"/>
        <v>0</v>
      </c>
      <c r="AX84" s="21">
        <f>LEN(配列情報!$D$18)-LEN(SUBSTITUTE(配列情報!$D$18,$D84,""))</f>
        <v>0</v>
      </c>
      <c r="AY84" s="21">
        <f t="shared" si="307"/>
        <v>0</v>
      </c>
      <c r="AZ84" s="162" cm="1">
        <f t="array" ref="AZ84">AY84-IFERROR(_xlfn.LET(_xlpm.k,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$AY$3:$AY$215),IF(_xlpm.top="対象無し", 0, SUMPRODUCT(_xlpm.amount * _xlpm.hitCount))),0)</f>
        <v>0</v>
      </c>
      <c r="BA84" s="157">
        <f t="shared" si="210"/>
        <v>0</v>
      </c>
      <c r="BB84" s="21">
        <f>LEN(配列情報!$D$19)-LEN(SUBSTITUTE(配列情報!$D$19,$D84,""))</f>
        <v>0</v>
      </c>
      <c r="BC84" s="21">
        <f t="shared" si="308"/>
        <v>0</v>
      </c>
      <c r="BD84" s="162" cm="1">
        <f t="array" ref="BD84">BC84-IFERROR(_xlfn.LET(_xlpm.k,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$BC$3:$BC$215),IF(_xlpm.top="対象無し", 0, SUMPRODUCT(_xlpm.amount * _xlpm.hitCount))),0)</f>
        <v>0</v>
      </c>
      <c r="BE84" s="157">
        <f t="shared" si="211"/>
        <v>0</v>
      </c>
      <c r="BF84" s="21">
        <f>LEN(配列情報!$D$20)-LEN(SUBSTITUTE(配列情報!$D$20,$D84,""))</f>
        <v>0</v>
      </c>
      <c r="BG84" s="21">
        <f t="shared" si="309"/>
        <v>0</v>
      </c>
      <c r="BH84" s="162" cm="1">
        <f t="array" ref="BH84">BG84-IFERROR(_xlfn.LET(_xlpm.k,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$BG$3:$BG$215),IF(_xlpm.top="対象無し", 0, SUMPRODUCT(_xlpm.amount * _xlpm.hitCount))),0)</f>
        <v>0</v>
      </c>
      <c r="BI84" s="157">
        <f t="shared" si="212"/>
        <v>0</v>
      </c>
      <c r="BJ84" s="21">
        <f>LEN(配列情報!$D$21)-LEN(SUBSTITUTE(配列情報!$D$21,$D84,""))</f>
        <v>0</v>
      </c>
      <c r="BK84" s="21">
        <f t="shared" si="310"/>
        <v>0</v>
      </c>
      <c r="BL84" s="162" cm="1">
        <f t="array" ref="BL84">BK84-IFERROR(_xlfn.LET(_xlpm.k,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$BK$3:$BK$215),IF(_xlpm.top="対象無し", 0, SUMPRODUCT(_xlpm.amount * _xlpm.hitCount))),0)</f>
        <v>0</v>
      </c>
      <c r="BM84" s="157">
        <f t="shared" si="213"/>
        <v>0</v>
      </c>
      <c r="BN84" s="21">
        <f>LEN(配列情報!$D$22)-LEN(SUBSTITUTE(配列情報!$D$22,$D84,""))</f>
        <v>0</v>
      </c>
      <c r="BO84" s="21">
        <f t="shared" si="311"/>
        <v>0</v>
      </c>
      <c r="BP84" s="162" cm="1">
        <f t="array" ref="BP84">BO84-IFERROR(_xlfn.LET(_xlpm.k,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$BO$3:$BO$215),IF(_xlpm.top="対象無し", 0, SUMPRODUCT(_xlpm.amount * _xlpm.hitCount))),0)</f>
        <v>0</v>
      </c>
      <c r="BQ84" s="157">
        <f t="shared" si="214"/>
        <v>0</v>
      </c>
      <c r="BR84" s="21">
        <f>LEN(配列情報!$D$23)-LEN(SUBSTITUTE(配列情報!$D$23,$D84,""))</f>
        <v>0</v>
      </c>
      <c r="BS84" s="21">
        <f t="shared" si="312"/>
        <v>0</v>
      </c>
      <c r="BT84" s="162" cm="1">
        <f t="array" ref="BT84">BS84-IFERROR(_xlfn.LET(_xlpm.k,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$BS$3:$BS$215),IF(_xlpm.top="対象無し", 0, SUMPRODUCT(_xlpm.amount * _xlpm.hitCount))),0)</f>
        <v>0</v>
      </c>
      <c r="BU84" s="157">
        <f t="shared" si="215"/>
        <v>0</v>
      </c>
      <c r="BV84" s="21">
        <f>LEN(配列情報!$D$24)-LEN(SUBSTITUTE(配列情報!$D$24,$D84,""))</f>
        <v>0</v>
      </c>
      <c r="BW84" s="21">
        <f t="shared" si="313"/>
        <v>0</v>
      </c>
      <c r="BX84" s="162" cm="1">
        <f t="array" ref="BX84">BW84-IFERROR(_xlfn.LET(_xlpm.k,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$BW$3:$BW$215),IF(_xlpm.top="対象無し", 0, SUMPRODUCT(_xlpm.amount * _xlpm.hitCount))),0)</f>
        <v>0</v>
      </c>
      <c r="BY84" s="157">
        <f t="shared" si="216"/>
        <v>0</v>
      </c>
      <c r="BZ84" s="21">
        <f>LEN(配列情報!$D$25)-LEN(SUBSTITUTE(配列情報!$D$25,$D84,""))</f>
        <v>0</v>
      </c>
      <c r="CA84" s="21">
        <f t="shared" si="314"/>
        <v>0</v>
      </c>
      <c r="CB84" s="162" cm="1">
        <f t="array" ref="CB84">CA84-IFERROR(_xlfn.LET(_xlpm.k,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$CA$3:$CA$215),IF(_xlpm.top="対象無し", 0, SUMPRODUCT(_xlpm.amount * _xlpm.hitCount))),0)</f>
        <v>0</v>
      </c>
      <c r="CC84" s="157">
        <f t="shared" si="217"/>
        <v>0</v>
      </c>
      <c r="CD84" s="21">
        <f>LEN(配列情報!$D$26)-LEN(SUBSTITUTE(配列情報!$D$26,$D84,""))</f>
        <v>0</v>
      </c>
      <c r="CE84" s="21">
        <f t="shared" si="315"/>
        <v>0</v>
      </c>
      <c r="CF84" s="162" cm="1">
        <f t="array" ref="CF84">CE84-IFERROR(_xlfn.LET(_xlpm.k,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$CE$3:$CE$215),IF(_xlpm.top="対象無し", 0, SUMPRODUCT(_xlpm.amount * _xlpm.hitCount))),0)</f>
        <v>0</v>
      </c>
      <c r="CG84" s="157">
        <f t="shared" si="218"/>
        <v>0</v>
      </c>
      <c r="CH84" s="21">
        <f>LEN(配列情報!$D$27)-LEN(SUBSTITUTE(配列情報!$D$27,$D84,""))</f>
        <v>0</v>
      </c>
      <c r="CI84" s="21">
        <f t="shared" si="316"/>
        <v>0</v>
      </c>
      <c r="CJ84" s="162" cm="1">
        <f t="array" ref="CJ84">CI84-IFERROR(_xlfn.LET(_xlpm.k,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$CI$3:$CI$215),IF(_xlpm.top="対象無し", 0, SUMPRODUCT(_xlpm.amount * _xlpm.hitCount))),0)</f>
        <v>0</v>
      </c>
      <c r="CK84" s="157">
        <f t="shared" si="219"/>
        <v>0</v>
      </c>
      <c r="CL84" s="21">
        <f>LEN(配列情報!$D$28)-LEN(SUBSTITUTE(配列情報!$D$28,$D84,""))</f>
        <v>0</v>
      </c>
      <c r="CM84" s="21">
        <f t="shared" si="317"/>
        <v>0</v>
      </c>
      <c r="CN84" s="162" cm="1">
        <f t="array" ref="CN84">CM84-IFERROR(_xlfn.LET(_xlpm.k,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$CM$3:$CM$215),IF(_xlpm.top="対象無し", 0, SUMPRODUCT(_xlpm.amount * _xlpm.hitCount))),0)</f>
        <v>0</v>
      </c>
      <c r="CO84" s="157">
        <f t="shared" si="220"/>
        <v>0</v>
      </c>
      <c r="CP84" s="21">
        <f>LEN(配列情報!$D$29)-LEN(SUBSTITUTE(配列情報!$D$29,$D84,""))</f>
        <v>0</v>
      </c>
      <c r="CQ84" s="21">
        <f t="shared" si="318"/>
        <v>0</v>
      </c>
      <c r="CR84" s="162" cm="1">
        <f t="array" ref="CR84">CQ84-IFERROR(_xlfn.LET(_xlpm.k,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$CQ$3:$CQ$215),IF(_xlpm.top="対象無し", 0, SUMPRODUCT(_xlpm.amount * _xlpm.hitCount))),0)</f>
        <v>0</v>
      </c>
      <c r="CS84" s="157">
        <f t="shared" si="221"/>
        <v>0</v>
      </c>
      <c r="CT84" s="21">
        <f>LEN(配列情報!$D$30)-LEN(SUBSTITUTE(配列情報!$D$30,$D84,""))</f>
        <v>0</v>
      </c>
      <c r="CU84" s="21">
        <f t="shared" si="319"/>
        <v>0</v>
      </c>
      <c r="CV84" s="162" cm="1">
        <f t="array" ref="CV84">CU84-IFERROR(_xlfn.LET(_xlpm.k,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$CU$3:$CU$215),IF(_xlpm.top="対象無し", 0, SUMPRODUCT(_xlpm.amount * _xlpm.hitCount))),0)</f>
        <v>0</v>
      </c>
      <c r="CW84" s="157">
        <f t="shared" si="222"/>
        <v>0</v>
      </c>
      <c r="CX84" s="21">
        <f>LEN(配列情報!$D$31)-LEN(SUBSTITUTE(配列情報!$D$31,$D84,""))</f>
        <v>0</v>
      </c>
      <c r="CY84" s="21">
        <f t="shared" si="320"/>
        <v>0</v>
      </c>
      <c r="CZ84" s="162" cm="1">
        <f t="array" ref="CZ84">CY84-IFERROR(_xlfn.LET(_xlpm.k,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$CY$3:$CY$215),IF(_xlpm.top="対象無し", 0, SUMPRODUCT(_xlpm.amount * _xlpm.hitCount))),0)</f>
        <v>0</v>
      </c>
      <c r="DA84" s="157">
        <f t="shared" si="223"/>
        <v>0</v>
      </c>
      <c r="DB84" s="21">
        <f>LEN(配列情報!$D$32)-LEN(SUBSTITUTE(配列情報!$D$32,$D84,""))</f>
        <v>0</v>
      </c>
      <c r="DC84" s="21">
        <f t="shared" si="321"/>
        <v>0</v>
      </c>
      <c r="DD84" s="162" cm="1">
        <f t="array" ref="DD84">DC84-IFERROR(_xlfn.LET(_xlpm.k,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$DC$3:$DC$215),IF(_xlpm.top="対象無し", 0, SUMPRODUCT(_xlpm.amount * _xlpm.hitCount))),0)</f>
        <v>0</v>
      </c>
      <c r="DE84" s="157">
        <f t="shared" si="224"/>
        <v>0</v>
      </c>
      <c r="DF84" s="21">
        <f>LEN(配列情報!$D$33)-LEN(SUBSTITUTE(配列情報!$D$33,$D84,""))</f>
        <v>0</v>
      </c>
      <c r="DG84" s="21">
        <f t="shared" si="322"/>
        <v>0</v>
      </c>
      <c r="DH84" s="162" cm="1">
        <f t="array" ref="DH84">DG84-IFERROR(_xlfn.LET(_xlpm.k,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$DG$3:$DG$215),IF(_xlpm.top="対象無し", 0, SUMPRODUCT(_xlpm.amount * _xlpm.hitCount))),0)</f>
        <v>0</v>
      </c>
      <c r="DI84" s="157">
        <f t="shared" si="225"/>
        <v>0</v>
      </c>
      <c r="DJ84" s="21">
        <f>LEN(配列情報!$D$34)-LEN(SUBSTITUTE(配列情報!$D$34,$D84,""))</f>
        <v>0</v>
      </c>
      <c r="DK84" s="21">
        <f t="shared" si="323"/>
        <v>0</v>
      </c>
      <c r="DL84" s="162" cm="1">
        <f t="array" ref="DL84">DK84-IFERROR(_xlfn.LET(_xlpm.k,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$DK$3:$DK$215),IF(_xlpm.top="対象無し", 0, SUMPRODUCT(_xlpm.amount * _xlpm.hitCount))),0)</f>
        <v>0</v>
      </c>
      <c r="DM84" s="157">
        <f t="shared" si="226"/>
        <v>0</v>
      </c>
      <c r="DN84" s="21">
        <f>LEN(配列情報!$D$35)-LEN(SUBSTITUTE(配列情報!$D$35,$D84,""))</f>
        <v>0</v>
      </c>
      <c r="DO84" s="21">
        <f t="shared" si="324"/>
        <v>0</v>
      </c>
      <c r="DP84" s="162" cm="1">
        <f t="array" ref="DP84">DO84-IFERROR(_xlfn.LET(_xlpm.k,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$DO$3:$DO$215),IF(_xlpm.top="対象無し", 0, SUMPRODUCT(_xlpm.amount * _xlpm.hitCount))),0)</f>
        <v>0</v>
      </c>
      <c r="DQ84" s="157">
        <f t="shared" si="227"/>
        <v>0</v>
      </c>
      <c r="DR84" s="21">
        <f>LEN(配列情報!$D$36)-LEN(SUBSTITUTE(配列情報!$D$36,$D84,""))</f>
        <v>0</v>
      </c>
      <c r="DS84" s="21">
        <f t="shared" si="325"/>
        <v>0</v>
      </c>
      <c r="DT84" s="162" cm="1">
        <f t="array" ref="DT84">DS84-IFERROR(_xlfn.LET(_xlpm.k,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$DS$3:$DS$215),IF(_xlpm.top="対象無し", 0, SUMPRODUCT(_xlpm.amount * _xlpm.hitCount))),0)</f>
        <v>0</v>
      </c>
      <c r="DU84" s="157">
        <f t="shared" si="228"/>
        <v>0</v>
      </c>
      <c r="DV84" s="21">
        <f>LEN(配列情報!$D$37)-LEN(SUBSTITUTE(配列情報!$D$37,$D84,""))</f>
        <v>0</v>
      </c>
      <c r="DW84" s="21">
        <f t="shared" si="326"/>
        <v>0</v>
      </c>
      <c r="DX84" s="162" cm="1">
        <f t="array" ref="DX84">DW84-IFERROR(_xlfn.LET(_xlpm.k,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$DW$3:$DW$215),IF(_xlpm.top="対象無し", 0, SUMPRODUCT(_xlpm.amount * _xlpm.hitCount))),0)</f>
        <v>0</v>
      </c>
      <c r="DY84" s="157">
        <f t="shared" si="229"/>
        <v>0</v>
      </c>
      <c r="DZ84" s="21">
        <f>LEN(配列情報!$D$38)-LEN(SUBSTITUTE(配列情報!$D$38,$D84,""))</f>
        <v>0</v>
      </c>
      <c r="EA84" s="21">
        <f t="shared" si="327"/>
        <v>0</v>
      </c>
      <c r="EB84" s="162" cm="1">
        <f t="array" ref="EB84">EA84-IFERROR(_xlfn.LET(_xlpm.k,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$EA$3:$EA$215),IF(_xlpm.top="対象無し", 0, SUMPRODUCT(_xlpm.amount * _xlpm.hitCount))),0)</f>
        <v>0</v>
      </c>
      <c r="EC84" s="157">
        <f t="shared" si="230"/>
        <v>0</v>
      </c>
      <c r="ED84" s="21">
        <f>LEN(配列情報!$D$39)-LEN(SUBSTITUTE(配列情報!$D$39,$D84,""))</f>
        <v>0</v>
      </c>
      <c r="EE84" s="21">
        <f t="shared" si="328"/>
        <v>0</v>
      </c>
      <c r="EF84" s="162" cm="1">
        <f t="array" ref="EF84">EE84-IFERROR(_xlfn.LET(_xlpm.k,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$EE$3:$EE$215),IF(_xlpm.top="対象無し", 0, SUMPRODUCT(_xlpm.amount * _xlpm.hitCount))),0)</f>
        <v>0</v>
      </c>
      <c r="EG84" s="157">
        <f t="shared" si="231"/>
        <v>0</v>
      </c>
      <c r="EH84" s="21">
        <f>LEN(配列情報!$D$40)-LEN(SUBSTITUTE(配列情報!$D$40,$D84,""))</f>
        <v>0</v>
      </c>
      <c r="EI84" s="21">
        <f t="shared" si="329"/>
        <v>0</v>
      </c>
      <c r="EJ84" s="162" cm="1">
        <f t="array" ref="EJ84">EI84-IFERROR(_xlfn.LET(_xlpm.k,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$EI$3:$EI$215),IF(_xlpm.top="対象無し", 0, SUMPRODUCT(_xlpm.amount * _xlpm.hitCount))),0)</f>
        <v>0</v>
      </c>
      <c r="EK84" s="157">
        <f t="shared" si="232"/>
        <v>0</v>
      </c>
      <c r="EL84" s="21">
        <f>LEN(配列情報!$D$41)-LEN(SUBSTITUTE(配列情報!$D$41,$D84,""))</f>
        <v>0</v>
      </c>
      <c r="EM84" s="21">
        <f t="shared" si="330"/>
        <v>0</v>
      </c>
      <c r="EN84" s="162" cm="1">
        <f t="array" ref="EN84">EM84-IFERROR(_xlfn.LET(_xlpm.k,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$EM$3:$EM$215),IF(_xlpm.top="対象無し", 0, SUMPRODUCT(_xlpm.amount * _xlpm.hitCount))),0)</f>
        <v>0</v>
      </c>
      <c r="EO84" s="157">
        <f t="shared" si="233"/>
        <v>0</v>
      </c>
      <c r="EP84" s="21">
        <f>LEN(配列情報!$D$42)-LEN(SUBSTITUTE(配列情報!$D$42,$D84,""))</f>
        <v>0</v>
      </c>
      <c r="EQ84" s="21">
        <f t="shared" si="331"/>
        <v>0</v>
      </c>
      <c r="ER84" s="162" cm="1">
        <f t="array" ref="ER84">EQ84-IFERROR(_xlfn.LET(_xlpm.k,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$EQ$3:$EQ$215),IF(_xlpm.top="対象無し", 0, SUMPRODUCT(_xlpm.amount * _xlpm.hitCount))),0)</f>
        <v>0</v>
      </c>
      <c r="ES84" s="157">
        <f t="shared" si="234"/>
        <v>0</v>
      </c>
      <c r="ET84" s="21">
        <f>LEN(配列情報!$D$43)-LEN(SUBSTITUTE(配列情報!$D$43,$D84,""))</f>
        <v>0</v>
      </c>
      <c r="EU84" s="21">
        <f t="shared" si="332"/>
        <v>0</v>
      </c>
      <c r="EV84" s="162" cm="1">
        <f t="array" ref="EV84">EU84-IFERROR(_xlfn.LET(_xlpm.k,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$EU$3:$EU$215),IF(_xlpm.top="対象無し", 0, SUMPRODUCT(_xlpm.amount * _xlpm.hitCount))),0)</f>
        <v>0</v>
      </c>
      <c r="EW84" s="157">
        <f t="shared" si="235"/>
        <v>0</v>
      </c>
      <c r="EX84" s="21">
        <f>LEN(配列情報!$D$44)-LEN(SUBSTITUTE(配列情報!$D$44,$D84,""))</f>
        <v>0</v>
      </c>
      <c r="EY84" s="21">
        <f t="shared" si="333"/>
        <v>0</v>
      </c>
      <c r="EZ84" s="162" cm="1">
        <f t="array" ref="EZ84">EY84-IFERROR(_xlfn.LET(_xlpm.k,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$EY$3:$EY$215),IF(_xlpm.top="対象無し", 0, SUMPRODUCT(_xlpm.amount * _xlpm.hitCount))),0)</f>
        <v>0</v>
      </c>
      <c r="FA84" s="157">
        <f t="shared" si="236"/>
        <v>0</v>
      </c>
      <c r="FB84" s="21">
        <f>LEN(配列情報!$D$45)-LEN(SUBSTITUTE(配列情報!$D$45,$D84,""))</f>
        <v>0</v>
      </c>
      <c r="FC84" s="21">
        <f t="shared" si="334"/>
        <v>0</v>
      </c>
      <c r="FD84" s="162" cm="1">
        <f t="array" ref="FD84">FC84-IFERROR(_xlfn.LET(_xlpm.k,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$FC$3:$FC$215),IF(_xlpm.top="対象無し", 0, SUMPRODUCT(_xlpm.amount * _xlpm.hitCount))),0)</f>
        <v>0</v>
      </c>
      <c r="FE84" s="157">
        <f t="shared" si="237"/>
        <v>0</v>
      </c>
      <c r="FF84" s="21">
        <f>LEN(配列情報!$D$46)-LEN(SUBSTITUTE(配列情報!$D$46,$D84,""))</f>
        <v>0</v>
      </c>
      <c r="FG84" s="21">
        <f t="shared" si="335"/>
        <v>0</v>
      </c>
      <c r="FH84" s="162" cm="1">
        <f t="array" ref="FH84">FG84-IFERROR(_xlfn.LET(_xlpm.k,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$FG$3:$FG$215),IF(_xlpm.top="対象無し", 0, SUMPRODUCT(_xlpm.amount * _xlpm.hitCount))),0)</f>
        <v>0</v>
      </c>
      <c r="FI84" s="157">
        <f t="shared" si="238"/>
        <v>0</v>
      </c>
      <c r="FJ84" s="21">
        <f>LEN(配列情報!$D$47)-LEN(SUBSTITUTE(配列情報!$D$47,$D84,""))</f>
        <v>0</v>
      </c>
      <c r="FK84" s="21">
        <f t="shared" si="336"/>
        <v>0</v>
      </c>
      <c r="FL84" s="162" cm="1">
        <f t="array" ref="FL84">FK84-IFERROR(_xlfn.LET(_xlpm.k,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$FK$3:$FK$215),IF(_xlpm.top="対象無し", 0, SUMPRODUCT(_xlpm.amount * _xlpm.hitCount))),0)</f>
        <v>0</v>
      </c>
      <c r="FM84" s="157">
        <f t="shared" si="239"/>
        <v>0</v>
      </c>
      <c r="FN84" s="21">
        <f>LEN(配列情報!$D$48)-LEN(SUBSTITUTE(配列情報!$D$48,$D84,""))</f>
        <v>0</v>
      </c>
      <c r="FO84" s="21">
        <f t="shared" si="337"/>
        <v>0</v>
      </c>
      <c r="FP84" s="162" cm="1">
        <f t="array" ref="FP84">FO84-IFERROR(_xlfn.LET(_xlpm.k,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$FO$3:$FO$215),IF(_xlpm.top="対象無し", 0, SUMPRODUCT(_xlpm.amount * _xlpm.hitCount))),0)</f>
        <v>0</v>
      </c>
      <c r="FQ84" s="157">
        <f t="shared" si="240"/>
        <v>0</v>
      </c>
      <c r="FR84" s="21">
        <f>LEN(配列情報!$D$49)-LEN(SUBSTITUTE(配列情報!$D$49,$D84,""))</f>
        <v>0</v>
      </c>
      <c r="FS84" s="21">
        <f t="shared" si="338"/>
        <v>0</v>
      </c>
      <c r="FT84" s="162" cm="1">
        <f t="array" ref="FT84">FS84-IFERROR(_xlfn.LET(_xlpm.k,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$FS$3:$FS$215),IF(_xlpm.top="対象無し", 0, SUMPRODUCT(_xlpm.amount * _xlpm.hitCount))),0)</f>
        <v>0</v>
      </c>
      <c r="FU84" s="157">
        <f t="shared" si="241"/>
        <v>0</v>
      </c>
      <c r="FV84" s="21">
        <f>LEN(配列情報!$D$50)-LEN(SUBSTITUTE(配列情報!$D$50,$D84,""))</f>
        <v>0</v>
      </c>
      <c r="FW84" s="21">
        <f t="shared" si="339"/>
        <v>0</v>
      </c>
      <c r="FX84" s="162" cm="1">
        <f t="array" ref="FX84">FW84-IFERROR(_xlfn.LET(_xlpm.k,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$FW$3:$FW$215),IF(_xlpm.top="対象無し", 0, SUMPRODUCT(_xlpm.amount * _xlpm.hitCount))),0)</f>
        <v>0</v>
      </c>
      <c r="FY84" s="157">
        <f t="shared" si="242"/>
        <v>0</v>
      </c>
      <c r="FZ84" s="21">
        <f>LEN(配列情報!$D$51)-LEN(SUBSTITUTE(配列情報!$D$51,$D84,""))</f>
        <v>0</v>
      </c>
      <c r="GA84" s="21">
        <f t="shared" si="340"/>
        <v>0</v>
      </c>
      <c r="GB84" s="162" cm="1">
        <f t="array" ref="GB84">GA84-IFERROR(_xlfn.LET(_xlpm.k,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$GA$3:$GA$215),IF(_xlpm.top="対象無し", 0, SUMPRODUCT(_xlpm.amount * _xlpm.hitCount))),0)</f>
        <v>0</v>
      </c>
      <c r="GC84" s="157">
        <f t="shared" si="243"/>
        <v>0</v>
      </c>
      <c r="GD84" s="21">
        <f>LEN(配列情報!$D$52)-LEN(SUBSTITUTE(配列情報!$D$52,$D84,""))</f>
        <v>0</v>
      </c>
      <c r="GE84" s="21">
        <f t="shared" si="341"/>
        <v>0</v>
      </c>
      <c r="GF84" s="162" cm="1">
        <f t="array" ref="GF84">GE84-IFERROR(_xlfn.LET(_xlpm.k,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$GE$3:$GE$215),IF(_xlpm.top="対象無し", 0, SUMPRODUCT(_xlpm.amount * _xlpm.hitCount))),0)</f>
        <v>0</v>
      </c>
      <c r="GG84" s="157">
        <f t="shared" si="244"/>
        <v>0</v>
      </c>
      <c r="GH84" s="21">
        <f>LEN(配列情報!$D$53)-LEN(SUBSTITUTE(配列情報!$D$53,$D84,""))</f>
        <v>0</v>
      </c>
      <c r="GI84" s="21">
        <f t="shared" si="342"/>
        <v>0</v>
      </c>
      <c r="GJ84" s="162" cm="1">
        <f t="array" ref="GJ84">GI84-IFERROR(_xlfn.LET(_xlpm.k,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$GI$3:$GI$215),IF(_xlpm.top="対象無し", 0, SUMPRODUCT(_xlpm.amount * _xlpm.hitCount))),0)</f>
        <v>0</v>
      </c>
      <c r="GK84" s="157">
        <f t="shared" si="245"/>
        <v>0</v>
      </c>
      <c r="GL84" s="21">
        <f>LEN(配列情報!$D$54)-LEN(SUBSTITUTE(配列情報!$D$54,$D84,""))</f>
        <v>0</v>
      </c>
      <c r="GM84" s="21">
        <f t="shared" si="343"/>
        <v>0</v>
      </c>
      <c r="GN84" s="162" cm="1">
        <f t="array" ref="GN84">GM84-IFERROR(_xlfn.LET(_xlpm.k,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$GM$3:$GM$215),IF(_xlpm.top="対象無し", 0, SUMPRODUCT(_xlpm.amount * _xlpm.hitCount))),0)</f>
        <v>0</v>
      </c>
      <c r="GO84" s="157">
        <f t="shared" si="246"/>
        <v>0</v>
      </c>
      <c r="GP84" s="21">
        <f>LEN(配列情報!$D$55)-LEN(SUBSTITUTE(配列情報!$D$55,$D84,""))</f>
        <v>0</v>
      </c>
      <c r="GQ84" s="21">
        <f t="shared" si="344"/>
        <v>0</v>
      </c>
      <c r="GR84" s="162" cm="1">
        <f t="array" ref="GR84">GQ84-IFERROR(_xlfn.LET(_xlpm.k,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$GQ$3:$GQ$215),IF(_xlpm.top="対象無し", 0, SUMPRODUCT(_xlpm.amount * _xlpm.hitCount))),0)</f>
        <v>0</v>
      </c>
      <c r="GS84" s="157">
        <f t="shared" si="247"/>
        <v>0</v>
      </c>
      <c r="GT84" s="21">
        <f>LEN(配列情報!$D$56)-LEN(SUBSTITUTE(配列情報!$D$56,$D84,""))</f>
        <v>0</v>
      </c>
      <c r="GU84" s="21">
        <f t="shared" si="345"/>
        <v>0</v>
      </c>
      <c r="GV84" s="162" cm="1">
        <f t="array" ref="GV84">GU84-IFERROR(_xlfn.LET(_xlpm.k,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$GU$3:$GU$215),IF(_xlpm.top="対象無し", 0, SUMPRODUCT(_xlpm.amount * _xlpm.hitCount))),0)</f>
        <v>0</v>
      </c>
      <c r="GW84" s="157">
        <f t="shared" si="248"/>
        <v>0</v>
      </c>
      <c r="GX84" s="21">
        <f>LEN(配列情報!$D$57)-LEN(SUBSTITUTE(配列情報!$D$57,$D84,""))</f>
        <v>0</v>
      </c>
      <c r="GY84" s="21">
        <f t="shared" si="346"/>
        <v>0</v>
      </c>
      <c r="GZ84" s="162" cm="1">
        <f t="array" ref="GZ84">GY84-IFERROR(_xlfn.LET(_xlpm.k,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$GY$3:$GY$215),IF(_xlpm.top="対象無し", 0, SUMPRODUCT(_xlpm.amount * _xlpm.hitCount))),0)</f>
        <v>0</v>
      </c>
      <c r="HA84" s="157">
        <f t="shared" si="249"/>
        <v>0</v>
      </c>
      <c r="HB84" s="21">
        <f>LEN(配列情報!$D$58)-LEN(SUBSTITUTE(配列情報!$D$58,$D84,""))</f>
        <v>0</v>
      </c>
      <c r="HC84" s="21">
        <f t="shared" si="347"/>
        <v>0</v>
      </c>
      <c r="HD84" s="162" cm="1">
        <f t="array" ref="HD84">HC84-IFERROR(_xlfn.LET(_xlpm.k,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$HC$3:$HC$215),IF(_xlpm.top="対象無し", 0, SUMPRODUCT(_xlpm.amount * _xlpm.hitCount))),0)</f>
        <v>0</v>
      </c>
      <c r="HE84" s="157">
        <f t="shared" si="250"/>
        <v>0</v>
      </c>
      <c r="HF84" s="21">
        <f>LEN(配列情報!$D$59)-LEN(SUBSTITUTE(配列情報!$D$59,$D84,""))</f>
        <v>0</v>
      </c>
      <c r="HG84" s="21">
        <f t="shared" si="348"/>
        <v>0</v>
      </c>
      <c r="HH84" s="162" cm="1">
        <f t="array" ref="HH84">HG84-IFERROR(_xlfn.LET(_xlpm.k,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$HG$3:$HG$215),IF(_xlpm.top="対象無し", 0, SUMPRODUCT(_xlpm.amount * _xlpm.hitCount))),0)</f>
        <v>0</v>
      </c>
      <c r="HI84" s="157">
        <f t="shared" si="251"/>
        <v>0</v>
      </c>
      <c r="HJ84" s="21">
        <f>LEN(配列情報!$D$60)-LEN(SUBSTITUTE(配列情報!$D$60,$D84,""))</f>
        <v>0</v>
      </c>
      <c r="HK84" s="21">
        <f t="shared" si="349"/>
        <v>0</v>
      </c>
      <c r="HL84" s="162" cm="1">
        <f t="array" ref="HL84">HK84-IFERROR(_xlfn.LET(_xlpm.k,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$HK$3:$HK$215),IF(_xlpm.top="対象無し", 0, SUMPRODUCT(_xlpm.amount * _xlpm.hitCount))),0)</f>
        <v>0</v>
      </c>
      <c r="HM84" s="157">
        <f t="shared" si="252"/>
        <v>0</v>
      </c>
      <c r="HN84" s="21">
        <f>LEN(配列情報!$D$61)-LEN(SUBSTITUTE(配列情報!$D$61,$D84,""))</f>
        <v>0</v>
      </c>
      <c r="HO84" s="21">
        <f t="shared" si="350"/>
        <v>0</v>
      </c>
      <c r="HP84" s="162" cm="1">
        <f t="array" ref="HP84">HO84-IFERROR(_xlfn.LET(_xlpm.k,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$HO$3:$HO$215),IF(_xlpm.top="対象無し", 0, SUMPRODUCT(_xlpm.amount * _xlpm.hitCount))),0)</f>
        <v>0</v>
      </c>
      <c r="HQ84" s="157">
        <f t="shared" si="253"/>
        <v>0</v>
      </c>
      <c r="HR84" s="21">
        <f>LEN(配列情報!$D$62)-LEN(SUBSTITUTE(配列情報!$D$62,$D84,""))</f>
        <v>0</v>
      </c>
      <c r="HS84" s="21">
        <f t="shared" si="351"/>
        <v>0</v>
      </c>
      <c r="HT84" s="162" cm="1">
        <f t="array" ref="HT84">HS84-IFERROR(_xlfn.LET(_xlpm.k,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$HS$3:$HS$215),IF(_xlpm.top="対象無し", 0, SUMPRODUCT(_xlpm.amount * _xlpm.hitCount))),0)</f>
        <v>0</v>
      </c>
      <c r="HU84" s="157">
        <f t="shared" si="254"/>
        <v>0</v>
      </c>
      <c r="HV84" s="21">
        <f>LEN(配列情報!$D$63)-LEN(SUBSTITUTE(配列情報!$D$63,$D84,""))</f>
        <v>0</v>
      </c>
      <c r="HW84" s="21">
        <f t="shared" si="352"/>
        <v>0</v>
      </c>
      <c r="HX84" s="162" cm="1">
        <f t="array" ref="HX84">HW84-IFERROR(_xlfn.LET(_xlpm.k,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$HW$3:$HW$215),IF(_xlpm.top="対象無し", 0, SUMPRODUCT(_xlpm.amount * _xlpm.hitCount))),0)</f>
        <v>0</v>
      </c>
      <c r="HY84" s="157">
        <f t="shared" si="255"/>
        <v>0</v>
      </c>
      <c r="HZ84" s="21">
        <f>LEN(配列情報!$D$64)-LEN(SUBSTITUTE(配列情報!$D$64,$D84,""))</f>
        <v>0</v>
      </c>
      <c r="IA84" s="21">
        <f t="shared" si="353"/>
        <v>0</v>
      </c>
      <c r="IB84" s="162" cm="1">
        <f t="array" ref="IB84">IA84-IFERROR(_xlfn.LET(_xlpm.k,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$IA$3:$IA$215),IF(_xlpm.top="対象無し", 0, SUMPRODUCT(_xlpm.amount * _xlpm.hitCount))),0)</f>
        <v>0</v>
      </c>
      <c r="IC84" s="157">
        <f t="shared" si="256"/>
        <v>0</v>
      </c>
      <c r="ID84" s="21">
        <f>LEN(配列情報!$D$65)-LEN(SUBSTITUTE(配列情報!$D$65,$D84,""))</f>
        <v>0</v>
      </c>
      <c r="IE84" s="21">
        <f t="shared" si="354"/>
        <v>0</v>
      </c>
      <c r="IF84" s="162" cm="1">
        <f t="array" ref="IF84">IE84-IFERROR(_xlfn.LET(_xlpm.k,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$IE$3:$IE$215),IF(_xlpm.top="対象無し", 0, SUMPRODUCT(_xlpm.amount * _xlpm.hitCount))),0)</f>
        <v>0</v>
      </c>
      <c r="IG84" s="157">
        <f t="shared" si="257"/>
        <v>0</v>
      </c>
      <c r="IH84" s="21">
        <f>LEN(配列情報!$D$66)-LEN(SUBSTITUTE(配列情報!$D$66,$D84,""))</f>
        <v>0</v>
      </c>
      <c r="II84" s="21">
        <f t="shared" si="355"/>
        <v>0</v>
      </c>
      <c r="IJ84" s="162" cm="1">
        <f t="array" ref="IJ84">II84-IFERROR(_xlfn.LET(_xlpm.k,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$II$3:$II$215),IF(_xlpm.top="対象無し", 0, SUMPRODUCT(_xlpm.amount * _xlpm.hitCount))),0)</f>
        <v>0</v>
      </c>
      <c r="IK84" s="157">
        <f t="shared" si="258"/>
        <v>0</v>
      </c>
      <c r="IL84" s="21">
        <f>LEN(配列情報!$D$67)-LEN(SUBSTITUTE(配列情報!$D$67,$D84,""))</f>
        <v>0</v>
      </c>
      <c r="IM84" s="21">
        <f t="shared" si="356"/>
        <v>0</v>
      </c>
      <c r="IN84" s="162" cm="1">
        <f t="array" ref="IN84">IM84-IFERROR(_xlfn.LET(_xlpm.k,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$IM$3:$IM$215),IF(_xlpm.top="対象無し", 0, SUMPRODUCT(_xlpm.amount * _xlpm.hitCount))),0)</f>
        <v>0</v>
      </c>
      <c r="IO84" s="157">
        <f t="shared" si="259"/>
        <v>0</v>
      </c>
      <c r="IP84" s="21">
        <f>LEN(配列情報!$D$68)-LEN(SUBSTITUTE(配列情報!$D$68,$D84,""))</f>
        <v>0</v>
      </c>
      <c r="IQ84" s="21">
        <f t="shared" si="357"/>
        <v>0</v>
      </c>
      <c r="IR84" s="162" cm="1">
        <f t="array" ref="IR84">IQ84-IFERROR(_xlfn.LET(_xlpm.k,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$IQ$3:$IQ$215),IF(_xlpm.top="対象無し", 0, SUMPRODUCT(_xlpm.amount * _xlpm.hitCount))),0)</f>
        <v>0</v>
      </c>
      <c r="IS84" s="157">
        <f t="shared" si="260"/>
        <v>0</v>
      </c>
      <c r="IT84" s="21">
        <f>LEN(配列情報!$D$69)-LEN(SUBSTITUTE(配列情報!$D$69,$D84,""))</f>
        <v>0</v>
      </c>
      <c r="IU84" s="21">
        <f t="shared" si="358"/>
        <v>0</v>
      </c>
      <c r="IV84" s="162" cm="1">
        <f t="array" ref="IV84">IU84-IFERROR(_xlfn.LET(_xlpm.k,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$IU$3:$IU$215),IF(_xlpm.top="対象無し", 0, SUMPRODUCT(_xlpm.amount * _xlpm.hitCount))),0)</f>
        <v>0</v>
      </c>
      <c r="IW84" s="157">
        <f t="shared" si="261"/>
        <v>0</v>
      </c>
      <c r="IX84" s="21">
        <f>LEN(配列情報!$D$70)-LEN(SUBSTITUTE(配列情報!$D$70,$D84,""))</f>
        <v>0</v>
      </c>
      <c r="IY84" s="21">
        <f t="shared" si="359"/>
        <v>0</v>
      </c>
      <c r="IZ84" s="162" cm="1">
        <f t="array" ref="IZ84">IY84-IFERROR(_xlfn.LET(_xlpm.k,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$IY$3:$IY$215),IF(_xlpm.top="対象無し", 0, SUMPRODUCT(_xlpm.amount * _xlpm.hitCount))),0)</f>
        <v>0</v>
      </c>
      <c r="JA84" s="157">
        <f t="shared" si="262"/>
        <v>0</v>
      </c>
      <c r="JB84" s="21">
        <f>LEN(配列情報!$D$71)-LEN(SUBSTITUTE(配列情報!$D$71,$D84,""))</f>
        <v>0</v>
      </c>
      <c r="JC84" s="21">
        <f t="shared" si="360"/>
        <v>0</v>
      </c>
      <c r="JD84" s="162" cm="1">
        <f t="array" ref="JD84">JC84-IFERROR(_xlfn.LET(_xlpm.k,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$JC$3:$JC$215),IF(_xlpm.top="対象無し", 0, SUMPRODUCT(_xlpm.amount * _xlpm.hitCount))),0)</f>
        <v>0</v>
      </c>
      <c r="JE84" s="157">
        <f t="shared" si="263"/>
        <v>0</v>
      </c>
      <c r="JF84" s="21">
        <f>LEN(配列情報!$D$72)-LEN(SUBSTITUTE(配列情報!$D$72,$D84,""))</f>
        <v>0</v>
      </c>
      <c r="JG84" s="21">
        <f t="shared" si="361"/>
        <v>0</v>
      </c>
      <c r="JH84" s="162" cm="1">
        <f t="array" ref="JH84">JG84-IFERROR(_xlfn.LET(_xlpm.k,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$JG$3:$JG$215),IF(_xlpm.top="対象無し", 0, SUMPRODUCT(_xlpm.amount * _xlpm.hitCount))),0)</f>
        <v>0</v>
      </c>
      <c r="JI84" s="157">
        <f t="shared" si="264"/>
        <v>0</v>
      </c>
      <c r="JJ84" s="21">
        <f>LEN(配列情報!$D$73)-LEN(SUBSTITUTE(配列情報!$D$73,$D84,""))</f>
        <v>0</v>
      </c>
      <c r="JK84" s="21">
        <f t="shared" si="362"/>
        <v>0</v>
      </c>
      <c r="JL84" s="162" cm="1">
        <f t="array" ref="JL84">JK84-IFERROR(_xlfn.LET(_xlpm.k,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$JK$3:$JK$215),IF(_xlpm.top="対象無し", 0, SUMPRODUCT(_xlpm.amount * _xlpm.hitCount))),0)</f>
        <v>0</v>
      </c>
      <c r="JM84" s="157">
        <f t="shared" si="265"/>
        <v>0</v>
      </c>
      <c r="JN84" s="21">
        <f>LEN(配列情報!$D$74)-LEN(SUBSTITUTE(配列情報!$D$74,$D84,""))</f>
        <v>0</v>
      </c>
      <c r="JO84" s="21">
        <f t="shared" si="363"/>
        <v>0</v>
      </c>
      <c r="JP84" s="162" cm="1">
        <f t="array" ref="JP84">JO84-IFERROR(_xlfn.LET(_xlpm.k,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$JO$3:$JO$215),IF(_xlpm.top="対象無し", 0, SUMPRODUCT(_xlpm.amount * _xlpm.hitCount))),0)</f>
        <v>0</v>
      </c>
      <c r="JQ84" s="157">
        <f t="shared" si="266"/>
        <v>0</v>
      </c>
      <c r="JR84" s="21">
        <f>LEN(配列情報!$D$75)-LEN(SUBSTITUTE(配列情報!$D$75,$D84,""))</f>
        <v>0</v>
      </c>
      <c r="JS84" s="21">
        <f t="shared" si="364"/>
        <v>0</v>
      </c>
      <c r="JT84" s="162" cm="1">
        <f t="array" ref="JT84">JS84-IFERROR(_xlfn.LET(_xlpm.k,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$JS$3:$JS$215),IF(_xlpm.top="対象無し", 0, SUMPRODUCT(_xlpm.amount * _xlpm.hitCount))),0)</f>
        <v>0</v>
      </c>
      <c r="JU84" s="157">
        <f t="shared" si="267"/>
        <v>0</v>
      </c>
      <c r="JV84" s="21">
        <f>LEN(配列情報!$D$76)-LEN(SUBSTITUTE(配列情報!$D$76,$D84,""))</f>
        <v>0</v>
      </c>
      <c r="JW84" s="21">
        <f t="shared" si="365"/>
        <v>0</v>
      </c>
      <c r="JX84" s="162" cm="1">
        <f t="array" ref="JX84">JW84-IFERROR(_xlfn.LET(_xlpm.k,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$JW$3:$JW$215),IF(_xlpm.top="対象無し", 0, SUMPRODUCT(_xlpm.amount * _xlpm.hitCount))),0)</f>
        <v>0</v>
      </c>
      <c r="JY84" s="157">
        <f t="shared" si="268"/>
        <v>0</v>
      </c>
      <c r="JZ84" s="21">
        <f>LEN(配列情報!$D$77)-LEN(SUBSTITUTE(配列情報!$D$77,$D84,""))</f>
        <v>0</v>
      </c>
      <c r="KA84" s="21">
        <f t="shared" si="366"/>
        <v>0</v>
      </c>
      <c r="KB84" s="162" cm="1">
        <f t="array" ref="KB84">KA84-IFERROR(_xlfn.LET(_xlpm.k,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$KA$3:$KA$215),IF(_xlpm.top="対象無し", 0, SUMPRODUCT(_xlpm.amount * _xlpm.hitCount))),0)</f>
        <v>0</v>
      </c>
      <c r="KC84" s="157">
        <f t="shared" si="269"/>
        <v>0</v>
      </c>
      <c r="KD84" s="21">
        <f>LEN(配列情報!$D$78)-LEN(SUBSTITUTE(配列情報!$D$78,$D84,""))</f>
        <v>0</v>
      </c>
      <c r="KE84" s="21">
        <f t="shared" si="367"/>
        <v>0</v>
      </c>
      <c r="KF84" s="162" cm="1">
        <f t="array" ref="KF84">KE84-IFERROR(_xlfn.LET(_xlpm.k,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$KE$3:$KE$215),IF(_xlpm.top="対象無し", 0, SUMPRODUCT(_xlpm.amount * _xlpm.hitCount))),0)</f>
        <v>0</v>
      </c>
      <c r="KG84" s="157">
        <f t="shared" si="270"/>
        <v>0</v>
      </c>
      <c r="KH84" s="21">
        <f>LEN(配列情報!$D$79)-LEN(SUBSTITUTE(配列情報!$D$79,$D84,""))</f>
        <v>0</v>
      </c>
      <c r="KI84" s="21">
        <f t="shared" si="368"/>
        <v>0</v>
      </c>
      <c r="KJ84" s="162" cm="1">
        <f t="array" ref="KJ84">KI84-IFERROR(_xlfn.LET(_xlpm.k,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$KI$3:$KI$215),IF(_xlpm.top="対象無し", 0, SUMPRODUCT(_xlpm.amount * _xlpm.hitCount))),0)</f>
        <v>0</v>
      </c>
      <c r="KK84" s="157">
        <f t="shared" si="271"/>
        <v>0</v>
      </c>
      <c r="KL84" s="21">
        <f>LEN(配列情報!$D$80)-LEN(SUBSTITUTE(配列情報!$D$80,$D84,""))</f>
        <v>0</v>
      </c>
      <c r="KM84" s="21">
        <f t="shared" si="369"/>
        <v>0</v>
      </c>
      <c r="KN84" s="162" cm="1">
        <f t="array" ref="KN84">KM84-IFERROR(_xlfn.LET(_xlpm.k,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$KM$3:$KM$215),IF(_xlpm.top="対象無し", 0, SUMPRODUCT(_xlpm.amount * _xlpm.hitCount))),0)</f>
        <v>0</v>
      </c>
      <c r="KO84" s="157">
        <f t="shared" si="272"/>
        <v>0</v>
      </c>
      <c r="KP84" s="21">
        <f>LEN(配列情報!$D$81)-LEN(SUBSTITUTE(配列情報!$D$81,$D84,""))</f>
        <v>0</v>
      </c>
      <c r="KQ84" s="21">
        <f t="shared" si="370"/>
        <v>0</v>
      </c>
      <c r="KR84" s="162" cm="1">
        <f t="array" ref="KR84">KQ84-IFERROR(_xlfn.LET(_xlpm.k,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$KQ$3:$KQ$215),IF(_xlpm.top="対象無し", 0, SUMPRODUCT(_xlpm.amount * _xlpm.hitCount))),0)</f>
        <v>0</v>
      </c>
      <c r="KS84" s="157">
        <f t="shared" si="273"/>
        <v>0</v>
      </c>
      <c r="KT84" s="21">
        <f>LEN(配列情報!$D$82)-LEN(SUBSTITUTE(配列情報!$D$82,$D84,""))</f>
        <v>0</v>
      </c>
      <c r="KU84" s="21">
        <f t="shared" si="371"/>
        <v>0</v>
      </c>
      <c r="KV84" s="162" cm="1">
        <f t="array" ref="KV84">KU84-IFERROR(_xlfn.LET(_xlpm.k,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$KU$3:$KU$215),IF(_xlpm.top="対象無し", 0, SUMPRODUCT(_xlpm.amount * _xlpm.hitCount))),0)</f>
        <v>0</v>
      </c>
      <c r="KW84" s="157">
        <f t="shared" si="274"/>
        <v>0</v>
      </c>
      <c r="KX84" s="21">
        <f>LEN(配列情報!$D$83)-LEN(SUBSTITUTE(配列情報!$D$83,$D84,""))</f>
        <v>0</v>
      </c>
      <c r="KY84" s="21">
        <f t="shared" si="372"/>
        <v>0</v>
      </c>
      <c r="KZ84" s="162" cm="1">
        <f t="array" ref="KZ84">KY84-IFERROR(_xlfn.LET(_xlpm.k,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$KY$3:$KY$215),IF(_xlpm.top="対象無し", 0, SUMPRODUCT(_xlpm.amount * _xlpm.hitCount))),0)</f>
        <v>0</v>
      </c>
      <c r="LA84" s="157">
        <f t="shared" si="275"/>
        <v>0</v>
      </c>
      <c r="LB84" s="21">
        <f>LEN(配列情報!$D$84)-LEN(SUBSTITUTE(配列情報!$D$84,$D84,""))</f>
        <v>0</v>
      </c>
      <c r="LC84" s="21">
        <f t="shared" si="373"/>
        <v>0</v>
      </c>
      <c r="LD84" s="162" cm="1">
        <f t="array" ref="LD84">LC84-IFERROR(_xlfn.LET(_xlpm.k,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$LC$3:$LC$215),IF(_xlpm.top="対象無し", 0, SUMPRODUCT(_xlpm.amount * _xlpm.hitCount))),0)</f>
        <v>0</v>
      </c>
      <c r="LE84" s="157">
        <f t="shared" si="276"/>
        <v>0</v>
      </c>
      <c r="LF84" s="21">
        <f>LEN(配列情報!$D$85)-LEN(SUBSTITUTE(配列情報!$D$85,$D84,""))</f>
        <v>0</v>
      </c>
      <c r="LG84" s="21">
        <f t="shared" si="374"/>
        <v>0</v>
      </c>
      <c r="LH84" s="162" cm="1">
        <f t="array" ref="LH84">LG84-IFERROR(_xlfn.LET(_xlpm.k,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$LG$3:$LG$215),IF(_xlpm.top="対象無し", 0, SUMPRODUCT(_xlpm.amount * _xlpm.hitCount))),0)</f>
        <v>0</v>
      </c>
      <c r="LI84" s="157">
        <f t="shared" si="277"/>
        <v>0</v>
      </c>
      <c r="LJ84" s="21">
        <f>LEN(配列情報!$D$86)-LEN(SUBSTITUTE(配列情報!$D$86,$D84,""))</f>
        <v>0</v>
      </c>
      <c r="LK84" s="21">
        <f t="shared" si="375"/>
        <v>0</v>
      </c>
      <c r="LL84" s="162" cm="1">
        <f t="array" ref="LL84">LK84-IFERROR(_xlfn.LET(_xlpm.k,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$LK$3:$LK$215),IF(_xlpm.top="対象無し", 0, SUMPRODUCT(_xlpm.amount * _xlpm.hitCount))),0)</f>
        <v>0</v>
      </c>
      <c r="LM84" s="157">
        <f t="shared" si="278"/>
        <v>0</v>
      </c>
      <c r="LN84" s="21">
        <f>LEN(配列情報!$D$87)-LEN(SUBSTITUTE(配列情報!$D$87,$D84,""))</f>
        <v>0</v>
      </c>
      <c r="LO84" s="21">
        <f t="shared" si="376"/>
        <v>0</v>
      </c>
      <c r="LP84" s="162" cm="1">
        <f t="array" ref="LP84">LO84-IFERROR(_xlfn.LET(_xlpm.k,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$LO$3:$LO$215),IF(_xlpm.top="対象無し", 0, SUMPRODUCT(_xlpm.amount * _xlpm.hitCount))),0)</f>
        <v>0</v>
      </c>
      <c r="LQ84" s="157">
        <f t="shared" si="279"/>
        <v>0</v>
      </c>
      <c r="LR84" s="21">
        <f>LEN(配列情報!$D$88)-LEN(SUBSTITUTE(配列情報!$D$88,$D84,""))</f>
        <v>0</v>
      </c>
      <c r="LS84" s="21">
        <f t="shared" si="377"/>
        <v>0</v>
      </c>
      <c r="LT84" s="162" cm="1">
        <f t="array" ref="LT84">LS84-IFERROR(_xlfn.LET(_xlpm.k,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$LS$3:$LS$215),IF(_xlpm.top="対象無し", 0, SUMPRODUCT(_xlpm.amount * _xlpm.hitCount))),0)</f>
        <v>0</v>
      </c>
      <c r="LU84" s="157">
        <f t="shared" si="280"/>
        <v>0</v>
      </c>
      <c r="LV84" s="21">
        <f>LEN(配列情報!$D$89)-LEN(SUBSTITUTE(配列情報!$D$89,$D84,""))</f>
        <v>0</v>
      </c>
      <c r="LW84" s="21">
        <f t="shared" si="378"/>
        <v>0</v>
      </c>
      <c r="LX84" s="162" cm="1">
        <f t="array" ref="LX84">LW84-IFERROR(_xlfn.LET(_xlpm.k,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$LW$3:$LW$215),IF(_xlpm.top="対象無し", 0, SUMPRODUCT(_xlpm.amount * _xlpm.hitCount))),0)</f>
        <v>0</v>
      </c>
      <c r="LY84" s="157">
        <f t="shared" si="281"/>
        <v>0</v>
      </c>
      <c r="LZ84" s="21">
        <f>LEN(配列情報!$D$90)-LEN(SUBSTITUTE(配列情報!$D$90,$D84,""))</f>
        <v>0</v>
      </c>
      <c r="MA84" s="21">
        <f t="shared" si="379"/>
        <v>0</v>
      </c>
      <c r="MB84" s="162" cm="1">
        <f t="array" ref="MB84">MA84-IFERROR(_xlfn.LET(_xlpm.k,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$MA$3:$MA$215),IF(_xlpm.top="対象無し", 0, SUMPRODUCT(_xlpm.amount * _xlpm.hitCount))),0)</f>
        <v>0</v>
      </c>
      <c r="MC84" s="157">
        <f t="shared" si="282"/>
        <v>0</v>
      </c>
      <c r="MD84" s="21">
        <f>LEN(配列情報!$D$91)-LEN(SUBSTITUTE(配列情報!$D$91,$D84,""))</f>
        <v>0</v>
      </c>
      <c r="ME84" s="21">
        <f t="shared" si="380"/>
        <v>0</v>
      </c>
      <c r="MF84" s="162" cm="1">
        <f t="array" ref="MF84">ME84-IFERROR(_xlfn.LET(_xlpm.k,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$ME$3:$ME$215),IF(_xlpm.top="対象無し", 0, SUMPRODUCT(_xlpm.amount * _xlpm.hitCount))),0)</f>
        <v>0</v>
      </c>
      <c r="MG84" s="157">
        <f t="shared" si="283"/>
        <v>0</v>
      </c>
      <c r="MH84" s="21">
        <f>LEN(配列情報!$D$92)-LEN(SUBSTITUTE(配列情報!$D$92,$D84,""))</f>
        <v>0</v>
      </c>
      <c r="MI84" s="21">
        <f t="shared" si="381"/>
        <v>0</v>
      </c>
      <c r="MJ84" s="162" cm="1">
        <f t="array" ref="MJ84">MI84-IFERROR(_xlfn.LET(_xlpm.k,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$MI$3:$MI$215),IF(_xlpm.top="対象無し", 0, SUMPRODUCT(_xlpm.amount * _xlpm.hitCount))),0)</f>
        <v>0</v>
      </c>
      <c r="MK84" s="157">
        <f t="shared" si="284"/>
        <v>0</v>
      </c>
      <c r="ML84" s="21">
        <f>LEN(配列情報!$D$93)-LEN(SUBSTITUTE(配列情報!$D$93,$D84,""))</f>
        <v>0</v>
      </c>
      <c r="MM84" s="21">
        <f t="shared" si="382"/>
        <v>0</v>
      </c>
      <c r="MN84" s="162" cm="1">
        <f t="array" ref="MN84">MM84-IFERROR(_xlfn.LET(_xlpm.k,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$MM$3:$MM$215),IF(_xlpm.top="対象無し", 0, SUMPRODUCT(_xlpm.amount * _xlpm.hitCount))),0)</f>
        <v>0</v>
      </c>
      <c r="MO84" s="157">
        <f t="shared" si="285"/>
        <v>0</v>
      </c>
      <c r="MP84" s="21">
        <f>LEN(配列情報!$D$94)-LEN(SUBSTITUTE(配列情報!$D$94,$D84,""))</f>
        <v>0</v>
      </c>
      <c r="MQ84" s="21">
        <f t="shared" si="383"/>
        <v>0</v>
      </c>
      <c r="MR84" s="162" cm="1">
        <f t="array" ref="MR84">MQ84-IFERROR(_xlfn.LET(_xlpm.k,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$MQ$3:$MQ$215),IF(_xlpm.top="対象無し", 0, SUMPRODUCT(_xlpm.amount * _xlpm.hitCount))),0)</f>
        <v>0</v>
      </c>
      <c r="MS84" s="157">
        <f t="shared" si="286"/>
        <v>0</v>
      </c>
      <c r="MT84" s="21">
        <f>LEN(配列情報!$D$95)-LEN(SUBSTITUTE(配列情報!$D$95,$D84,""))</f>
        <v>0</v>
      </c>
      <c r="MU84" s="21">
        <f t="shared" si="384"/>
        <v>0</v>
      </c>
      <c r="MV84" s="162" cm="1">
        <f t="array" ref="MV84">MU84-IFERROR(_xlfn.LET(_xlpm.k,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$MU$3:$MU$215),IF(_xlpm.top="対象無し", 0, SUMPRODUCT(_xlpm.amount * _xlpm.hitCount))),0)</f>
        <v>0</v>
      </c>
      <c r="MW84" s="157">
        <f t="shared" si="287"/>
        <v>0</v>
      </c>
      <c r="MX84" s="21">
        <f>LEN(配列情報!$D$96)-LEN(SUBSTITUTE(配列情報!$D$96,$D84,""))</f>
        <v>0</v>
      </c>
      <c r="MY84" s="21">
        <f t="shared" si="385"/>
        <v>0</v>
      </c>
      <c r="MZ84" s="162" cm="1">
        <f t="array" ref="MZ84">MY84-IFERROR(_xlfn.LET(_xlpm.k,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$MY$3:$MY$215),IF(_xlpm.top="対象無し", 0, SUMPRODUCT(_xlpm.amount * _xlpm.hitCount))),0)</f>
        <v>0</v>
      </c>
      <c r="NA84" s="157">
        <f t="shared" si="288"/>
        <v>0</v>
      </c>
      <c r="NB84" s="21">
        <f>LEN(配列情報!$D$97)-LEN(SUBSTITUTE(配列情報!$D$97,$D84,""))</f>
        <v>0</v>
      </c>
      <c r="NC84" s="21">
        <f t="shared" si="386"/>
        <v>0</v>
      </c>
      <c r="ND84" s="162" cm="1">
        <f t="array" ref="ND84">NC84-IFERROR(_xlfn.LET(_xlpm.k,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$NC$3:$NC$215),IF(_xlpm.top="対象無し", 0, SUMPRODUCT(_xlpm.amount * _xlpm.hitCount))),0)</f>
        <v>0</v>
      </c>
      <c r="NE84" s="157">
        <f t="shared" si="289"/>
        <v>0</v>
      </c>
      <c r="NF84" s="21">
        <f>LEN(配列情報!$D$98)-LEN(SUBSTITUTE(配列情報!$D$98,$D84,""))</f>
        <v>0</v>
      </c>
      <c r="NG84" s="21">
        <f t="shared" si="387"/>
        <v>0</v>
      </c>
      <c r="NH84" s="162" cm="1">
        <f t="array" ref="NH84">NG84-IFERROR(_xlfn.LET(_xlpm.k,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$NG$3:$NG$215),IF(_xlpm.top="対象無し", 0, SUMPRODUCT(_xlpm.amount * _xlpm.hitCount))),0)</f>
        <v>0</v>
      </c>
      <c r="NI84" s="157">
        <f t="shared" si="290"/>
        <v>0</v>
      </c>
      <c r="NJ84" s="21">
        <f>LEN(配列情報!$D$99)-LEN(SUBSTITUTE(配列情報!$D$99,$D84,""))</f>
        <v>0</v>
      </c>
      <c r="NK84" s="21">
        <f t="shared" si="388"/>
        <v>0</v>
      </c>
      <c r="NL84" s="162" cm="1">
        <f t="array" ref="NL84">NK84-IFERROR(_xlfn.LET(_xlpm.k,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$NK$3:$NK$215),IF(_xlpm.top="対象無し", 0, SUMPRODUCT(_xlpm.amount * _xlpm.hitCount))),0)</f>
        <v>0</v>
      </c>
      <c r="NM84" s="157">
        <f t="shared" si="291"/>
        <v>0</v>
      </c>
      <c r="NN84" s="21">
        <f>LEN(配列情報!$D$100)-LEN(SUBSTITUTE(配列情報!$D$100,$D84,""))</f>
        <v>0</v>
      </c>
      <c r="NO84" s="21">
        <f t="shared" si="389"/>
        <v>0</v>
      </c>
      <c r="NP84" s="162" cm="1">
        <f t="array" ref="NP84">NO84-IFERROR(_xlfn.LET(_xlpm.k,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$NO$3:$NO$215),IF(_xlpm.top="対象無し", 0, SUMPRODUCT(_xlpm.amount * _xlpm.hitCount))),0)</f>
        <v>0</v>
      </c>
      <c r="NQ84" s="157">
        <f t="shared" si="292"/>
        <v>0</v>
      </c>
      <c r="NR84" s="21">
        <f>LEN(配列情報!$D$101)-LEN(SUBSTITUTE(配列情報!$D$101,$D84,""))</f>
        <v>0</v>
      </c>
      <c r="NS84" s="21">
        <f t="shared" si="390"/>
        <v>0</v>
      </c>
      <c r="NT84" s="162" cm="1">
        <f t="array" ref="NT84">NS84-IFERROR(_xlfn.LET(_xlpm.k,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$NS$3:$NS$215),IF(_xlpm.top="対象無し", 0, SUMPRODUCT(_xlpm.amount * _xlpm.hitCount))),0)</f>
        <v>0</v>
      </c>
      <c r="NU84" s="157">
        <f t="shared" si="293"/>
        <v>0</v>
      </c>
      <c r="NV84" s="21">
        <f>LEN(配列情報!$D$102)-LEN(SUBSTITUTE(配列情報!$D$102,$D84,""))</f>
        <v>0</v>
      </c>
      <c r="NW84" s="21">
        <f t="shared" si="391"/>
        <v>0</v>
      </c>
      <c r="NX84" s="162" cm="1">
        <f t="array" ref="NX84">NW84-IFERROR(_xlfn.LET(_xlpm.k, _xlfn.XMATCH(TRUE, EXACT($OB$2:$RL$2, D84),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D84, ""))) / LEN(D84),_xlpm.amount, SUMIF($C$3:$C$215, _xlpm.arrCode, $NW$3:$NW$215),IF(_xlpm.top="対象無し", 0, SUMPRODUCT(_xlpm.amount * _xlpm.hitCount))),0)</f>
        <v>0</v>
      </c>
      <c r="NY84" s="157">
        <f t="shared" si="294"/>
        <v>0</v>
      </c>
    </row>
    <row r="85" spans="1:389">
      <c r="A85" s="163" t="str">
        <f>塩基・修飾表記の定義!A64 &amp; "[特殊]"</f>
        <v>[特殊]</v>
      </c>
      <c r="B85" s="176"/>
      <c r="C85" s="45">
        <v>83</v>
      </c>
      <c r="D85" s="19">
        <f>塩基・修飾表記の定義!D64</f>
        <v>0</v>
      </c>
      <c r="E85" s="160">
        <f t="shared" si="295"/>
        <v>1</v>
      </c>
      <c r="F85" s="21">
        <f>LEN(配列情報!$D$7)-LEN(SUBSTITUTE(配列情報!$D$7,$D85,""))</f>
        <v>0</v>
      </c>
      <c r="G85" s="21">
        <f t="shared" si="296"/>
        <v>0</v>
      </c>
      <c r="H85" s="162" cm="1">
        <f t="array" ref="H85">G85-IFERROR(_xlfn.LET(_xlpm.k,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$G$3:$G$215),IF(_xlpm.top="対象無し", 0, SUMPRODUCT(_xlpm.amount * _xlpm.hitCount))),0)</f>
        <v>0</v>
      </c>
      <c r="I85" s="157">
        <f>H85</f>
        <v>0</v>
      </c>
      <c r="J85" s="21">
        <f>LEN(配列情報!$D$8)-LEN(SUBSTITUTE(配列情報!$D$8,$D85,""))</f>
        <v>0</v>
      </c>
      <c r="K85" s="21">
        <f t="shared" si="297"/>
        <v>0</v>
      </c>
      <c r="L85" s="162" cm="1">
        <f t="array" ref="L85">K85-IFERROR(_xlfn.LET(_xlpm.k,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$K$3:$K$215),IF(_xlpm.top="対象無し", 0, SUMPRODUCT(_xlpm.amount * _xlpm.hitCount))),0)</f>
        <v>0</v>
      </c>
      <c r="M85" s="157">
        <f>L85</f>
        <v>0</v>
      </c>
      <c r="N85" s="21">
        <f>LEN(配列情報!$D$9)-LEN(SUBSTITUTE(配列情報!$D$9,$D85,""))</f>
        <v>0</v>
      </c>
      <c r="O85" s="21">
        <f t="shared" si="298"/>
        <v>0</v>
      </c>
      <c r="P85" s="162" cm="1">
        <f t="array" ref="P85">O85-IFERROR(_xlfn.LET(_xlpm.k,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$O$3:$O$215),IF(_xlpm.top="対象無し", 0, SUMPRODUCT(_xlpm.amount * _xlpm.hitCount))),0)</f>
        <v>0</v>
      </c>
      <c r="Q85" s="157">
        <f>P85</f>
        <v>0</v>
      </c>
      <c r="R85" s="21">
        <f>LEN(配列情報!$D$10)-LEN(SUBSTITUTE(配列情報!$D$10,$D85,""))</f>
        <v>0</v>
      </c>
      <c r="S85" s="21">
        <f t="shared" si="299"/>
        <v>0</v>
      </c>
      <c r="T85" s="162" cm="1">
        <f t="array" ref="T85">S85-IFERROR(_xlfn.LET(_xlpm.k,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$S$3:$S$215),IF(_xlpm.top="対象無し", 0, SUMPRODUCT(_xlpm.amount * _xlpm.hitCount))),0)</f>
        <v>0</v>
      </c>
      <c r="U85" s="157">
        <f>T85</f>
        <v>0</v>
      </c>
      <c r="V85" s="21">
        <f>LEN(配列情報!$D$11)-LEN(SUBSTITUTE(配列情報!$D$11,$D85,""))</f>
        <v>0</v>
      </c>
      <c r="W85" s="21">
        <f t="shared" si="300"/>
        <v>0</v>
      </c>
      <c r="X85" s="162" cm="1">
        <f t="array" ref="X85">W85-IFERROR(_xlfn.LET(_xlpm.k,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$W$3:$W$215),IF(_xlpm.top="対象無し", 0, SUMPRODUCT(_xlpm.amount * _xlpm.hitCount))),0)</f>
        <v>0</v>
      </c>
      <c r="Y85" s="157">
        <f>X85</f>
        <v>0</v>
      </c>
      <c r="Z85" s="21">
        <f>LEN(配列情報!$D$12)-LEN(SUBSTITUTE(配列情報!$D$12,$D85,""))</f>
        <v>0</v>
      </c>
      <c r="AA85" s="21">
        <f t="shared" si="301"/>
        <v>0</v>
      </c>
      <c r="AB85" s="162" cm="1">
        <f t="array" ref="AB85">AA85-IFERROR(_xlfn.LET(_xlpm.k,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$AA$3:$AA$215),IF(_xlpm.top="対象無し", 0, SUMPRODUCT(_xlpm.amount * _xlpm.hitCount))),0)</f>
        <v>0</v>
      </c>
      <c r="AC85" s="157">
        <f>AB85</f>
        <v>0</v>
      </c>
      <c r="AD85" s="21">
        <f>LEN(配列情報!$D$13)-LEN(SUBSTITUTE(配列情報!$D$13,$D85,""))</f>
        <v>0</v>
      </c>
      <c r="AE85" s="21">
        <f t="shared" si="302"/>
        <v>0</v>
      </c>
      <c r="AF85" s="162" cm="1">
        <f t="array" ref="AF85">AE85-IFERROR(_xlfn.LET(_xlpm.k,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$AE$3:$AE$215),IF(_xlpm.top="対象無し", 0, SUMPRODUCT(_xlpm.amount * _xlpm.hitCount))),0)</f>
        <v>0</v>
      </c>
      <c r="AG85" s="157">
        <f>AF85</f>
        <v>0</v>
      </c>
      <c r="AH85" s="21">
        <f>LEN(配列情報!$D$14)-LEN(SUBSTITUTE(配列情報!$D$14,$D85,""))</f>
        <v>0</v>
      </c>
      <c r="AI85" s="21">
        <f t="shared" si="303"/>
        <v>0</v>
      </c>
      <c r="AJ85" s="162" cm="1">
        <f t="array" ref="AJ85">AI85-IFERROR(_xlfn.LET(_xlpm.k,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$AI$3:$AI$215),IF(_xlpm.top="対象無し", 0, SUMPRODUCT(_xlpm.amount * _xlpm.hitCount))),0)</f>
        <v>0</v>
      </c>
      <c r="AK85" s="157">
        <f>AJ85</f>
        <v>0</v>
      </c>
      <c r="AL85" s="21">
        <f>LEN(配列情報!$D$15)-LEN(SUBSTITUTE(配列情報!$D$15,$D85,""))</f>
        <v>0</v>
      </c>
      <c r="AM85" s="21">
        <f t="shared" si="304"/>
        <v>0</v>
      </c>
      <c r="AN85" s="162" cm="1">
        <f t="array" ref="AN85">AM85-IFERROR(_xlfn.LET(_xlpm.k,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$AM$3:$AM$215),IF(_xlpm.top="対象無し", 0, SUMPRODUCT(_xlpm.amount * _xlpm.hitCount))),0)</f>
        <v>0</v>
      </c>
      <c r="AO85" s="157">
        <f>AN85</f>
        <v>0</v>
      </c>
      <c r="AP85" s="21">
        <f>LEN(配列情報!$D$16)-LEN(SUBSTITUTE(配列情報!$D$16,$D85,""))</f>
        <v>0</v>
      </c>
      <c r="AQ85" s="21">
        <f t="shared" si="305"/>
        <v>0</v>
      </c>
      <c r="AR85" s="162" cm="1">
        <f t="array" ref="AR85">AQ85-IFERROR(_xlfn.LET(_xlpm.k,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$AQ$3:$AQ$215),IF(_xlpm.top="対象無し", 0, SUMPRODUCT(_xlpm.amount * _xlpm.hitCount))),0)</f>
        <v>0</v>
      </c>
      <c r="AS85" s="157">
        <f>AR85</f>
        <v>0</v>
      </c>
      <c r="AT85" s="21">
        <f>LEN(配列情報!$D$17)-LEN(SUBSTITUTE(配列情報!$D$17,$D85,""))</f>
        <v>0</v>
      </c>
      <c r="AU85" s="21">
        <f t="shared" si="306"/>
        <v>0</v>
      </c>
      <c r="AV85" s="162" cm="1">
        <f t="array" ref="AV85">AU85-IFERROR(_xlfn.LET(_xlpm.k,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$AU$3:$AU$215),IF(_xlpm.top="対象無し", 0, SUMPRODUCT(_xlpm.amount * _xlpm.hitCount))),0)</f>
        <v>0</v>
      </c>
      <c r="AW85" s="157">
        <f>AV85</f>
        <v>0</v>
      </c>
      <c r="AX85" s="21">
        <f>LEN(配列情報!$D$18)-LEN(SUBSTITUTE(配列情報!$D$18,$D85,""))</f>
        <v>0</v>
      </c>
      <c r="AY85" s="21">
        <f t="shared" si="307"/>
        <v>0</v>
      </c>
      <c r="AZ85" s="162" cm="1">
        <f t="array" ref="AZ85">AY85-IFERROR(_xlfn.LET(_xlpm.k,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$AY$3:$AY$215),IF(_xlpm.top="対象無し", 0, SUMPRODUCT(_xlpm.amount * _xlpm.hitCount))),0)</f>
        <v>0</v>
      </c>
      <c r="BA85" s="157">
        <f>AZ85</f>
        <v>0</v>
      </c>
      <c r="BB85" s="21">
        <f>LEN(配列情報!$D$19)-LEN(SUBSTITUTE(配列情報!$D$19,$D85,""))</f>
        <v>0</v>
      </c>
      <c r="BC85" s="21">
        <f t="shared" si="308"/>
        <v>0</v>
      </c>
      <c r="BD85" s="162" cm="1">
        <f t="array" ref="BD85">BC85-IFERROR(_xlfn.LET(_xlpm.k,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$BC$3:$BC$215),IF(_xlpm.top="対象無し", 0, SUMPRODUCT(_xlpm.amount * _xlpm.hitCount))),0)</f>
        <v>0</v>
      </c>
      <c r="BE85" s="157">
        <f>BD85</f>
        <v>0</v>
      </c>
      <c r="BF85" s="21">
        <f>LEN(配列情報!$D$20)-LEN(SUBSTITUTE(配列情報!$D$20,$D85,""))</f>
        <v>0</v>
      </c>
      <c r="BG85" s="21">
        <f t="shared" si="309"/>
        <v>0</v>
      </c>
      <c r="BH85" s="162" cm="1">
        <f t="array" ref="BH85">BG85-IFERROR(_xlfn.LET(_xlpm.k,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$BG$3:$BG$215),IF(_xlpm.top="対象無し", 0, SUMPRODUCT(_xlpm.amount * _xlpm.hitCount))),0)</f>
        <v>0</v>
      </c>
      <c r="BI85" s="157">
        <f>BH85</f>
        <v>0</v>
      </c>
      <c r="BJ85" s="21">
        <f>LEN(配列情報!$D$21)-LEN(SUBSTITUTE(配列情報!$D$21,$D85,""))</f>
        <v>0</v>
      </c>
      <c r="BK85" s="21">
        <f t="shared" si="310"/>
        <v>0</v>
      </c>
      <c r="BL85" s="162" cm="1">
        <f t="array" ref="BL85">BK85-IFERROR(_xlfn.LET(_xlpm.k,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$BK$3:$BK$215),IF(_xlpm.top="対象無し", 0, SUMPRODUCT(_xlpm.amount * _xlpm.hitCount))),0)</f>
        <v>0</v>
      </c>
      <c r="BM85" s="157">
        <f>BL85</f>
        <v>0</v>
      </c>
      <c r="BN85" s="21">
        <f>LEN(配列情報!$D$22)-LEN(SUBSTITUTE(配列情報!$D$22,$D85,""))</f>
        <v>0</v>
      </c>
      <c r="BO85" s="21">
        <f t="shared" si="311"/>
        <v>0</v>
      </c>
      <c r="BP85" s="162" cm="1">
        <f t="array" ref="BP85">BO85-IFERROR(_xlfn.LET(_xlpm.k,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$BO$3:$BO$215),IF(_xlpm.top="対象無し", 0, SUMPRODUCT(_xlpm.amount * _xlpm.hitCount))),0)</f>
        <v>0</v>
      </c>
      <c r="BQ85" s="157">
        <f>BP85</f>
        <v>0</v>
      </c>
      <c r="BR85" s="21">
        <f>LEN(配列情報!$D$23)-LEN(SUBSTITUTE(配列情報!$D$23,$D85,""))</f>
        <v>0</v>
      </c>
      <c r="BS85" s="21">
        <f t="shared" si="312"/>
        <v>0</v>
      </c>
      <c r="BT85" s="162" cm="1">
        <f t="array" ref="BT85">BS85-IFERROR(_xlfn.LET(_xlpm.k,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$BS$3:$BS$215),IF(_xlpm.top="対象無し", 0, SUMPRODUCT(_xlpm.amount * _xlpm.hitCount))),0)</f>
        <v>0</v>
      </c>
      <c r="BU85" s="157">
        <f>BT85</f>
        <v>0</v>
      </c>
      <c r="BV85" s="21">
        <f>LEN(配列情報!$D$24)-LEN(SUBSTITUTE(配列情報!$D$24,$D85,""))</f>
        <v>0</v>
      </c>
      <c r="BW85" s="21">
        <f t="shared" si="313"/>
        <v>0</v>
      </c>
      <c r="BX85" s="162" cm="1">
        <f t="array" ref="BX85">BW85-IFERROR(_xlfn.LET(_xlpm.k,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$BW$3:$BW$215),IF(_xlpm.top="対象無し", 0, SUMPRODUCT(_xlpm.amount * _xlpm.hitCount))),0)</f>
        <v>0</v>
      </c>
      <c r="BY85" s="157">
        <f>BX85</f>
        <v>0</v>
      </c>
      <c r="BZ85" s="21">
        <f>LEN(配列情報!$D$25)-LEN(SUBSTITUTE(配列情報!$D$25,$D85,""))</f>
        <v>0</v>
      </c>
      <c r="CA85" s="21">
        <f t="shared" si="314"/>
        <v>0</v>
      </c>
      <c r="CB85" s="162" cm="1">
        <f t="array" ref="CB85">CA85-IFERROR(_xlfn.LET(_xlpm.k,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$CA$3:$CA$215),IF(_xlpm.top="対象無し", 0, SUMPRODUCT(_xlpm.amount * _xlpm.hitCount))),0)</f>
        <v>0</v>
      </c>
      <c r="CC85" s="157">
        <f>CB85</f>
        <v>0</v>
      </c>
      <c r="CD85" s="21">
        <f>LEN(配列情報!$D$26)-LEN(SUBSTITUTE(配列情報!$D$26,$D85,""))</f>
        <v>0</v>
      </c>
      <c r="CE85" s="21">
        <f t="shared" si="315"/>
        <v>0</v>
      </c>
      <c r="CF85" s="162" cm="1">
        <f t="array" ref="CF85">CE85-IFERROR(_xlfn.LET(_xlpm.k,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$CE$3:$CE$215),IF(_xlpm.top="対象無し", 0, SUMPRODUCT(_xlpm.amount * _xlpm.hitCount))),0)</f>
        <v>0</v>
      </c>
      <c r="CG85" s="157">
        <f>CF85</f>
        <v>0</v>
      </c>
      <c r="CH85" s="21">
        <f>LEN(配列情報!$D$27)-LEN(SUBSTITUTE(配列情報!$D$27,$D85,""))</f>
        <v>0</v>
      </c>
      <c r="CI85" s="21">
        <f t="shared" si="316"/>
        <v>0</v>
      </c>
      <c r="CJ85" s="162" cm="1">
        <f t="array" ref="CJ85">CI85-IFERROR(_xlfn.LET(_xlpm.k,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$CI$3:$CI$215),IF(_xlpm.top="対象無し", 0, SUMPRODUCT(_xlpm.amount * _xlpm.hitCount))),0)</f>
        <v>0</v>
      </c>
      <c r="CK85" s="157">
        <f>CJ85</f>
        <v>0</v>
      </c>
      <c r="CL85" s="21">
        <f>LEN(配列情報!$D$28)-LEN(SUBSTITUTE(配列情報!$D$28,$D85,""))</f>
        <v>0</v>
      </c>
      <c r="CM85" s="21">
        <f t="shared" si="317"/>
        <v>0</v>
      </c>
      <c r="CN85" s="162" cm="1">
        <f t="array" ref="CN85">CM85-IFERROR(_xlfn.LET(_xlpm.k,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$CM$3:$CM$215),IF(_xlpm.top="対象無し", 0, SUMPRODUCT(_xlpm.amount * _xlpm.hitCount))),0)</f>
        <v>0</v>
      </c>
      <c r="CO85" s="157">
        <f>CN85</f>
        <v>0</v>
      </c>
      <c r="CP85" s="21">
        <f>LEN(配列情報!$D$29)-LEN(SUBSTITUTE(配列情報!$D$29,$D85,""))</f>
        <v>0</v>
      </c>
      <c r="CQ85" s="21">
        <f t="shared" si="318"/>
        <v>0</v>
      </c>
      <c r="CR85" s="162" cm="1">
        <f t="array" ref="CR85">CQ85-IFERROR(_xlfn.LET(_xlpm.k,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$CQ$3:$CQ$215),IF(_xlpm.top="対象無し", 0, SUMPRODUCT(_xlpm.amount * _xlpm.hitCount))),0)</f>
        <v>0</v>
      </c>
      <c r="CS85" s="157">
        <f>CR85</f>
        <v>0</v>
      </c>
      <c r="CT85" s="21">
        <f>LEN(配列情報!$D$30)-LEN(SUBSTITUTE(配列情報!$D$30,$D85,""))</f>
        <v>0</v>
      </c>
      <c r="CU85" s="21">
        <f t="shared" si="319"/>
        <v>0</v>
      </c>
      <c r="CV85" s="162" cm="1">
        <f t="array" ref="CV85">CU85-IFERROR(_xlfn.LET(_xlpm.k,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$CU$3:$CU$215),IF(_xlpm.top="対象無し", 0, SUMPRODUCT(_xlpm.amount * _xlpm.hitCount))),0)</f>
        <v>0</v>
      </c>
      <c r="CW85" s="157">
        <f>CV85</f>
        <v>0</v>
      </c>
      <c r="CX85" s="21">
        <f>LEN(配列情報!$D$31)-LEN(SUBSTITUTE(配列情報!$D$31,$D85,""))</f>
        <v>0</v>
      </c>
      <c r="CY85" s="21">
        <f t="shared" si="320"/>
        <v>0</v>
      </c>
      <c r="CZ85" s="162" cm="1">
        <f t="array" ref="CZ85">CY85-IFERROR(_xlfn.LET(_xlpm.k,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$CY$3:$CY$215),IF(_xlpm.top="対象無し", 0, SUMPRODUCT(_xlpm.amount * _xlpm.hitCount))),0)</f>
        <v>0</v>
      </c>
      <c r="DA85" s="157">
        <f>CZ85</f>
        <v>0</v>
      </c>
      <c r="DB85" s="21">
        <f>LEN(配列情報!$D$32)-LEN(SUBSTITUTE(配列情報!$D$32,$D85,""))</f>
        <v>0</v>
      </c>
      <c r="DC85" s="21">
        <f t="shared" si="321"/>
        <v>0</v>
      </c>
      <c r="DD85" s="162" cm="1">
        <f t="array" ref="DD85">DC85-IFERROR(_xlfn.LET(_xlpm.k,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$DC$3:$DC$215),IF(_xlpm.top="対象無し", 0, SUMPRODUCT(_xlpm.amount * _xlpm.hitCount))),0)</f>
        <v>0</v>
      </c>
      <c r="DE85" s="157">
        <f>DD85</f>
        <v>0</v>
      </c>
      <c r="DF85" s="21">
        <f>LEN(配列情報!$D$33)-LEN(SUBSTITUTE(配列情報!$D$33,$D85,""))</f>
        <v>0</v>
      </c>
      <c r="DG85" s="21">
        <f t="shared" si="322"/>
        <v>0</v>
      </c>
      <c r="DH85" s="162" cm="1">
        <f t="array" ref="DH85">DG85-IFERROR(_xlfn.LET(_xlpm.k,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$DG$3:$DG$215),IF(_xlpm.top="対象無し", 0, SUMPRODUCT(_xlpm.amount * _xlpm.hitCount))),0)</f>
        <v>0</v>
      </c>
      <c r="DI85" s="157">
        <f>DH85</f>
        <v>0</v>
      </c>
      <c r="DJ85" s="21">
        <f>LEN(配列情報!$D$34)-LEN(SUBSTITUTE(配列情報!$D$34,$D85,""))</f>
        <v>0</v>
      </c>
      <c r="DK85" s="21">
        <f t="shared" si="323"/>
        <v>0</v>
      </c>
      <c r="DL85" s="162" cm="1">
        <f t="array" ref="DL85">DK85-IFERROR(_xlfn.LET(_xlpm.k,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$DK$3:$DK$215),IF(_xlpm.top="対象無し", 0, SUMPRODUCT(_xlpm.amount * _xlpm.hitCount))),0)</f>
        <v>0</v>
      </c>
      <c r="DM85" s="157">
        <f>DL85</f>
        <v>0</v>
      </c>
      <c r="DN85" s="21">
        <f>LEN(配列情報!$D$35)-LEN(SUBSTITUTE(配列情報!$D$35,$D85,""))</f>
        <v>0</v>
      </c>
      <c r="DO85" s="21">
        <f t="shared" si="324"/>
        <v>0</v>
      </c>
      <c r="DP85" s="162" cm="1">
        <f t="array" ref="DP85">DO85-IFERROR(_xlfn.LET(_xlpm.k,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$DO$3:$DO$215),IF(_xlpm.top="対象無し", 0, SUMPRODUCT(_xlpm.amount * _xlpm.hitCount))),0)</f>
        <v>0</v>
      </c>
      <c r="DQ85" s="157">
        <f>DP85</f>
        <v>0</v>
      </c>
      <c r="DR85" s="21">
        <f>LEN(配列情報!$D$36)-LEN(SUBSTITUTE(配列情報!$D$36,$D85,""))</f>
        <v>0</v>
      </c>
      <c r="DS85" s="21">
        <f t="shared" si="325"/>
        <v>0</v>
      </c>
      <c r="DT85" s="162" cm="1">
        <f t="array" ref="DT85">DS85-IFERROR(_xlfn.LET(_xlpm.k,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$DS$3:$DS$215),IF(_xlpm.top="対象無し", 0, SUMPRODUCT(_xlpm.amount * _xlpm.hitCount))),0)</f>
        <v>0</v>
      </c>
      <c r="DU85" s="157">
        <f>DT85</f>
        <v>0</v>
      </c>
      <c r="DV85" s="21">
        <f>LEN(配列情報!$D$37)-LEN(SUBSTITUTE(配列情報!$D$37,$D85,""))</f>
        <v>0</v>
      </c>
      <c r="DW85" s="21">
        <f t="shared" si="326"/>
        <v>0</v>
      </c>
      <c r="DX85" s="162" cm="1">
        <f t="array" ref="DX85">DW85-IFERROR(_xlfn.LET(_xlpm.k,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$DW$3:$DW$215),IF(_xlpm.top="対象無し", 0, SUMPRODUCT(_xlpm.amount * _xlpm.hitCount))),0)</f>
        <v>0</v>
      </c>
      <c r="DY85" s="157">
        <f>DX85</f>
        <v>0</v>
      </c>
      <c r="DZ85" s="21">
        <f>LEN(配列情報!$D$38)-LEN(SUBSTITUTE(配列情報!$D$38,$D85,""))</f>
        <v>0</v>
      </c>
      <c r="EA85" s="21">
        <f t="shared" si="327"/>
        <v>0</v>
      </c>
      <c r="EB85" s="162" cm="1">
        <f t="array" ref="EB85">EA85-IFERROR(_xlfn.LET(_xlpm.k,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$EA$3:$EA$215),IF(_xlpm.top="対象無し", 0, SUMPRODUCT(_xlpm.amount * _xlpm.hitCount))),0)</f>
        <v>0</v>
      </c>
      <c r="EC85" s="157">
        <f>EB85</f>
        <v>0</v>
      </c>
      <c r="ED85" s="21">
        <f>LEN(配列情報!$D$39)-LEN(SUBSTITUTE(配列情報!$D$39,$D85,""))</f>
        <v>0</v>
      </c>
      <c r="EE85" s="21">
        <f t="shared" si="328"/>
        <v>0</v>
      </c>
      <c r="EF85" s="162" cm="1">
        <f t="array" ref="EF85">EE85-IFERROR(_xlfn.LET(_xlpm.k,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$EE$3:$EE$215),IF(_xlpm.top="対象無し", 0, SUMPRODUCT(_xlpm.amount * _xlpm.hitCount))),0)</f>
        <v>0</v>
      </c>
      <c r="EG85" s="157">
        <f>EF85</f>
        <v>0</v>
      </c>
      <c r="EH85" s="21">
        <f>LEN(配列情報!$D$40)-LEN(SUBSTITUTE(配列情報!$D$40,$D85,""))</f>
        <v>0</v>
      </c>
      <c r="EI85" s="21">
        <f t="shared" si="329"/>
        <v>0</v>
      </c>
      <c r="EJ85" s="162" cm="1">
        <f t="array" ref="EJ85">EI85-IFERROR(_xlfn.LET(_xlpm.k,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$EI$3:$EI$215),IF(_xlpm.top="対象無し", 0, SUMPRODUCT(_xlpm.amount * _xlpm.hitCount))),0)</f>
        <v>0</v>
      </c>
      <c r="EK85" s="157">
        <f>EJ85</f>
        <v>0</v>
      </c>
      <c r="EL85" s="21">
        <f>LEN(配列情報!$D$41)-LEN(SUBSTITUTE(配列情報!$D$41,$D85,""))</f>
        <v>0</v>
      </c>
      <c r="EM85" s="21">
        <f t="shared" si="330"/>
        <v>0</v>
      </c>
      <c r="EN85" s="162" cm="1">
        <f t="array" ref="EN85">EM85-IFERROR(_xlfn.LET(_xlpm.k,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$EM$3:$EM$215),IF(_xlpm.top="対象無し", 0, SUMPRODUCT(_xlpm.amount * _xlpm.hitCount))),0)</f>
        <v>0</v>
      </c>
      <c r="EO85" s="157">
        <f>EN85</f>
        <v>0</v>
      </c>
      <c r="EP85" s="21">
        <f>LEN(配列情報!$D$42)-LEN(SUBSTITUTE(配列情報!$D$42,$D85,""))</f>
        <v>0</v>
      </c>
      <c r="EQ85" s="21">
        <f t="shared" si="331"/>
        <v>0</v>
      </c>
      <c r="ER85" s="162" cm="1">
        <f t="array" ref="ER85">EQ85-IFERROR(_xlfn.LET(_xlpm.k,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$EQ$3:$EQ$215),IF(_xlpm.top="対象無し", 0, SUMPRODUCT(_xlpm.amount * _xlpm.hitCount))),0)</f>
        <v>0</v>
      </c>
      <c r="ES85" s="157">
        <f>ER85</f>
        <v>0</v>
      </c>
      <c r="ET85" s="21">
        <f>LEN(配列情報!$D$43)-LEN(SUBSTITUTE(配列情報!$D$43,$D85,""))</f>
        <v>0</v>
      </c>
      <c r="EU85" s="21">
        <f t="shared" si="332"/>
        <v>0</v>
      </c>
      <c r="EV85" s="162" cm="1">
        <f t="array" ref="EV85">EU85-IFERROR(_xlfn.LET(_xlpm.k,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$EU$3:$EU$215),IF(_xlpm.top="対象無し", 0, SUMPRODUCT(_xlpm.amount * _xlpm.hitCount))),0)</f>
        <v>0</v>
      </c>
      <c r="EW85" s="157">
        <f>EV85</f>
        <v>0</v>
      </c>
      <c r="EX85" s="21">
        <f>LEN(配列情報!$D$44)-LEN(SUBSTITUTE(配列情報!$D$44,$D85,""))</f>
        <v>0</v>
      </c>
      <c r="EY85" s="21">
        <f t="shared" si="333"/>
        <v>0</v>
      </c>
      <c r="EZ85" s="162" cm="1">
        <f t="array" ref="EZ85">EY85-IFERROR(_xlfn.LET(_xlpm.k,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$EY$3:$EY$215),IF(_xlpm.top="対象無し", 0, SUMPRODUCT(_xlpm.amount * _xlpm.hitCount))),0)</f>
        <v>0</v>
      </c>
      <c r="FA85" s="157">
        <f>EZ85</f>
        <v>0</v>
      </c>
      <c r="FB85" s="21">
        <f>LEN(配列情報!$D$45)-LEN(SUBSTITUTE(配列情報!$D$45,$D85,""))</f>
        <v>0</v>
      </c>
      <c r="FC85" s="21">
        <f t="shared" si="334"/>
        <v>0</v>
      </c>
      <c r="FD85" s="162" cm="1">
        <f t="array" ref="FD85">FC85-IFERROR(_xlfn.LET(_xlpm.k,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$FC$3:$FC$215),IF(_xlpm.top="対象無し", 0, SUMPRODUCT(_xlpm.amount * _xlpm.hitCount))),0)</f>
        <v>0</v>
      </c>
      <c r="FE85" s="157">
        <f>FD85</f>
        <v>0</v>
      </c>
      <c r="FF85" s="21">
        <f>LEN(配列情報!$D$46)-LEN(SUBSTITUTE(配列情報!$D$46,$D85,""))</f>
        <v>0</v>
      </c>
      <c r="FG85" s="21">
        <f t="shared" si="335"/>
        <v>0</v>
      </c>
      <c r="FH85" s="162" cm="1">
        <f t="array" ref="FH85">FG85-IFERROR(_xlfn.LET(_xlpm.k,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$FG$3:$FG$215),IF(_xlpm.top="対象無し", 0, SUMPRODUCT(_xlpm.amount * _xlpm.hitCount))),0)</f>
        <v>0</v>
      </c>
      <c r="FI85" s="157">
        <f>FH85</f>
        <v>0</v>
      </c>
      <c r="FJ85" s="21">
        <f>LEN(配列情報!$D$47)-LEN(SUBSTITUTE(配列情報!$D$47,$D85,""))</f>
        <v>0</v>
      </c>
      <c r="FK85" s="21">
        <f t="shared" si="336"/>
        <v>0</v>
      </c>
      <c r="FL85" s="162" cm="1">
        <f t="array" ref="FL85">FK85-IFERROR(_xlfn.LET(_xlpm.k,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$FK$3:$FK$215),IF(_xlpm.top="対象無し", 0, SUMPRODUCT(_xlpm.amount * _xlpm.hitCount))),0)</f>
        <v>0</v>
      </c>
      <c r="FM85" s="157">
        <f>FL85</f>
        <v>0</v>
      </c>
      <c r="FN85" s="21">
        <f>LEN(配列情報!$D$48)-LEN(SUBSTITUTE(配列情報!$D$48,$D85,""))</f>
        <v>0</v>
      </c>
      <c r="FO85" s="21">
        <f t="shared" si="337"/>
        <v>0</v>
      </c>
      <c r="FP85" s="162" cm="1">
        <f t="array" ref="FP85">FO85-IFERROR(_xlfn.LET(_xlpm.k,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$FO$3:$FO$215),IF(_xlpm.top="対象無し", 0, SUMPRODUCT(_xlpm.amount * _xlpm.hitCount))),0)</f>
        <v>0</v>
      </c>
      <c r="FQ85" s="157">
        <f>FP85</f>
        <v>0</v>
      </c>
      <c r="FR85" s="21">
        <f>LEN(配列情報!$D$49)-LEN(SUBSTITUTE(配列情報!$D$49,$D85,""))</f>
        <v>0</v>
      </c>
      <c r="FS85" s="21">
        <f t="shared" si="338"/>
        <v>0</v>
      </c>
      <c r="FT85" s="162" cm="1">
        <f t="array" ref="FT85">FS85-IFERROR(_xlfn.LET(_xlpm.k,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$FS$3:$FS$215),IF(_xlpm.top="対象無し", 0, SUMPRODUCT(_xlpm.amount * _xlpm.hitCount))),0)</f>
        <v>0</v>
      </c>
      <c r="FU85" s="157">
        <f>FT85</f>
        <v>0</v>
      </c>
      <c r="FV85" s="21">
        <f>LEN(配列情報!$D$50)-LEN(SUBSTITUTE(配列情報!$D$50,$D85,""))</f>
        <v>0</v>
      </c>
      <c r="FW85" s="21">
        <f t="shared" si="339"/>
        <v>0</v>
      </c>
      <c r="FX85" s="162" cm="1">
        <f t="array" ref="FX85">FW85-IFERROR(_xlfn.LET(_xlpm.k,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$FW$3:$FW$215),IF(_xlpm.top="対象無し", 0, SUMPRODUCT(_xlpm.amount * _xlpm.hitCount))),0)</f>
        <v>0</v>
      </c>
      <c r="FY85" s="157">
        <f>FX85</f>
        <v>0</v>
      </c>
      <c r="FZ85" s="21">
        <f>LEN(配列情報!$D$51)-LEN(SUBSTITUTE(配列情報!$D$51,$D85,""))</f>
        <v>0</v>
      </c>
      <c r="GA85" s="21">
        <f t="shared" si="340"/>
        <v>0</v>
      </c>
      <c r="GB85" s="162" cm="1">
        <f t="array" ref="GB85">GA85-IFERROR(_xlfn.LET(_xlpm.k,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$GA$3:$GA$215),IF(_xlpm.top="対象無し", 0, SUMPRODUCT(_xlpm.amount * _xlpm.hitCount))),0)</f>
        <v>0</v>
      </c>
      <c r="GC85" s="157">
        <f>GB85</f>
        <v>0</v>
      </c>
      <c r="GD85" s="21">
        <f>LEN(配列情報!$D$52)-LEN(SUBSTITUTE(配列情報!$D$52,$D85,""))</f>
        <v>0</v>
      </c>
      <c r="GE85" s="21">
        <f t="shared" si="341"/>
        <v>0</v>
      </c>
      <c r="GF85" s="162" cm="1">
        <f t="array" ref="GF85">GE85-IFERROR(_xlfn.LET(_xlpm.k,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$GE$3:$GE$215),IF(_xlpm.top="対象無し", 0, SUMPRODUCT(_xlpm.amount * _xlpm.hitCount))),0)</f>
        <v>0</v>
      </c>
      <c r="GG85" s="157">
        <f>GF85</f>
        <v>0</v>
      </c>
      <c r="GH85" s="21">
        <f>LEN(配列情報!$D$53)-LEN(SUBSTITUTE(配列情報!$D$53,$D85,""))</f>
        <v>0</v>
      </c>
      <c r="GI85" s="21">
        <f t="shared" si="342"/>
        <v>0</v>
      </c>
      <c r="GJ85" s="162" cm="1">
        <f t="array" ref="GJ85">GI85-IFERROR(_xlfn.LET(_xlpm.k,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$GI$3:$GI$215),IF(_xlpm.top="対象無し", 0, SUMPRODUCT(_xlpm.amount * _xlpm.hitCount))),0)</f>
        <v>0</v>
      </c>
      <c r="GK85" s="157">
        <f>GJ85</f>
        <v>0</v>
      </c>
      <c r="GL85" s="21">
        <f>LEN(配列情報!$D$54)-LEN(SUBSTITUTE(配列情報!$D$54,$D85,""))</f>
        <v>0</v>
      </c>
      <c r="GM85" s="21">
        <f t="shared" si="343"/>
        <v>0</v>
      </c>
      <c r="GN85" s="162" cm="1">
        <f t="array" ref="GN85">GM85-IFERROR(_xlfn.LET(_xlpm.k,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$GM$3:$GM$215),IF(_xlpm.top="対象無し", 0, SUMPRODUCT(_xlpm.amount * _xlpm.hitCount))),0)</f>
        <v>0</v>
      </c>
      <c r="GO85" s="157">
        <f>GN85</f>
        <v>0</v>
      </c>
      <c r="GP85" s="21">
        <f>LEN(配列情報!$D$55)-LEN(SUBSTITUTE(配列情報!$D$55,$D85,""))</f>
        <v>0</v>
      </c>
      <c r="GQ85" s="21">
        <f t="shared" si="344"/>
        <v>0</v>
      </c>
      <c r="GR85" s="162" cm="1">
        <f t="array" ref="GR85">GQ85-IFERROR(_xlfn.LET(_xlpm.k,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$GQ$3:$GQ$215),IF(_xlpm.top="対象無し", 0, SUMPRODUCT(_xlpm.amount * _xlpm.hitCount))),0)</f>
        <v>0</v>
      </c>
      <c r="GS85" s="157">
        <f>GR85</f>
        <v>0</v>
      </c>
      <c r="GT85" s="21">
        <f>LEN(配列情報!$D$56)-LEN(SUBSTITUTE(配列情報!$D$56,$D85,""))</f>
        <v>0</v>
      </c>
      <c r="GU85" s="21">
        <f t="shared" si="345"/>
        <v>0</v>
      </c>
      <c r="GV85" s="162" cm="1">
        <f t="array" ref="GV85">GU85-IFERROR(_xlfn.LET(_xlpm.k,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$GU$3:$GU$215),IF(_xlpm.top="対象無し", 0, SUMPRODUCT(_xlpm.amount * _xlpm.hitCount))),0)</f>
        <v>0</v>
      </c>
      <c r="GW85" s="157">
        <f>GV85</f>
        <v>0</v>
      </c>
      <c r="GX85" s="21">
        <f>LEN(配列情報!$D$57)-LEN(SUBSTITUTE(配列情報!$D$57,$D85,""))</f>
        <v>0</v>
      </c>
      <c r="GY85" s="21">
        <f t="shared" si="346"/>
        <v>0</v>
      </c>
      <c r="GZ85" s="162" cm="1">
        <f t="array" ref="GZ85">GY85-IFERROR(_xlfn.LET(_xlpm.k,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$GY$3:$GY$215),IF(_xlpm.top="対象無し", 0, SUMPRODUCT(_xlpm.amount * _xlpm.hitCount))),0)</f>
        <v>0</v>
      </c>
      <c r="HA85" s="157">
        <f>GZ85</f>
        <v>0</v>
      </c>
      <c r="HB85" s="21">
        <f>LEN(配列情報!$D$58)-LEN(SUBSTITUTE(配列情報!$D$58,$D85,""))</f>
        <v>0</v>
      </c>
      <c r="HC85" s="21">
        <f t="shared" si="347"/>
        <v>0</v>
      </c>
      <c r="HD85" s="162" cm="1">
        <f t="array" ref="HD85">HC85-IFERROR(_xlfn.LET(_xlpm.k,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$HC$3:$HC$215),IF(_xlpm.top="対象無し", 0, SUMPRODUCT(_xlpm.amount * _xlpm.hitCount))),0)</f>
        <v>0</v>
      </c>
      <c r="HE85" s="157">
        <f>HD85</f>
        <v>0</v>
      </c>
      <c r="HF85" s="21">
        <f>LEN(配列情報!$D$59)-LEN(SUBSTITUTE(配列情報!$D$59,$D85,""))</f>
        <v>0</v>
      </c>
      <c r="HG85" s="21">
        <f t="shared" si="348"/>
        <v>0</v>
      </c>
      <c r="HH85" s="162" cm="1">
        <f t="array" ref="HH85">HG85-IFERROR(_xlfn.LET(_xlpm.k,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$HG$3:$HG$215),IF(_xlpm.top="対象無し", 0, SUMPRODUCT(_xlpm.amount * _xlpm.hitCount))),0)</f>
        <v>0</v>
      </c>
      <c r="HI85" s="157">
        <f>HH85</f>
        <v>0</v>
      </c>
      <c r="HJ85" s="21">
        <f>LEN(配列情報!$D$60)-LEN(SUBSTITUTE(配列情報!$D$60,$D85,""))</f>
        <v>0</v>
      </c>
      <c r="HK85" s="21">
        <f t="shared" si="349"/>
        <v>0</v>
      </c>
      <c r="HL85" s="162" cm="1">
        <f t="array" ref="HL85">HK85-IFERROR(_xlfn.LET(_xlpm.k,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$HK$3:$HK$215),IF(_xlpm.top="対象無し", 0, SUMPRODUCT(_xlpm.amount * _xlpm.hitCount))),0)</f>
        <v>0</v>
      </c>
      <c r="HM85" s="157">
        <f>HL85</f>
        <v>0</v>
      </c>
      <c r="HN85" s="21">
        <f>LEN(配列情報!$D$61)-LEN(SUBSTITUTE(配列情報!$D$61,$D85,""))</f>
        <v>0</v>
      </c>
      <c r="HO85" s="21">
        <f t="shared" si="350"/>
        <v>0</v>
      </c>
      <c r="HP85" s="162" cm="1">
        <f t="array" ref="HP85">HO85-IFERROR(_xlfn.LET(_xlpm.k,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$HO$3:$HO$215),IF(_xlpm.top="対象無し", 0, SUMPRODUCT(_xlpm.amount * _xlpm.hitCount))),0)</f>
        <v>0</v>
      </c>
      <c r="HQ85" s="157">
        <f>HP85</f>
        <v>0</v>
      </c>
      <c r="HR85" s="21">
        <f>LEN(配列情報!$D$62)-LEN(SUBSTITUTE(配列情報!$D$62,$D85,""))</f>
        <v>0</v>
      </c>
      <c r="HS85" s="21">
        <f t="shared" si="351"/>
        <v>0</v>
      </c>
      <c r="HT85" s="162" cm="1">
        <f t="array" ref="HT85">HS85-IFERROR(_xlfn.LET(_xlpm.k,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$HS$3:$HS$215),IF(_xlpm.top="対象無し", 0, SUMPRODUCT(_xlpm.amount * _xlpm.hitCount))),0)</f>
        <v>0</v>
      </c>
      <c r="HU85" s="157">
        <f>HT85</f>
        <v>0</v>
      </c>
      <c r="HV85" s="21">
        <f>LEN(配列情報!$D$63)-LEN(SUBSTITUTE(配列情報!$D$63,$D85,""))</f>
        <v>0</v>
      </c>
      <c r="HW85" s="21">
        <f t="shared" si="352"/>
        <v>0</v>
      </c>
      <c r="HX85" s="162" cm="1">
        <f t="array" ref="HX85">HW85-IFERROR(_xlfn.LET(_xlpm.k,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$HW$3:$HW$215),IF(_xlpm.top="対象無し", 0, SUMPRODUCT(_xlpm.amount * _xlpm.hitCount))),0)</f>
        <v>0</v>
      </c>
      <c r="HY85" s="157">
        <f>HX85</f>
        <v>0</v>
      </c>
      <c r="HZ85" s="21">
        <f>LEN(配列情報!$D$64)-LEN(SUBSTITUTE(配列情報!$D$64,$D85,""))</f>
        <v>0</v>
      </c>
      <c r="IA85" s="21">
        <f t="shared" si="353"/>
        <v>0</v>
      </c>
      <c r="IB85" s="162" cm="1">
        <f t="array" ref="IB85">IA85-IFERROR(_xlfn.LET(_xlpm.k,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$IA$3:$IA$215),IF(_xlpm.top="対象無し", 0, SUMPRODUCT(_xlpm.amount * _xlpm.hitCount))),0)</f>
        <v>0</v>
      </c>
      <c r="IC85" s="157">
        <f>IB85</f>
        <v>0</v>
      </c>
      <c r="ID85" s="21">
        <f>LEN(配列情報!$D$65)-LEN(SUBSTITUTE(配列情報!$D$65,$D85,""))</f>
        <v>0</v>
      </c>
      <c r="IE85" s="21">
        <f t="shared" si="354"/>
        <v>0</v>
      </c>
      <c r="IF85" s="162" cm="1">
        <f t="array" ref="IF85">IE85-IFERROR(_xlfn.LET(_xlpm.k,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$IE$3:$IE$215),IF(_xlpm.top="対象無し", 0, SUMPRODUCT(_xlpm.amount * _xlpm.hitCount))),0)</f>
        <v>0</v>
      </c>
      <c r="IG85" s="157">
        <f>IF85</f>
        <v>0</v>
      </c>
      <c r="IH85" s="21">
        <f>LEN(配列情報!$D$66)-LEN(SUBSTITUTE(配列情報!$D$66,$D85,""))</f>
        <v>0</v>
      </c>
      <c r="II85" s="21">
        <f t="shared" si="355"/>
        <v>0</v>
      </c>
      <c r="IJ85" s="162" cm="1">
        <f t="array" ref="IJ85">II85-IFERROR(_xlfn.LET(_xlpm.k,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$II$3:$II$215),IF(_xlpm.top="対象無し", 0, SUMPRODUCT(_xlpm.amount * _xlpm.hitCount))),0)</f>
        <v>0</v>
      </c>
      <c r="IK85" s="157">
        <f>IJ85</f>
        <v>0</v>
      </c>
      <c r="IL85" s="21">
        <f>LEN(配列情報!$D$67)-LEN(SUBSTITUTE(配列情報!$D$67,$D85,""))</f>
        <v>0</v>
      </c>
      <c r="IM85" s="21">
        <f t="shared" si="356"/>
        <v>0</v>
      </c>
      <c r="IN85" s="162" cm="1">
        <f t="array" ref="IN85">IM85-IFERROR(_xlfn.LET(_xlpm.k,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$IM$3:$IM$215),IF(_xlpm.top="対象無し", 0, SUMPRODUCT(_xlpm.amount * _xlpm.hitCount))),0)</f>
        <v>0</v>
      </c>
      <c r="IO85" s="157">
        <f>IN85</f>
        <v>0</v>
      </c>
      <c r="IP85" s="21">
        <f>LEN(配列情報!$D$68)-LEN(SUBSTITUTE(配列情報!$D$68,$D85,""))</f>
        <v>0</v>
      </c>
      <c r="IQ85" s="21">
        <f t="shared" si="357"/>
        <v>0</v>
      </c>
      <c r="IR85" s="162" cm="1">
        <f t="array" ref="IR85">IQ85-IFERROR(_xlfn.LET(_xlpm.k,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$IQ$3:$IQ$215),IF(_xlpm.top="対象無し", 0, SUMPRODUCT(_xlpm.amount * _xlpm.hitCount))),0)</f>
        <v>0</v>
      </c>
      <c r="IS85" s="157">
        <f>IR85</f>
        <v>0</v>
      </c>
      <c r="IT85" s="21">
        <f>LEN(配列情報!$D$69)-LEN(SUBSTITUTE(配列情報!$D$69,$D85,""))</f>
        <v>0</v>
      </c>
      <c r="IU85" s="21">
        <f t="shared" si="358"/>
        <v>0</v>
      </c>
      <c r="IV85" s="162" cm="1">
        <f t="array" ref="IV85">IU85-IFERROR(_xlfn.LET(_xlpm.k,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$IU$3:$IU$215),IF(_xlpm.top="対象無し", 0, SUMPRODUCT(_xlpm.amount * _xlpm.hitCount))),0)</f>
        <v>0</v>
      </c>
      <c r="IW85" s="157">
        <f>IV85</f>
        <v>0</v>
      </c>
      <c r="IX85" s="21">
        <f>LEN(配列情報!$D$70)-LEN(SUBSTITUTE(配列情報!$D$70,$D85,""))</f>
        <v>0</v>
      </c>
      <c r="IY85" s="21">
        <f t="shared" si="359"/>
        <v>0</v>
      </c>
      <c r="IZ85" s="162" cm="1">
        <f t="array" ref="IZ85">IY85-IFERROR(_xlfn.LET(_xlpm.k,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$IY$3:$IY$215),IF(_xlpm.top="対象無し", 0, SUMPRODUCT(_xlpm.amount * _xlpm.hitCount))),0)</f>
        <v>0</v>
      </c>
      <c r="JA85" s="157">
        <f>IZ85</f>
        <v>0</v>
      </c>
      <c r="JB85" s="21">
        <f>LEN(配列情報!$D$71)-LEN(SUBSTITUTE(配列情報!$D$71,$D85,""))</f>
        <v>0</v>
      </c>
      <c r="JC85" s="21">
        <f t="shared" si="360"/>
        <v>0</v>
      </c>
      <c r="JD85" s="162" cm="1">
        <f t="array" ref="JD85">JC85-IFERROR(_xlfn.LET(_xlpm.k,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$JC$3:$JC$215),IF(_xlpm.top="対象無し", 0, SUMPRODUCT(_xlpm.amount * _xlpm.hitCount))),0)</f>
        <v>0</v>
      </c>
      <c r="JE85" s="157">
        <f>JD85</f>
        <v>0</v>
      </c>
      <c r="JF85" s="21">
        <f>LEN(配列情報!$D$72)-LEN(SUBSTITUTE(配列情報!$D$72,$D85,""))</f>
        <v>0</v>
      </c>
      <c r="JG85" s="21">
        <f t="shared" si="361"/>
        <v>0</v>
      </c>
      <c r="JH85" s="162" cm="1">
        <f t="array" ref="JH85">JG85-IFERROR(_xlfn.LET(_xlpm.k,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$JG$3:$JG$215),IF(_xlpm.top="対象無し", 0, SUMPRODUCT(_xlpm.amount * _xlpm.hitCount))),0)</f>
        <v>0</v>
      </c>
      <c r="JI85" s="157">
        <f>JH85</f>
        <v>0</v>
      </c>
      <c r="JJ85" s="21">
        <f>LEN(配列情報!$D$73)-LEN(SUBSTITUTE(配列情報!$D$73,$D85,""))</f>
        <v>0</v>
      </c>
      <c r="JK85" s="21">
        <f t="shared" si="362"/>
        <v>0</v>
      </c>
      <c r="JL85" s="162" cm="1">
        <f t="array" ref="JL85">JK85-IFERROR(_xlfn.LET(_xlpm.k,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$JK$3:$JK$215),IF(_xlpm.top="対象無し", 0, SUMPRODUCT(_xlpm.amount * _xlpm.hitCount))),0)</f>
        <v>0</v>
      </c>
      <c r="JM85" s="157">
        <f>JL85</f>
        <v>0</v>
      </c>
      <c r="JN85" s="21">
        <f>LEN(配列情報!$D$74)-LEN(SUBSTITUTE(配列情報!$D$74,$D85,""))</f>
        <v>0</v>
      </c>
      <c r="JO85" s="21">
        <f t="shared" si="363"/>
        <v>0</v>
      </c>
      <c r="JP85" s="162" cm="1">
        <f t="array" ref="JP85">JO85-IFERROR(_xlfn.LET(_xlpm.k,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$JO$3:$JO$215),IF(_xlpm.top="対象無し", 0, SUMPRODUCT(_xlpm.amount * _xlpm.hitCount))),0)</f>
        <v>0</v>
      </c>
      <c r="JQ85" s="157">
        <f>JP85</f>
        <v>0</v>
      </c>
      <c r="JR85" s="21">
        <f>LEN(配列情報!$D$75)-LEN(SUBSTITUTE(配列情報!$D$75,$D85,""))</f>
        <v>0</v>
      </c>
      <c r="JS85" s="21">
        <f t="shared" si="364"/>
        <v>0</v>
      </c>
      <c r="JT85" s="162" cm="1">
        <f t="array" ref="JT85">JS85-IFERROR(_xlfn.LET(_xlpm.k,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$JS$3:$JS$215),IF(_xlpm.top="対象無し", 0, SUMPRODUCT(_xlpm.amount * _xlpm.hitCount))),0)</f>
        <v>0</v>
      </c>
      <c r="JU85" s="157">
        <f>JT85</f>
        <v>0</v>
      </c>
      <c r="JV85" s="21">
        <f>LEN(配列情報!$D$76)-LEN(SUBSTITUTE(配列情報!$D$76,$D85,""))</f>
        <v>0</v>
      </c>
      <c r="JW85" s="21">
        <f t="shared" si="365"/>
        <v>0</v>
      </c>
      <c r="JX85" s="162" cm="1">
        <f t="array" ref="JX85">JW85-IFERROR(_xlfn.LET(_xlpm.k,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$JW$3:$JW$215),IF(_xlpm.top="対象無し", 0, SUMPRODUCT(_xlpm.amount * _xlpm.hitCount))),0)</f>
        <v>0</v>
      </c>
      <c r="JY85" s="157">
        <f>JX85</f>
        <v>0</v>
      </c>
      <c r="JZ85" s="21">
        <f>LEN(配列情報!$D$77)-LEN(SUBSTITUTE(配列情報!$D$77,$D85,""))</f>
        <v>0</v>
      </c>
      <c r="KA85" s="21">
        <f t="shared" si="366"/>
        <v>0</v>
      </c>
      <c r="KB85" s="162" cm="1">
        <f t="array" ref="KB85">KA85-IFERROR(_xlfn.LET(_xlpm.k,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$KA$3:$KA$215),IF(_xlpm.top="対象無し", 0, SUMPRODUCT(_xlpm.amount * _xlpm.hitCount))),0)</f>
        <v>0</v>
      </c>
      <c r="KC85" s="157">
        <f>KB85</f>
        <v>0</v>
      </c>
      <c r="KD85" s="21">
        <f>LEN(配列情報!$D$78)-LEN(SUBSTITUTE(配列情報!$D$78,$D85,""))</f>
        <v>0</v>
      </c>
      <c r="KE85" s="21">
        <f t="shared" si="367"/>
        <v>0</v>
      </c>
      <c r="KF85" s="162" cm="1">
        <f t="array" ref="KF85">KE85-IFERROR(_xlfn.LET(_xlpm.k,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$KE$3:$KE$215),IF(_xlpm.top="対象無し", 0, SUMPRODUCT(_xlpm.amount * _xlpm.hitCount))),0)</f>
        <v>0</v>
      </c>
      <c r="KG85" s="157">
        <f>KF85</f>
        <v>0</v>
      </c>
      <c r="KH85" s="21">
        <f>LEN(配列情報!$D$79)-LEN(SUBSTITUTE(配列情報!$D$79,$D85,""))</f>
        <v>0</v>
      </c>
      <c r="KI85" s="21">
        <f t="shared" si="368"/>
        <v>0</v>
      </c>
      <c r="KJ85" s="162" cm="1">
        <f t="array" ref="KJ85">KI85-IFERROR(_xlfn.LET(_xlpm.k,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$KI$3:$KI$215),IF(_xlpm.top="対象無し", 0, SUMPRODUCT(_xlpm.amount * _xlpm.hitCount))),0)</f>
        <v>0</v>
      </c>
      <c r="KK85" s="157">
        <f>KJ85</f>
        <v>0</v>
      </c>
      <c r="KL85" s="21">
        <f>LEN(配列情報!$D$80)-LEN(SUBSTITUTE(配列情報!$D$80,$D85,""))</f>
        <v>0</v>
      </c>
      <c r="KM85" s="21">
        <f t="shared" si="369"/>
        <v>0</v>
      </c>
      <c r="KN85" s="162" cm="1">
        <f t="array" ref="KN85">KM85-IFERROR(_xlfn.LET(_xlpm.k,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$KM$3:$KM$215),IF(_xlpm.top="対象無し", 0, SUMPRODUCT(_xlpm.amount * _xlpm.hitCount))),0)</f>
        <v>0</v>
      </c>
      <c r="KO85" s="157">
        <f>KN85</f>
        <v>0</v>
      </c>
      <c r="KP85" s="21">
        <f>LEN(配列情報!$D$81)-LEN(SUBSTITUTE(配列情報!$D$81,$D85,""))</f>
        <v>0</v>
      </c>
      <c r="KQ85" s="21">
        <f t="shared" si="370"/>
        <v>0</v>
      </c>
      <c r="KR85" s="162" cm="1">
        <f t="array" ref="KR85">KQ85-IFERROR(_xlfn.LET(_xlpm.k,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$KQ$3:$KQ$215),IF(_xlpm.top="対象無し", 0, SUMPRODUCT(_xlpm.amount * _xlpm.hitCount))),0)</f>
        <v>0</v>
      </c>
      <c r="KS85" s="157">
        <f>KR85</f>
        <v>0</v>
      </c>
      <c r="KT85" s="21">
        <f>LEN(配列情報!$D$82)-LEN(SUBSTITUTE(配列情報!$D$82,$D85,""))</f>
        <v>0</v>
      </c>
      <c r="KU85" s="21">
        <f t="shared" si="371"/>
        <v>0</v>
      </c>
      <c r="KV85" s="162" cm="1">
        <f t="array" ref="KV85">KU85-IFERROR(_xlfn.LET(_xlpm.k,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$KU$3:$KU$215),IF(_xlpm.top="対象無し", 0, SUMPRODUCT(_xlpm.amount * _xlpm.hitCount))),0)</f>
        <v>0</v>
      </c>
      <c r="KW85" s="157">
        <f>KV85</f>
        <v>0</v>
      </c>
      <c r="KX85" s="21">
        <f>LEN(配列情報!$D$83)-LEN(SUBSTITUTE(配列情報!$D$83,$D85,""))</f>
        <v>0</v>
      </c>
      <c r="KY85" s="21">
        <f t="shared" si="372"/>
        <v>0</v>
      </c>
      <c r="KZ85" s="162" cm="1">
        <f t="array" ref="KZ85">KY85-IFERROR(_xlfn.LET(_xlpm.k,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$KY$3:$KY$215),IF(_xlpm.top="対象無し", 0, SUMPRODUCT(_xlpm.amount * _xlpm.hitCount))),0)</f>
        <v>0</v>
      </c>
      <c r="LA85" s="157">
        <f>KZ85</f>
        <v>0</v>
      </c>
      <c r="LB85" s="21">
        <f>LEN(配列情報!$D$84)-LEN(SUBSTITUTE(配列情報!$D$84,$D85,""))</f>
        <v>0</v>
      </c>
      <c r="LC85" s="21">
        <f t="shared" si="373"/>
        <v>0</v>
      </c>
      <c r="LD85" s="162" cm="1">
        <f t="array" ref="LD85">LC85-IFERROR(_xlfn.LET(_xlpm.k,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$LC$3:$LC$215),IF(_xlpm.top="対象無し", 0, SUMPRODUCT(_xlpm.amount * _xlpm.hitCount))),0)</f>
        <v>0</v>
      </c>
      <c r="LE85" s="157">
        <f>LD85</f>
        <v>0</v>
      </c>
      <c r="LF85" s="21">
        <f>LEN(配列情報!$D$85)-LEN(SUBSTITUTE(配列情報!$D$85,$D85,""))</f>
        <v>0</v>
      </c>
      <c r="LG85" s="21">
        <f t="shared" si="374"/>
        <v>0</v>
      </c>
      <c r="LH85" s="162" cm="1">
        <f t="array" ref="LH85">LG85-IFERROR(_xlfn.LET(_xlpm.k,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$LG$3:$LG$215),IF(_xlpm.top="対象無し", 0, SUMPRODUCT(_xlpm.amount * _xlpm.hitCount))),0)</f>
        <v>0</v>
      </c>
      <c r="LI85" s="157">
        <f>LH85</f>
        <v>0</v>
      </c>
      <c r="LJ85" s="21">
        <f>LEN(配列情報!$D$86)-LEN(SUBSTITUTE(配列情報!$D$86,$D85,""))</f>
        <v>0</v>
      </c>
      <c r="LK85" s="21">
        <f t="shared" si="375"/>
        <v>0</v>
      </c>
      <c r="LL85" s="162" cm="1">
        <f t="array" ref="LL85">LK85-IFERROR(_xlfn.LET(_xlpm.k,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$LK$3:$LK$215),IF(_xlpm.top="対象無し", 0, SUMPRODUCT(_xlpm.amount * _xlpm.hitCount))),0)</f>
        <v>0</v>
      </c>
      <c r="LM85" s="157">
        <f>LL85</f>
        <v>0</v>
      </c>
      <c r="LN85" s="21">
        <f>LEN(配列情報!$D$87)-LEN(SUBSTITUTE(配列情報!$D$87,$D85,""))</f>
        <v>0</v>
      </c>
      <c r="LO85" s="21">
        <f t="shared" si="376"/>
        <v>0</v>
      </c>
      <c r="LP85" s="162" cm="1">
        <f t="array" ref="LP85">LO85-IFERROR(_xlfn.LET(_xlpm.k,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$LO$3:$LO$215),IF(_xlpm.top="対象無し", 0, SUMPRODUCT(_xlpm.amount * _xlpm.hitCount))),0)</f>
        <v>0</v>
      </c>
      <c r="LQ85" s="157">
        <f>LP85</f>
        <v>0</v>
      </c>
      <c r="LR85" s="21">
        <f>LEN(配列情報!$D$88)-LEN(SUBSTITUTE(配列情報!$D$88,$D85,""))</f>
        <v>0</v>
      </c>
      <c r="LS85" s="21">
        <f t="shared" si="377"/>
        <v>0</v>
      </c>
      <c r="LT85" s="162" cm="1">
        <f t="array" ref="LT85">LS85-IFERROR(_xlfn.LET(_xlpm.k,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$LS$3:$LS$215),IF(_xlpm.top="対象無し", 0, SUMPRODUCT(_xlpm.amount * _xlpm.hitCount))),0)</f>
        <v>0</v>
      </c>
      <c r="LU85" s="157">
        <f>LT85</f>
        <v>0</v>
      </c>
      <c r="LV85" s="21">
        <f>LEN(配列情報!$D$89)-LEN(SUBSTITUTE(配列情報!$D$89,$D85,""))</f>
        <v>0</v>
      </c>
      <c r="LW85" s="21">
        <f t="shared" si="378"/>
        <v>0</v>
      </c>
      <c r="LX85" s="162" cm="1">
        <f t="array" ref="LX85">LW85-IFERROR(_xlfn.LET(_xlpm.k,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$LW$3:$LW$215),IF(_xlpm.top="対象無し", 0, SUMPRODUCT(_xlpm.amount * _xlpm.hitCount))),0)</f>
        <v>0</v>
      </c>
      <c r="LY85" s="157">
        <f>LX85</f>
        <v>0</v>
      </c>
      <c r="LZ85" s="21">
        <f>LEN(配列情報!$D$90)-LEN(SUBSTITUTE(配列情報!$D$90,$D85,""))</f>
        <v>0</v>
      </c>
      <c r="MA85" s="21">
        <f t="shared" si="379"/>
        <v>0</v>
      </c>
      <c r="MB85" s="162" cm="1">
        <f t="array" ref="MB85">MA85-IFERROR(_xlfn.LET(_xlpm.k,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$MA$3:$MA$215),IF(_xlpm.top="対象無し", 0, SUMPRODUCT(_xlpm.amount * _xlpm.hitCount))),0)</f>
        <v>0</v>
      </c>
      <c r="MC85" s="157">
        <f>MB85</f>
        <v>0</v>
      </c>
      <c r="MD85" s="21">
        <f>LEN(配列情報!$D$91)-LEN(SUBSTITUTE(配列情報!$D$91,$D85,""))</f>
        <v>0</v>
      </c>
      <c r="ME85" s="21">
        <f t="shared" si="380"/>
        <v>0</v>
      </c>
      <c r="MF85" s="162" cm="1">
        <f t="array" ref="MF85">ME85-IFERROR(_xlfn.LET(_xlpm.k,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$ME$3:$ME$215),IF(_xlpm.top="対象無し", 0, SUMPRODUCT(_xlpm.amount * _xlpm.hitCount))),0)</f>
        <v>0</v>
      </c>
      <c r="MG85" s="157">
        <f>MF85</f>
        <v>0</v>
      </c>
      <c r="MH85" s="21">
        <f>LEN(配列情報!$D$92)-LEN(SUBSTITUTE(配列情報!$D$92,$D85,""))</f>
        <v>0</v>
      </c>
      <c r="MI85" s="21">
        <f t="shared" si="381"/>
        <v>0</v>
      </c>
      <c r="MJ85" s="162" cm="1">
        <f t="array" ref="MJ85">MI85-IFERROR(_xlfn.LET(_xlpm.k,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$MI$3:$MI$215),IF(_xlpm.top="対象無し", 0, SUMPRODUCT(_xlpm.amount * _xlpm.hitCount))),0)</f>
        <v>0</v>
      </c>
      <c r="MK85" s="157">
        <f>MJ85</f>
        <v>0</v>
      </c>
      <c r="ML85" s="21">
        <f>LEN(配列情報!$D$93)-LEN(SUBSTITUTE(配列情報!$D$93,$D85,""))</f>
        <v>0</v>
      </c>
      <c r="MM85" s="21">
        <f t="shared" si="382"/>
        <v>0</v>
      </c>
      <c r="MN85" s="162" cm="1">
        <f t="array" ref="MN85">MM85-IFERROR(_xlfn.LET(_xlpm.k,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$MM$3:$MM$215),IF(_xlpm.top="対象無し", 0, SUMPRODUCT(_xlpm.amount * _xlpm.hitCount))),0)</f>
        <v>0</v>
      </c>
      <c r="MO85" s="157">
        <f>MN85</f>
        <v>0</v>
      </c>
      <c r="MP85" s="21">
        <f>LEN(配列情報!$D$94)-LEN(SUBSTITUTE(配列情報!$D$94,$D85,""))</f>
        <v>0</v>
      </c>
      <c r="MQ85" s="21">
        <f t="shared" si="383"/>
        <v>0</v>
      </c>
      <c r="MR85" s="162" cm="1">
        <f t="array" ref="MR85">MQ85-IFERROR(_xlfn.LET(_xlpm.k,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$MQ$3:$MQ$215),IF(_xlpm.top="対象無し", 0, SUMPRODUCT(_xlpm.amount * _xlpm.hitCount))),0)</f>
        <v>0</v>
      </c>
      <c r="MS85" s="157">
        <f>MR85</f>
        <v>0</v>
      </c>
      <c r="MT85" s="21">
        <f>LEN(配列情報!$D$95)-LEN(SUBSTITUTE(配列情報!$D$95,$D85,""))</f>
        <v>0</v>
      </c>
      <c r="MU85" s="21">
        <f t="shared" si="384"/>
        <v>0</v>
      </c>
      <c r="MV85" s="162" cm="1">
        <f t="array" ref="MV85">MU85-IFERROR(_xlfn.LET(_xlpm.k,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$MU$3:$MU$215),IF(_xlpm.top="対象無し", 0, SUMPRODUCT(_xlpm.amount * _xlpm.hitCount))),0)</f>
        <v>0</v>
      </c>
      <c r="MW85" s="157">
        <f>MV85</f>
        <v>0</v>
      </c>
      <c r="MX85" s="21">
        <f>LEN(配列情報!$D$96)-LEN(SUBSTITUTE(配列情報!$D$96,$D85,""))</f>
        <v>0</v>
      </c>
      <c r="MY85" s="21">
        <f t="shared" si="385"/>
        <v>0</v>
      </c>
      <c r="MZ85" s="162" cm="1">
        <f t="array" ref="MZ85">MY85-IFERROR(_xlfn.LET(_xlpm.k,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$MY$3:$MY$215),IF(_xlpm.top="対象無し", 0, SUMPRODUCT(_xlpm.amount * _xlpm.hitCount))),0)</f>
        <v>0</v>
      </c>
      <c r="NA85" s="157">
        <f>MZ85</f>
        <v>0</v>
      </c>
      <c r="NB85" s="21">
        <f>LEN(配列情報!$D$97)-LEN(SUBSTITUTE(配列情報!$D$97,$D85,""))</f>
        <v>0</v>
      </c>
      <c r="NC85" s="21">
        <f t="shared" si="386"/>
        <v>0</v>
      </c>
      <c r="ND85" s="162" cm="1">
        <f t="array" ref="ND85">NC85-IFERROR(_xlfn.LET(_xlpm.k,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$NC$3:$NC$215),IF(_xlpm.top="対象無し", 0, SUMPRODUCT(_xlpm.amount * _xlpm.hitCount))),0)</f>
        <v>0</v>
      </c>
      <c r="NE85" s="157">
        <f>ND85</f>
        <v>0</v>
      </c>
      <c r="NF85" s="21">
        <f>LEN(配列情報!$D$98)-LEN(SUBSTITUTE(配列情報!$D$98,$D85,""))</f>
        <v>0</v>
      </c>
      <c r="NG85" s="21">
        <f t="shared" si="387"/>
        <v>0</v>
      </c>
      <c r="NH85" s="162" cm="1">
        <f t="array" ref="NH85">NG85-IFERROR(_xlfn.LET(_xlpm.k,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$NG$3:$NG$215),IF(_xlpm.top="対象無し", 0, SUMPRODUCT(_xlpm.amount * _xlpm.hitCount))),0)</f>
        <v>0</v>
      </c>
      <c r="NI85" s="157">
        <f>NH85</f>
        <v>0</v>
      </c>
      <c r="NJ85" s="21">
        <f>LEN(配列情報!$D$99)-LEN(SUBSTITUTE(配列情報!$D$99,$D85,""))</f>
        <v>0</v>
      </c>
      <c r="NK85" s="21">
        <f t="shared" si="388"/>
        <v>0</v>
      </c>
      <c r="NL85" s="162" cm="1">
        <f t="array" ref="NL85">NK85-IFERROR(_xlfn.LET(_xlpm.k,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$NK$3:$NK$215),IF(_xlpm.top="対象無し", 0, SUMPRODUCT(_xlpm.amount * _xlpm.hitCount))),0)</f>
        <v>0</v>
      </c>
      <c r="NM85" s="157">
        <f>NL85</f>
        <v>0</v>
      </c>
      <c r="NN85" s="21">
        <f>LEN(配列情報!$D$100)-LEN(SUBSTITUTE(配列情報!$D$100,$D85,""))</f>
        <v>0</v>
      </c>
      <c r="NO85" s="21">
        <f t="shared" si="389"/>
        <v>0</v>
      </c>
      <c r="NP85" s="162" cm="1">
        <f t="array" ref="NP85">NO85-IFERROR(_xlfn.LET(_xlpm.k,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$NO$3:$NO$215),IF(_xlpm.top="対象無し", 0, SUMPRODUCT(_xlpm.amount * _xlpm.hitCount))),0)</f>
        <v>0</v>
      </c>
      <c r="NQ85" s="157">
        <f>NP85</f>
        <v>0</v>
      </c>
      <c r="NR85" s="21">
        <f>LEN(配列情報!$D$101)-LEN(SUBSTITUTE(配列情報!$D$101,$D85,""))</f>
        <v>0</v>
      </c>
      <c r="NS85" s="21">
        <f t="shared" si="390"/>
        <v>0</v>
      </c>
      <c r="NT85" s="162" cm="1">
        <f t="array" ref="NT85">NS85-IFERROR(_xlfn.LET(_xlpm.k,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$NS$3:$NS$215),IF(_xlpm.top="対象無し", 0, SUMPRODUCT(_xlpm.amount * _xlpm.hitCount))),0)</f>
        <v>0</v>
      </c>
      <c r="NU85" s="157">
        <f>NT85</f>
        <v>0</v>
      </c>
      <c r="NV85" s="21">
        <f>LEN(配列情報!$D$102)-LEN(SUBSTITUTE(配列情報!$D$102,$D85,""))</f>
        <v>0</v>
      </c>
      <c r="NW85" s="21">
        <f t="shared" si="391"/>
        <v>0</v>
      </c>
      <c r="NX85" s="162" cm="1">
        <f t="array" ref="NX85">NW85-IFERROR(_xlfn.LET(_xlpm.k, _xlfn.XMATCH(TRUE, EXACT($OB$2:$RL$2, D85),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D85, ""))) / LEN(D85),_xlpm.amount, SUMIF($C$3:$C$215, _xlpm.arrCode, $NW$3:$NW$215),IF(_xlpm.top="対象無し", 0, SUMPRODUCT(_xlpm.amount * _xlpm.hitCount))),0)</f>
        <v>0</v>
      </c>
      <c r="NY85" s="157">
        <f>NX85</f>
        <v>0</v>
      </c>
    </row>
    <row r="86" spans="1:389">
      <c r="A86" s="163" t="str">
        <f>塩基・修飾表記の定義!A65 &amp; "[特殊]"</f>
        <v>[特殊]</v>
      </c>
      <c r="B86" s="176"/>
      <c r="C86" s="45">
        <v>84</v>
      </c>
      <c r="D86" s="19">
        <f>塩基・修飾表記の定義!D65</f>
        <v>0</v>
      </c>
      <c r="E86" s="160">
        <f t="shared" si="295"/>
        <v>1</v>
      </c>
      <c r="F86" s="21">
        <f>LEN(配列情報!$D$7)-LEN(SUBSTITUTE(配列情報!$D$7,$D86,""))</f>
        <v>0</v>
      </c>
      <c r="G86" s="21">
        <f t="shared" si="296"/>
        <v>0</v>
      </c>
      <c r="H86" s="162" cm="1">
        <f t="array" ref="H86">G86-IFERROR(_xlfn.LET(_xlpm.k,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$G$3:$G$215),IF(_xlpm.top="対象無し", 0, SUMPRODUCT(_xlpm.amount * _xlpm.hitCount))),0)</f>
        <v>0</v>
      </c>
      <c r="I86" s="157">
        <f t="shared" si="392"/>
        <v>0</v>
      </c>
      <c r="J86" s="21">
        <f>LEN(配列情報!$D$8)-LEN(SUBSTITUTE(配列情報!$D$8,$D86,""))</f>
        <v>0</v>
      </c>
      <c r="K86" s="21">
        <f t="shared" si="297"/>
        <v>0</v>
      </c>
      <c r="L86" s="162" cm="1">
        <f t="array" ref="L86">K86-IFERROR(_xlfn.LET(_xlpm.k,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$K$3:$K$215),IF(_xlpm.top="対象無し", 0, SUMPRODUCT(_xlpm.amount * _xlpm.hitCount))),0)</f>
        <v>0</v>
      </c>
      <c r="M86" s="157">
        <f t="shared" si="200"/>
        <v>0</v>
      </c>
      <c r="N86" s="21">
        <f>LEN(配列情報!$D$9)-LEN(SUBSTITUTE(配列情報!$D$9,$D86,""))</f>
        <v>0</v>
      </c>
      <c r="O86" s="21">
        <f t="shared" si="298"/>
        <v>0</v>
      </c>
      <c r="P86" s="162" cm="1">
        <f t="array" ref="P86">O86-IFERROR(_xlfn.LET(_xlpm.k,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$O$3:$O$215),IF(_xlpm.top="対象無し", 0, SUMPRODUCT(_xlpm.amount * _xlpm.hitCount))),0)</f>
        <v>0</v>
      </c>
      <c r="Q86" s="157">
        <f t="shared" si="201"/>
        <v>0</v>
      </c>
      <c r="R86" s="21">
        <f>LEN(配列情報!$D$10)-LEN(SUBSTITUTE(配列情報!$D$10,$D86,""))</f>
        <v>0</v>
      </c>
      <c r="S86" s="21">
        <f t="shared" si="299"/>
        <v>0</v>
      </c>
      <c r="T86" s="162" cm="1">
        <f t="array" ref="T86">S86-IFERROR(_xlfn.LET(_xlpm.k,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$S$3:$S$215),IF(_xlpm.top="対象無し", 0, SUMPRODUCT(_xlpm.amount * _xlpm.hitCount))),0)</f>
        <v>0</v>
      </c>
      <c r="U86" s="157">
        <f t="shared" si="202"/>
        <v>0</v>
      </c>
      <c r="V86" s="21">
        <f>LEN(配列情報!$D$11)-LEN(SUBSTITUTE(配列情報!$D$11,$D86,""))</f>
        <v>0</v>
      </c>
      <c r="W86" s="21">
        <f t="shared" si="300"/>
        <v>0</v>
      </c>
      <c r="X86" s="162" cm="1">
        <f t="array" ref="X86">W86-IFERROR(_xlfn.LET(_xlpm.k,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$W$3:$W$215),IF(_xlpm.top="対象無し", 0, SUMPRODUCT(_xlpm.amount * _xlpm.hitCount))),0)</f>
        <v>0</v>
      </c>
      <c r="Y86" s="157">
        <f t="shared" si="203"/>
        <v>0</v>
      </c>
      <c r="Z86" s="21">
        <f>LEN(配列情報!$D$12)-LEN(SUBSTITUTE(配列情報!$D$12,$D86,""))</f>
        <v>0</v>
      </c>
      <c r="AA86" s="21">
        <f t="shared" si="301"/>
        <v>0</v>
      </c>
      <c r="AB86" s="162" cm="1">
        <f t="array" ref="AB86">AA86-IFERROR(_xlfn.LET(_xlpm.k,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$AA$3:$AA$215),IF(_xlpm.top="対象無し", 0, SUMPRODUCT(_xlpm.amount * _xlpm.hitCount))),0)</f>
        <v>0</v>
      </c>
      <c r="AC86" s="157">
        <f t="shared" si="204"/>
        <v>0</v>
      </c>
      <c r="AD86" s="21">
        <f>LEN(配列情報!$D$13)-LEN(SUBSTITUTE(配列情報!$D$13,$D86,""))</f>
        <v>0</v>
      </c>
      <c r="AE86" s="21">
        <f t="shared" si="302"/>
        <v>0</v>
      </c>
      <c r="AF86" s="162" cm="1">
        <f t="array" ref="AF86">AE86-IFERROR(_xlfn.LET(_xlpm.k,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$AE$3:$AE$215),IF(_xlpm.top="対象無し", 0, SUMPRODUCT(_xlpm.amount * _xlpm.hitCount))),0)</f>
        <v>0</v>
      </c>
      <c r="AG86" s="157">
        <f t="shared" si="205"/>
        <v>0</v>
      </c>
      <c r="AH86" s="21">
        <f>LEN(配列情報!$D$14)-LEN(SUBSTITUTE(配列情報!$D$14,$D86,""))</f>
        <v>0</v>
      </c>
      <c r="AI86" s="21">
        <f t="shared" si="303"/>
        <v>0</v>
      </c>
      <c r="AJ86" s="162" cm="1">
        <f t="array" ref="AJ86">AI86-IFERROR(_xlfn.LET(_xlpm.k,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$AI$3:$AI$215),IF(_xlpm.top="対象無し", 0, SUMPRODUCT(_xlpm.amount * _xlpm.hitCount))),0)</f>
        <v>0</v>
      </c>
      <c r="AK86" s="157">
        <f t="shared" si="206"/>
        <v>0</v>
      </c>
      <c r="AL86" s="21">
        <f>LEN(配列情報!$D$15)-LEN(SUBSTITUTE(配列情報!$D$15,$D86,""))</f>
        <v>0</v>
      </c>
      <c r="AM86" s="21">
        <f t="shared" si="304"/>
        <v>0</v>
      </c>
      <c r="AN86" s="162" cm="1">
        <f t="array" ref="AN86">AM86-IFERROR(_xlfn.LET(_xlpm.k,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$AM$3:$AM$215),IF(_xlpm.top="対象無し", 0, SUMPRODUCT(_xlpm.amount * _xlpm.hitCount))),0)</f>
        <v>0</v>
      </c>
      <c r="AO86" s="157">
        <f t="shared" si="207"/>
        <v>0</v>
      </c>
      <c r="AP86" s="21">
        <f>LEN(配列情報!$D$16)-LEN(SUBSTITUTE(配列情報!$D$16,$D86,""))</f>
        <v>0</v>
      </c>
      <c r="AQ86" s="21">
        <f t="shared" si="305"/>
        <v>0</v>
      </c>
      <c r="AR86" s="162" cm="1">
        <f t="array" ref="AR86">AQ86-IFERROR(_xlfn.LET(_xlpm.k,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$AQ$3:$AQ$215),IF(_xlpm.top="対象無し", 0, SUMPRODUCT(_xlpm.amount * _xlpm.hitCount))),0)</f>
        <v>0</v>
      </c>
      <c r="AS86" s="157">
        <f t="shared" si="208"/>
        <v>0</v>
      </c>
      <c r="AT86" s="21">
        <f>LEN(配列情報!$D$17)-LEN(SUBSTITUTE(配列情報!$D$17,$D86,""))</f>
        <v>0</v>
      </c>
      <c r="AU86" s="21">
        <f t="shared" si="306"/>
        <v>0</v>
      </c>
      <c r="AV86" s="162" cm="1">
        <f t="array" ref="AV86">AU86-IFERROR(_xlfn.LET(_xlpm.k,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$AU$3:$AU$215),IF(_xlpm.top="対象無し", 0, SUMPRODUCT(_xlpm.amount * _xlpm.hitCount))),0)</f>
        <v>0</v>
      </c>
      <c r="AW86" s="157">
        <f t="shared" si="209"/>
        <v>0</v>
      </c>
      <c r="AX86" s="21">
        <f>LEN(配列情報!$D$18)-LEN(SUBSTITUTE(配列情報!$D$18,$D86,""))</f>
        <v>0</v>
      </c>
      <c r="AY86" s="21">
        <f t="shared" si="307"/>
        <v>0</v>
      </c>
      <c r="AZ86" s="162" cm="1">
        <f t="array" ref="AZ86">AY86-IFERROR(_xlfn.LET(_xlpm.k,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$AY$3:$AY$215),IF(_xlpm.top="対象無し", 0, SUMPRODUCT(_xlpm.amount * _xlpm.hitCount))),0)</f>
        <v>0</v>
      </c>
      <c r="BA86" s="157">
        <f t="shared" si="210"/>
        <v>0</v>
      </c>
      <c r="BB86" s="21">
        <f>LEN(配列情報!$D$19)-LEN(SUBSTITUTE(配列情報!$D$19,$D86,""))</f>
        <v>0</v>
      </c>
      <c r="BC86" s="21">
        <f t="shared" si="308"/>
        <v>0</v>
      </c>
      <c r="BD86" s="162" cm="1">
        <f t="array" ref="BD86">BC86-IFERROR(_xlfn.LET(_xlpm.k,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$BC$3:$BC$215),IF(_xlpm.top="対象無し", 0, SUMPRODUCT(_xlpm.amount * _xlpm.hitCount))),0)</f>
        <v>0</v>
      </c>
      <c r="BE86" s="157">
        <f t="shared" si="211"/>
        <v>0</v>
      </c>
      <c r="BF86" s="21">
        <f>LEN(配列情報!$D$20)-LEN(SUBSTITUTE(配列情報!$D$20,$D86,""))</f>
        <v>0</v>
      </c>
      <c r="BG86" s="21">
        <f t="shared" si="309"/>
        <v>0</v>
      </c>
      <c r="BH86" s="162" cm="1">
        <f t="array" ref="BH86">BG86-IFERROR(_xlfn.LET(_xlpm.k,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$BG$3:$BG$215),IF(_xlpm.top="対象無し", 0, SUMPRODUCT(_xlpm.amount * _xlpm.hitCount))),0)</f>
        <v>0</v>
      </c>
      <c r="BI86" s="157">
        <f t="shared" si="212"/>
        <v>0</v>
      </c>
      <c r="BJ86" s="21">
        <f>LEN(配列情報!$D$21)-LEN(SUBSTITUTE(配列情報!$D$21,$D86,""))</f>
        <v>0</v>
      </c>
      <c r="BK86" s="21">
        <f t="shared" si="310"/>
        <v>0</v>
      </c>
      <c r="BL86" s="162" cm="1">
        <f t="array" ref="BL86">BK86-IFERROR(_xlfn.LET(_xlpm.k,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$BK$3:$BK$215),IF(_xlpm.top="対象無し", 0, SUMPRODUCT(_xlpm.amount * _xlpm.hitCount))),0)</f>
        <v>0</v>
      </c>
      <c r="BM86" s="157">
        <f t="shared" si="213"/>
        <v>0</v>
      </c>
      <c r="BN86" s="21">
        <f>LEN(配列情報!$D$22)-LEN(SUBSTITUTE(配列情報!$D$22,$D86,""))</f>
        <v>0</v>
      </c>
      <c r="BO86" s="21">
        <f t="shared" si="311"/>
        <v>0</v>
      </c>
      <c r="BP86" s="162" cm="1">
        <f t="array" ref="BP86">BO86-IFERROR(_xlfn.LET(_xlpm.k,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$BO$3:$BO$215),IF(_xlpm.top="対象無し", 0, SUMPRODUCT(_xlpm.amount * _xlpm.hitCount))),0)</f>
        <v>0</v>
      </c>
      <c r="BQ86" s="157">
        <f t="shared" si="214"/>
        <v>0</v>
      </c>
      <c r="BR86" s="21">
        <f>LEN(配列情報!$D$23)-LEN(SUBSTITUTE(配列情報!$D$23,$D86,""))</f>
        <v>0</v>
      </c>
      <c r="BS86" s="21">
        <f t="shared" si="312"/>
        <v>0</v>
      </c>
      <c r="BT86" s="162" cm="1">
        <f t="array" ref="BT86">BS86-IFERROR(_xlfn.LET(_xlpm.k,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$BS$3:$BS$215),IF(_xlpm.top="対象無し", 0, SUMPRODUCT(_xlpm.amount * _xlpm.hitCount))),0)</f>
        <v>0</v>
      </c>
      <c r="BU86" s="157">
        <f t="shared" si="215"/>
        <v>0</v>
      </c>
      <c r="BV86" s="21">
        <f>LEN(配列情報!$D$24)-LEN(SUBSTITUTE(配列情報!$D$24,$D86,""))</f>
        <v>0</v>
      </c>
      <c r="BW86" s="21">
        <f t="shared" si="313"/>
        <v>0</v>
      </c>
      <c r="BX86" s="162" cm="1">
        <f t="array" ref="BX86">BW86-IFERROR(_xlfn.LET(_xlpm.k,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$BW$3:$BW$215),IF(_xlpm.top="対象無し", 0, SUMPRODUCT(_xlpm.amount * _xlpm.hitCount))),0)</f>
        <v>0</v>
      </c>
      <c r="BY86" s="157">
        <f t="shared" si="216"/>
        <v>0</v>
      </c>
      <c r="BZ86" s="21">
        <f>LEN(配列情報!$D$25)-LEN(SUBSTITUTE(配列情報!$D$25,$D86,""))</f>
        <v>0</v>
      </c>
      <c r="CA86" s="21">
        <f t="shared" si="314"/>
        <v>0</v>
      </c>
      <c r="CB86" s="162" cm="1">
        <f t="array" ref="CB86">CA86-IFERROR(_xlfn.LET(_xlpm.k,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$CA$3:$CA$215),IF(_xlpm.top="対象無し", 0, SUMPRODUCT(_xlpm.amount * _xlpm.hitCount))),0)</f>
        <v>0</v>
      </c>
      <c r="CC86" s="157">
        <f t="shared" si="217"/>
        <v>0</v>
      </c>
      <c r="CD86" s="21">
        <f>LEN(配列情報!$D$26)-LEN(SUBSTITUTE(配列情報!$D$26,$D86,""))</f>
        <v>0</v>
      </c>
      <c r="CE86" s="21">
        <f t="shared" si="315"/>
        <v>0</v>
      </c>
      <c r="CF86" s="162" cm="1">
        <f t="array" ref="CF86">CE86-IFERROR(_xlfn.LET(_xlpm.k,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$CE$3:$CE$215),IF(_xlpm.top="対象無し", 0, SUMPRODUCT(_xlpm.amount * _xlpm.hitCount))),0)</f>
        <v>0</v>
      </c>
      <c r="CG86" s="157">
        <f t="shared" si="218"/>
        <v>0</v>
      </c>
      <c r="CH86" s="21">
        <f>LEN(配列情報!$D$27)-LEN(SUBSTITUTE(配列情報!$D$27,$D86,""))</f>
        <v>0</v>
      </c>
      <c r="CI86" s="21">
        <f t="shared" si="316"/>
        <v>0</v>
      </c>
      <c r="CJ86" s="162" cm="1">
        <f t="array" ref="CJ86">CI86-IFERROR(_xlfn.LET(_xlpm.k,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$CI$3:$CI$215),IF(_xlpm.top="対象無し", 0, SUMPRODUCT(_xlpm.amount * _xlpm.hitCount))),0)</f>
        <v>0</v>
      </c>
      <c r="CK86" s="157">
        <f t="shared" si="219"/>
        <v>0</v>
      </c>
      <c r="CL86" s="21">
        <f>LEN(配列情報!$D$28)-LEN(SUBSTITUTE(配列情報!$D$28,$D86,""))</f>
        <v>0</v>
      </c>
      <c r="CM86" s="21">
        <f t="shared" si="317"/>
        <v>0</v>
      </c>
      <c r="CN86" s="162" cm="1">
        <f t="array" ref="CN86">CM86-IFERROR(_xlfn.LET(_xlpm.k,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$CM$3:$CM$215),IF(_xlpm.top="対象無し", 0, SUMPRODUCT(_xlpm.amount * _xlpm.hitCount))),0)</f>
        <v>0</v>
      </c>
      <c r="CO86" s="157">
        <f t="shared" si="220"/>
        <v>0</v>
      </c>
      <c r="CP86" s="21">
        <f>LEN(配列情報!$D$29)-LEN(SUBSTITUTE(配列情報!$D$29,$D86,""))</f>
        <v>0</v>
      </c>
      <c r="CQ86" s="21">
        <f t="shared" si="318"/>
        <v>0</v>
      </c>
      <c r="CR86" s="162" cm="1">
        <f t="array" ref="CR86">CQ86-IFERROR(_xlfn.LET(_xlpm.k,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$CQ$3:$CQ$215),IF(_xlpm.top="対象無し", 0, SUMPRODUCT(_xlpm.amount * _xlpm.hitCount))),0)</f>
        <v>0</v>
      </c>
      <c r="CS86" s="157">
        <f t="shared" si="221"/>
        <v>0</v>
      </c>
      <c r="CT86" s="21">
        <f>LEN(配列情報!$D$30)-LEN(SUBSTITUTE(配列情報!$D$30,$D86,""))</f>
        <v>0</v>
      </c>
      <c r="CU86" s="21">
        <f t="shared" si="319"/>
        <v>0</v>
      </c>
      <c r="CV86" s="162" cm="1">
        <f t="array" ref="CV86">CU86-IFERROR(_xlfn.LET(_xlpm.k,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$CU$3:$CU$215),IF(_xlpm.top="対象無し", 0, SUMPRODUCT(_xlpm.amount * _xlpm.hitCount))),0)</f>
        <v>0</v>
      </c>
      <c r="CW86" s="157">
        <f t="shared" si="222"/>
        <v>0</v>
      </c>
      <c r="CX86" s="21">
        <f>LEN(配列情報!$D$31)-LEN(SUBSTITUTE(配列情報!$D$31,$D86,""))</f>
        <v>0</v>
      </c>
      <c r="CY86" s="21">
        <f t="shared" si="320"/>
        <v>0</v>
      </c>
      <c r="CZ86" s="162" cm="1">
        <f t="array" ref="CZ86">CY86-IFERROR(_xlfn.LET(_xlpm.k,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$CY$3:$CY$215),IF(_xlpm.top="対象無し", 0, SUMPRODUCT(_xlpm.amount * _xlpm.hitCount))),0)</f>
        <v>0</v>
      </c>
      <c r="DA86" s="157">
        <f t="shared" si="223"/>
        <v>0</v>
      </c>
      <c r="DB86" s="21">
        <f>LEN(配列情報!$D$32)-LEN(SUBSTITUTE(配列情報!$D$32,$D86,""))</f>
        <v>0</v>
      </c>
      <c r="DC86" s="21">
        <f t="shared" si="321"/>
        <v>0</v>
      </c>
      <c r="DD86" s="162" cm="1">
        <f t="array" ref="DD86">DC86-IFERROR(_xlfn.LET(_xlpm.k,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$DC$3:$DC$215),IF(_xlpm.top="対象無し", 0, SUMPRODUCT(_xlpm.amount * _xlpm.hitCount))),0)</f>
        <v>0</v>
      </c>
      <c r="DE86" s="157">
        <f t="shared" si="224"/>
        <v>0</v>
      </c>
      <c r="DF86" s="21">
        <f>LEN(配列情報!$D$33)-LEN(SUBSTITUTE(配列情報!$D$33,$D86,""))</f>
        <v>0</v>
      </c>
      <c r="DG86" s="21">
        <f t="shared" si="322"/>
        <v>0</v>
      </c>
      <c r="DH86" s="162" cm="1">
        <f t="array" ref="DH86">DG86-IFERROR(_xlfn.LET(_xlpm.k,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$DG$3:$DG$215),IF(_xlpm.top="対象無し", 0, SUMPRODUCT(_xlpm.amount * _xlpm.hitCount))),0)</f>
        <v>0</v>
      </c>
      <c r="DI86" s="157">
        <f t="shared" si="225"/>
        <v>0</v>
      </c>
      <c r="DJ86" s="21">
        <f>LEN(配列情報!$D$34)-LEN(SUBSTITUTE(配列情報!$D$34,$D86,""))</f>
        <v>0</v>
      </c>
      <c r="DK86" s="21">
        <f t="shared" si="323"/>
        <v>0</v>
      </c>
      <c r="DL86" s="162" cm="1">
        <f t="array" ref="DL86">DK86-IFERROR(_xlfn.LET(_xlpm.k,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$DK$3:$DK$215),IF(_xlpm.top="対象無し", 0, SUMPRODUCT(_xlpm.amount * _xlpm.hitCount))),0)</f>
        <v>0</v>
      </c>
      <c r="DM86" s="157">
        <f t="shared" si="226"/>
        <v>0</v>
      </c>
      <c r="DN86" s="21">
        <f>LEN(配列情報!$D$35)-LEN(SUBSTITUTE(配列情報!$D$35,$D86,""))</f>
        <v>0</v>
      </c>
      <c r="DO86" s="21">
        <f t="shared" si="324"/>
        <v>0</v>
      </c>
      <c r="DP86" s="162" cm="1">
        <f t="array" ref="DP86">DO86-IFERROR(_xlfn.LET(_xlpm.k,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$DO$3:$DO$215),IF(_xlpm.top="対象無し", 0, SUMPRODUCT(_xlpm.amount * _xlpm.hitCount))),0)</f>
        <v>0</v>
      </c>
      <c r="DQ86" s="157">
        <f t="shared" si="227"/>
        <v>0</v>
      </c>
      <c r="DR86" s="21">
        <f>LEN(配列情報!$D$36)-LEN(SUBSTITUTE(配列情報!$D$36,$D86,""))</f>
        <v>0</v>
      </c>
      <c r="DS86" s="21">
        <f t="shared" si="325"/>
        <v>0</v>
      </c>
      <c r="DT86" s="162" cm="1">
        <f t="array" ref="DT86">DS86-IFERROR(_xlfn.LET(_xlpm.k,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$DS$3:$DS$215),IF(_xlpm.top="対象無し", 0, SUMPRODUCT(_xlpm.amount * _xlpm.hitCount))),0)</f>
        <v>0</v>
      </c>
      <c r="DU86" s="157">
        <f t="shared" si="228"/>
        <v>0</v>
      </c>
      <c r="DV86" s="21">
        <f>LEN(配列情報!$D$37)-LEN(SUBSTITUTE(配列情報!$D$37,$D86,""))</f>
        <v>0</v>
      </c>
      <c r="DW86" s="21">
        <f t="shared" si="326"/>
        <v>0</v>
      </c>
      <c r="DX86" s="162" cm="1">
        <f t="array" ref="DX86">DW86-IFERROR(_xlfn.LET(_xlpm.k,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$DW$3:$DW$215),IF(_xlpm.top="対象無し", 0, SUMPRODUCT(_xlpm.amount * _xlpm.hitCount))),0)</f>
        <v>0</v>
      </c>
      <c r="DY86" s="157">
        <f t="shared" si="229"/>
        <v>0</v>
      </c>
      <c r="DZ86" s="21">
        <f>LEN(配列情報!$D$38)-LEN(SUBSTITUTE(配列情報!$D$38,$D86,""))</f>
        <v>0</v>
      </c>
      <c r="EA86" s="21">
        <f t="shared" si="327"/>
        <v>0</v>
      </c>
      <c r="EB86" s="162" cm="1">
        <f t="array" ref="EB86">EA86-IFERROR(_xlfn.LET(_xlpm.k,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$EA$3:$EA$215),IF(_xlpm.top="対象無し", 0, SUMPRODUCT(_xlpm.amount * _xlpm.hitCount))),0)</f>
        <v>0</v>
      </c>
      <c r="EC86" s="157">
        <f t="shared" si="230"/>
        <v>0</v>
      </c>
      <c r="ED86" s="21">
        <f>LEN(配列情報!$D$39)-LEN(SUBSTITUTE(配列情報!$D$39,$D86,""))</f>
        <v>0</v>
      </c>
      <c r="EE86" s="21">
        <f t="shared" si="328"/>
        <v>0</v>
      </c>
      <c r="EF86" s="162" cm="1">
        <f t="array" ref="EF86">EE86-IFERROR(_xlfn.LET(_xlpm.k,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$EE$3:$EE$215),IF(_xlpm.top="対象無し", 0, SUMPRODUCT(_xlpm.amount * _xlpm.hitCount))),0)</f>
        <v>0</v>
      </c>
      <c r="EG86" s="157">
        <f t="shared" si="231"/>
        <v>0</v>
      </c>
      <c r="EH86" s="21">
        <f>LEN(配列情報!$D$40)-LEN(SUBSTITUTE(配列情報!$D$40,$D86,""))</f>
        <v>0</v>
      </c>
      <c r="EI86" s="21">
        <f t="shared" si="329"/>
        <v>0</v>
      </c>
      <c r="EJ86" s="162" cm="1">
        <f t="array" ref="EJ86">EI86-IFERROR(_xlfn.LET(_xlpm.k,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$EI$3:$EI$215),IF(_xlpm.top="対象無し", 0, SUMPRODUCT(_xlpm.amount * _xlpm.hitCount))),0)</f>
        <v>0</v>
      </c>
      <c r="EK86" s="157">
        <f t="shared" si="232"/>
        <v>0</v>
      </c>
      <c r="EL86" s="21">
        <f>LEN(配列情報!$D$41)-LEN(SUBSTITUTE(配列情報!$D$41,$D86,""))</f>
        <v>0</v>
      </c>
      <c r="EM86" s="21">
        <f t="shared" si="330"/>
        <v>0</v>
      </c>
      <c r="EN86" s="162" cm="1">
        <f t="array" ref="EN86">EM86-IFERROR(_xlfn.LET(_xlpm.k,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$EM$3:$EM$215),IF(_xlpm.top="対象無し", 0, SUMPRODUCT(_xlpm.amount * _xlpm.hitCount))),0)</f>
        <v>0</v>
      </c>
      <c r="EO86" s="157">
        <f t="shared" si="233"/>
        <v>0</v>
      </c>
      <c r="EP86" s="21">
        <f>LEN(配列情報!$D$42)-LEN(SUBSTITUTE(配列情報!$D$42,$D86,""))</f>
        <v>0</v>
      </c>
      <c r="EQ86" s="21">
        <f t="shared" si="331"/>
        <v>0</v>
      </c>
      <c r="ER86" s="162" cm="1">
        <f t="array" ref="ER86">EQ86-IFERROR(_xlfn.LET(_xlpm.k,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$EQ$3:$EQ$215),IF(_xlpm.top="対象無し", 0, SUMPRODUCT(_xlpm.amount * _xlpm.hitCount))),0)</f>
        <v>0</v>
      </c>
      <c r="ES86" s="157">
        <f t="shared" si="234"/>
        <v>0</v>
      </c>
      <c r="ET86" s="21">
        <f>LEN(配列情報!$D$43)-LEN(SUBSTITUTE(配列情報!$D$43,$D86,""))</f>
        <v>0</v>
      </c>
      <c r="EU86" s="21">
        <f t="shared" si="332"/>
        <v>0</v>
      </c>
      <c r="EV86" s="162" cm="1">
        <f t="array" ref="EV86">EU86-IFERROR(_xlfn.LET(_xlpm.k,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$EU$3:$EU$215),IF(_xlpm.top="対象無し", 0, SUMPRODUCT(_xlpm.amount * _xlpm.hitCount))),0)</f>
        <v>0</v>
      </c>
      <c r="EW86" s="157">
        <f t="shared" si="235"/>
        <v>0</v>
      </c>
      <c r="EX86" s="21">
        <f>LEN(配列情報!$D$44)-LEN(SUBSTITUTE(配列情報!$D$44,$D86,""))</f>
        <v>0</v>
      </c>
      <c r="EY86" s="21">
        <f t="shared" si="333"/>
        <v>0</v>
      </c>
      <c r="EZ86" s="162" cm="1">
        <f t="array" ref="EZ86">EY86-IFERROR(_xlfn.LET(_xlpm.k,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$EY$3:$EY$215),IF(_xlpm.top="対象無し", 0, SUMPRODUCT(_xlpm.amount * _xlpm.hitCount))),0)</f>
        <v>0</v>
      </c>
      <c r="FA86" s="157">
        <f t="shared" si="236"/>
        <v>0</v>
      </c>
      <c r="FB86" s="21">
        <f>LEN(配列情報!$D$45)-LEN(SUBSTITUTE(配列情報!$D$45,$D86,""))</f>
        <v>0</v>
      </c>
      <c r="FC86" s="21">
        <f t="shared" si="334"/>
        <v>0</v>
      </c>
      <c r="FD86" s="162" cm="1">
        <f t="array" ref="FD86">FC86-IFERROR(_xlfn.LET(_xlpm.k,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$FC$3:$FC$215),IF(_xlpm.top="対象無し", 0, SUMPRODUCT(_xlpm.amount * _xlpm.hitCount))),0)</f>
        <v>0</v>
      </c>
      <c r="FE86" s="157">
        <f t="shared" si="237"/>
        <v>0</v>
      </c>
      <c r="FF86" s="21">
        <f>LEN(配列情報!$D$46)-LEN(SUBSTITUTE(配列情報!$D$46,$D86,""))</f>
        <v>0</v>
      </c>
      <c r="FG86" s="21">
        <f t="shared" si="335"/>
        <v>0</v>
      </c>
      <c r="FH86" s="162" cm="1">
        <f t="array" ref="FH86">FG86-IFERROR(_xlfn.LET(_xlpm.k,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$FG$3:$FG$215),IF(_xlpm.top="対象無し", 0, SUMPRODUCT(_xlpm.amount * _xlpm.hitCount))),0)</f>
        <v>0</v>
      </c>
      <c r="FI86" s="157">
        <f t="shared" si="238"/>
        <v>0</v>
      </c>
      <c r="FJ86" s="21">
        <f>LEN(配列情報!$D$47)-LEN(SUBSTITUTE(配列情報!$D$47,$D86,""))</f>
        <v>0</v>
      </c>
      <c r="FK86" s="21">
        <f t="shared" si="336"/>
        <v>0</v>
      </c>
      <c r="FL86" s="162" cm="1">
        <f t="array" ref="FL86">FK86-IFERROR(_xlfn.LET(_xlpm.k,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$FK$3:$FK$215),IF(_xlpm.top="対象無し", 0, SUMPRODUCT(_xlpm.amount * _xlpm.hitCount))),0)</f>
        <v>0</v>
      </c>
      <c r="FM86" s="157">
        <f t="shared" si="239"/>
        <v>0</v>
      </c>
      <c r="FN86" s="21">
        <f>LEN(配列情報!$D$48)-LEN(SUBSTITUTE(配列情報!$D$48,$D86,""))</f>
        <v>0</v>
      </c>
      <c r="FO86" s="21">
        <f t="shared" si="337"/>
        <v>0</v>
      </c>
      <c r="FP86" s="162" cm="1">
        <f t="array" ref="FP86">FO86-IFERROR(_xlfn.LET(_xlpm.k,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$FO$3:$FO$215),IF(_xlpm.top="対象無し", 0, SUMPRODUCT(_xlpm.amount * _xlpm.hitCount))),0)</f>
        <v>0</v>
      </c>
      <c r="FQ86" s="157">
        <f t="shared" si="240"/>
        <v>0</v>
      </c>
      <c r="FR86" s="21">
        <f>LEN(配列情報!$D$49)-LEN(SUBSTITUTE(配列情報!$D$49,$D86,""))</f>
        <v>0</v>
      </c>
      <c r="FS86" s="21">
        <f t="shared" si="338"/>
        <v>0</v>
      </c>
      <c r="FT86" s="162" cm="1">
        <f t="array" ref="FT86">FS86-IFERROR(_xlfn.LET(_xlpm.k,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$FS$3:$FS$215),IF(_xlpm.top="対象無し", 0, SUMPRODUCT(_xlpm.amount * _xlpm.hitCount))),0)</f>
        <v>0</v>
      </c>
      <c r="FU86" s="157">
        <f t="shared" si="241"/>
        <v>0</v>
      </c>
      <c r="FV86" s="21">
        <f>LEN(配列情報!$D$50)-LEN(SUBSTITUTE(配列情報!$D$50,$D86,""))</f>
        <v>0</v>
      </c>
      <c r="FW86" s="21">
        <f t="shared" si="339"/>
        <v>0</v>
      </c>
      <c r="FX86" s="162" cm="1">
        <f t="array" ref="FX86">FW86-IFERROR(_xlfn.LET(_xlpm.k,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$FW$3:$FW$215),IF(_xlpm.top="対象無し", 0, SUMPRODUCT(_xlpm.amount * _xlpm.hitCount))),0)</f>
        <v>0</v>
      </c>
      <c r="FY86" s="157">
        <f t="shared" si="242"/>
        <v>0</v>
      </c>
      <c r="FZ86" s="21">
        <f>LEN(配列情報!$D$51)-LEN(SUBSTITUTE(配列情報!$D$51,$D86,""))</f>
        <v>0</v>
      </c>
      <c r="GA86" s="21">
        <f t="shared" si="340"/>
        <v>0</v>
      </c>
      <c r="GB86" s="162" cm="1">
        <f t="array" ref="GB86">GA86-IFERROR(_xlfn.LET(_xlpm.k,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$GA$3:$GA$215),IF(_xlpm.top="対象無し", 0, SUMPRODUCT(_xlpm.amount * _xlpm.hitCount))),0)</f>
        <v>0</v>
      </c>
      <c r="GC86" s="157">
        <f t="shared" si="243"/>
        <v>0</v>
      </c>
      <c r="GD86" s="21">
        <f>LEN(配列情報!$D$52)-LEN(SUBSTITUTE(配列情報!$D$52,$D86,""))</f>
        <v>0</v>
      </c>
      <c r="GE86" s="21">
        <f t="shared" si="341"/>
        <v>0</v>
      </c>
      <c r="GF86" s="162" cm="1">
        <f t="array" ref="GF86">GE86-IFERROR(_xlfn.LET(_xlpm.k,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$GE$3:$GE$215),IF(_xlpm.top="対象無し", 0, SUMPRODUCT(_xlpm.amount * _xlpm.hitCount))),0)</f>
        <v>0</v>
      </c>
      <c r="GG86" s="157">
        <f t="shared" si="244"/>
        <v>0</v>
      </c>
      <c r="GH86" s="21">
        <f>LEN(配列情報!$D$53)-LEN(SUBSTITUTE(配列情報!$D$53,$D86,""))</f>
        <v>0</v>
      </c>
      <c r="GI86" s="21">
        <f t="shared" si="342"/>
        <v>0</v>
      </c>
      <c r="GJ86" s="162" cm="1">
        <f t="array" ref="GJ86">GI86-IFERROR(_xlfn.LET(_xlpm.k,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$GI$3:$GI$215),IF(_xlpm.top="対象無し", 0, SUMPRODUCT(_xlpm.amount * _xlpm.hitCount))),0)</f>
        <v>0</v>
      </c>
      <c r="GK86" s="157">
        <f t="shared" si="245"/>
        <v>0</v>
      </c>
      <c r="GL86" s="21">
        <f>LEN(配列情報!$D$54)-LEN(SUBSTITUTE(配列情報!$D$54,$D86,""))</f>
        <v>0</v>
      </c>
      <c r="GM86" s="21">
        <f t="shared" si="343"/>
        <v>0</v>
      </c>
      <c r="GN86" s="162" cm="1">
        <f t="array" ref="GN86">GM86-IFERROR(_xlfn.LET(_xlpm.k,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$GM$3:$GM$215),IF(_xlpm.top="対象無し", 0, SUMPRODUCT(_xlpm.amount * _xlpm.hitCount))),0)</f>
        <v>0</v>
      </c>
      <c r="GO86" s="157">
        <f t="shared" si="246"/>
        <v>0</v>
      </c>
      <c r="GP86" s="21">
        <f>LEN(配列情報!$D$55)-LEN(SUBSTITUTE(配列情報!$D$55,$D86,""))</f>
        <v>0</v>
      </c>
      <c r="GQ86" s="21">
        <f t="shared" si="344"/>
        <v>0</v>
      </c>
      <c r="GR86" s="162" cm="1">
        <f t="array" ref="GR86">GQ86-IFERROR(_xlfn.LET(_xlpm.k,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$GQ$3:$GQ$215),IF(_xlpm.top="対象無し", 0, SUMPRODUCT(_xlpm.amount * _xlpm.hitCount))),0)</f>
        <v>0</v>
      </c>
      <c r="GS86" s="157">
        <f t="shared" si="247"/>
        <v>0</v>
      </c>
      <c r="GT86" s="21">
        <f>LEN(配列情報!$D$56)-LEN(SUBSTITUTE(配列情報!$D$56,$D86,""))</f>
        <v>0</v>
      </c>
      <c r="GU86" s="21">
        <f t="shared" si="345"/>
        <v>0</v>
      </c>
      <c r="GV86" s="162" cm="1">
        <f t="array" ref="GV86">GU86-IFERROR(_xlfn.LET(_xlpm.k,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$GU$3:$GU$215),IF(_xlpm.top="対象無し", 0, SUMPRODUCT(_xlpm.amount * _xlpm.hitCount))),0)</f>
        <v>0</v>
      </c>
      <c r="GW86" s="157">
        <f t="shared" si="248"/>
        <v>0</v>
      </c>
      <c r="GX86" s="21">
        <f>LEN(配列情報!$D$57)-LEN(SUBSTITUTE(配列情報!$D$57,$D86,""))</f>
        <v>0</v>
      </c>
      <c r="GY86" s="21">
        <f t="shared" si="346"/>
        <v>0</v>
      </c>
      <c r="GZ86" s="162" cm="1">
        <f t="array" ref="GZ86">GY86-IFERROR(_xlfn.LET(_xlpm.k,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$GY$3:$GY$215),IF(_xlpm.top="対象無し", 0, SUMPRODUCT(_xlpm.amount * _xlpm.hitCount))),0)</f>
        <v>0</v>
      </c>
      <c r="HA86" s="157">
        <f t="shared" si="249"/>
        <v>0</v>
      </c>
      <c r="HB86" s="21">
        <f>LEN(配列情報!$D$58)-LEN(SUBSTITUTE(配列情報!$D$58,$D86,""))</f>
        <v>0</v>
      </c>
      <c r="HC86" s="21">
        <f t="shared" si="347"/>
        <v>0</v>
      </c>
      <c r="HD86" s="162" cm="1">
        <f t="array" ref="HD86">HC86-IFERROR(_xlfn.LET(_xlpm.k,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$HC$3:$HC$215),IF(_xlpm.top="対象無し", 0, SUMPRODUCT(_xlpm.amount * _xlpm.hitCount))),0)</f>
        <v>0</v>
      </c>
      <c r="HE86" s="157">
        <f t="shared" si="250"/>
        <v>0</v>
      </c>
      <c r="HF86" s="21">
        <f>LEN(配列情報!$D$59)-LEN(SUBSTITUTE(配列情報!$D$59,$D86,""))</f>
        <v>0</v>
      </c>
      <c r="HG86" s="21">
        <f t="shared" si="348"/>
        <v>0</v>
      </c>
      <c r="HH86" s="162" cm="1">
        <f t="array" ref="HH86">HG86-IFERROR(_xlfn.LET(_xlpm.k,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$HG$3:$HG$215),IF(_xlpm.top="対象無し", 0, SUMPRODUCT(_xlpm.amount * _xlpm.hitCount))),0)</f>
        <v>0</v>
      </c>
      <c r="HI86" s="157">
        <f t="shared" si="251"/>
        <v>0</v>
      </c>
      <c r="HJ86" s="21">
        <f>LEN(配列情報!$D$60)-LEN(SUBSTITUTE(配列情報!$D$60,$D86,""))</f>
        <v>0</v>
      </c>
      <c r="HK86" s="21">
        <f t="shared" si="349"/>
        <v>0</v>
      </c>
      <c r="HL86" s="162" cm="1">
        <f t="array" ref="HL86">HK86-IFERROR(_xlfn.LET(_xlpm.k,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$HK$3:$HK$215),IF(_xlpm.top="対象無し", 0, SUMPRODUCT(_xlpm.amount * _xlpm.hitCount))),0)</f>
        <v>0</v>
      </c>
      <c r="HM86" s="157">
        <f t="shared" si="252"/>
        <v>0</v>
      </c>
      <c r="HN86" s="21">
        <f>LEN(配列情報!$D$61)-LEN(SUBSTITUTE(配列情報!$D$61,$D86,""))</f>
        <v>0</v>
      </c>
      <c r="HO86" s="21">
        <f t="shared" si="350"/>
        <v>0</v>
      </c>
      <c r="HP86" s="162" cm="1">
        <f t="array" ref="HP86">HO86-IFERROR(_xlfn.LET(_xlpm.k,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$HO$3:$HO$215),IF(_xlpm.top="対象無し", 0, SUMPRODUCT(_xlpm.amount * _xlpm.hitCount))),0)</f>
        <v>0</v>
      </c>
      <c r="HQ86" s="157">
        <f t="shared" si="253"/>
        <v>0</v>
      </c>
      <c r="HR86" s="21">
        <f>LEN(配列情報!$D$62)-LEN(SUBSTITUTE(配列情報!$D$62,$D86,""))</f>
        <v>0</v>
      </c>
      <c r="HS86" s="21">
        <f t="shared" si="351"/>
        <v>0</v>
      </c>
      <c r="HT86" s="162" cm="1">
        <f t="array" ref="HT86">HS86-IFERROR(_xlfn.LET(_xlpm.k,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$HS$3:$HS$215),IF(_xlpm.top="対象無し", 0, SUMPRODUCT(_xlpm.amount * _xlpm.hitCount))),0)</f>
        <v>0</v>
      </c>
      <c r="HU86" s="157">
        <f t="shared" si="254"/>
        <v>0</v>
      </c>
      <c r="HV86" s="21">
        <f>LEN(配列情報!$D$63)-LEN(SUBSTITUTE(配列情報!$D$63,$D86,""))</f>
        <v>0</v>
      </c>
      <c r="HW86" s="21">
        <f t="shared" si="352"/>
        <v>0</v>
      </c>
      <c r="HX86" s="162" cm="1">
        <f t="array" ref="HX86">HW86-IFERROR(_xlfn.LET(_xlpm.k,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$HW$3:$HW$215),IF(_xlpm.top="対象無し", 0, SUMPRODUCT(_xlpm.amount * _xlpm.hitCount))),0)</f>
        <v>0</v>
      </c>
      <c r="HY86" s="157">
        <f t="shared" si="255"/>
        <v>0</v>
      </c>
      <c r="HZ86" s="21">
        <f>LEN(配列情報!$D$64)-LEN(SUBSTITUTE(配列情報!$D$64,$D86,""))</f>
        <v>0</v>
      </c>
      <c r="IA86" s="21">
        <f t="shared" si="353"/>
        <v>0</v>
      </c>
      <c r="IB86" s="162" cm="1">
        <f t="array" ref="IB86">IA86-IFERROR(_xlfn.LET(_xlpm.k,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$IA$3:$IA$215),IF(_xlpm.top="対象無し", 0, SUMPRODUCT(_xlpm.amount * _xlpm.hitCount))),0)</f>
        <v>0</v>
      </c>
      <c r="IC86" s="157">
        <f t="shared" si="256"/>
        <v>0</v>
      </c>
      <c r="ID86" s="21">
        <f>LEN(配列情報!$D$65)-LEN(SUBSTITUTE(配列情報!$D$65,$D86,""))</f>
        <v>0</v>
      </c>
      <c r="IE86" s="21">
        <f t="shared" si="354"/>
        <v>0</v>
      </c>
      <c r="IF86" s="162" cm="1">
        <f t="array" ref="IF86">IE86-IFERROR(_xlfn.LET(_xlpm.k,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$IE$3:$IE$215),IF(_xlpm.top="対象無し", 0, SUMPRODUCT(_xlpm.amount * _xlpm.hitCount))),0)</f>
        <v>0</v>
      </c>
      <c r="IG86" s="157">
        <f t="shared" si="257"/>
        <v>0</v>
      </c>
      <c r="IH86" s="21">
        <f>LEN(配列情報!$D$66)-LEN(SUBSTITUTE(配列情報!$D$66,$D86,""))</f>
        <v>0</v>
      </c>
      <c r="II86" s="21">
        <f t="shared" si="355"/>
        <v>0</v>
      </c>
      <c r="IJ86" s="162" cm="1">
        <f t="array" ref="IJ86">II86-IFERROR(_xlfn.LET(_xlpm.k,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$II$3:$II$215),IF(_xlpm.top="対象無し", 0, SUMPRODUCT(_xlpm.amount * _xlpm.hitCount))),0)</f>
        <v>0</v>
      </c>
      <c r="IK86" s="157">
        <f t="shared" si="258"/>
        <v>0</v>
      </c>
      <c r="IL86" s="21">
        <f>LEN(配列情報!$D$67)-LEN(SUBSTITUTE(配列情報!$D$67,$D86,""))</f>
        <v>0</v>
      </c>
      <c r="IM86" s="21">
        <f t="shared" si="356"/>
        <v>0</v>
      </c>
      <c r="IN86" s="162" cm="1">
        <f t="array" ref="IN86">IM86-IFERROR(_xlfn.LET(_xlpm.k,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$IM$3:$IM$215),IF(_xlpm.top="対象無し", 0, SUMPRODUCT(_xlpm.amount * _xlpm.hitCount))),0)</f>
        <v>0</v>
      </c>
      <c r="IO86" s="157">
        <f t="shared" si="259"/>
        <v>0</v>
      </c>
      <c r="IP86" s="21">
        <f>LEN(配列情報!$D$68)-LEN(SUBSTITUTE(配列情報!$D$68,$D86,""))</f>
        <v>0</v>
      </c>
      <c r="IQ86" s="21">
        <f t="shared" si="357"/>
        <v>0</v>
      </c>
      <c r="IR86" s="162" cm="1">
        <f t="array" ref="IR86">IQ86-IFERROR(_xlfn.LET(_xlpm.k,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$IQ$3:$IQ$215),IF(_xlpm.top="対象無し", 0, SUMPRODUCT(_xlpm.amount * _xlpm.hitCount))),0)</f>
        <v>0</v>
      </c>
      <c r="IS86" s="157">
        <f t="shared" si="260"/>
        <v>0</v>
      </c>
      <c r="IT86" s="21">
        <f>LEN(配列情報!$D$69)-LEN(SUBSTITUTE(配列情報!$D$69,$D86,""))</f>
        <v>0</v>
      </c>
      <c r="IU86" s="21">
        <f t="shared" si="358"/>
        <v>0</v>
      </c>
      <c r="IV86" s="162" cm="1">
        <f t="array" ref="IV86">IU86-IFERROR(_xlfn.LET(_xlpm.k,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$IU$3:$IU$215),IF(_xlpm.top="対象無し", 0, SUMPRODUCT(_xlpm.amount * _xlpm.hitCount))),0)</f>
        <v>0</v>
      </c>
      <c r="IW86" s="157">
        <f t="shared" si="261"/>
        <v>0</v>
      </c>
      <c r="IX86" s="21">
        <f>LEN(配列情報!$D$70)-LEN(SUBSTITUTE(配列情報!$D$70,$D86,""))</f>
        <v>0</v>
      </c>
      <c r="IY86" s="21">
        <f t="shared" si="359"/>
        <v>0</v>
      </c>
      <c r="IZ86" s="162" cm="1">
        <f t="array" ref="IZ86">IY86-IFERROR(_xlfn.LET(_xlpm.k,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$IY$3:$IY$215),IF(_xlpm.top="対象無し", 0, SUMPRODUCT(_xlpm.amount * _xlpm.hitCount))),0)</f>
        <v>0</v>
      </c>
      <c r="JA86" s="157">
        <f t="shared" si="262"/>
        <v>0</v>
      </c>
      <c r="JB86" s="21">
        <f>LEN(配列情報!$D$71)-LEN(SUBSTITUTE(配列情報!$D$71,$D86,""))</f>
        <v>0</v>
      </c>
      <c r="JC86" s="21">
        <f t="shared" si="360"/>
        <v>0</v>
      </c>
      <c r="JD86" s="162" cm="1">
        <f t="array" ref="JD86">JC86-IFERROR(_xlfn.LET(_xlpm.k,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$JC$3:$JC$215),IF(_xlpm.top="対象無し", 0, SUMPRODUCT(_xlpm.amount * _xlpm.hitCount))),0)</f>
        <v>0</v>
      </c>
      <c r="JE86" s="157">
        <f t="shared" si="263"/>
        <v>0</v>
      </c>
      <c r="JF86" s="21">
        <f>LEN(配列情報!$D$72)-LEN(SUBSTITUTE(配列情報!$D$72,$D86,""))</f>
        <v>0</v>
      </c>
      <c r="JG86" s="21">
        <f t="shared" si="361"/>
        <v>0</v>
      </c>
      <c r="JH86" s="162" cm="1">
        <f t="array" ref="JH86">JG86-IFERROR(_xlfn.LET(_xlpm.k,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$JG$3:$JG$215),IF(_xlpm.top="対象無し", 0, SUMPRODUCT(_xlpm.amount * _xlpm.hitCount))),0)</f>
        <v>0</v>
      </c>
      <c r="JI86" s="157">
        <f t="shared" si="264"/>
        <v>0</v>
      </c>
      <c r="JJ86" s="21">
        <f>LEN(配列情報!$D$73)-LEN(SUBSTITUTE(配列情報!$D$73,$D86,""))</f>
        <v>0</v>
      </c>
      <c r="JK86" s="21">
        <f t="shared" si="362"/>
        <v>0</v>
      </c>
      <c r="JL86" s="162" cm="1">
        <f t="array" ref="JL86">JK86-IFERROR(_xlfn.LET(_xlpm.k,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$JK$3:$JK$215),IF(_xlpm.top="対象無し", 0, SUMPRODUCT(_xlpm.amount * _xlpm.hitCount))),0)</f>
        <v>0</v>
      </c>
      <c r="JM86" s="157">
        <f t="shared" si="265"/>
        <v>0</v>
      </c>
      <c r="JN86" s="21">
        <f>LEN(配列情報!$D$74)-LEN(SUBSTITUTE(配列情報!$D$74,$D86,""))</f>
        <v>0</v>
      </c>
      <c r="JO86" s="21">
        <f t="shared" si="363"/>
        <v>0</v>
      </c>
      <c r="JP86" s="162" cm="1">
        <f t="array" ref="JP86">JO86-IFERROR(_xlfn.LET(_xlpm.k,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$JO$3:$JO$215),IF(_xlpm.top="対象無し", 0, SUMPRODUCT(_xlpm.amount * _xlpm.hitCount))),0)</f>
        <v>0</v>
      </c>
      <c r="JQ86" s="157">
        <f t="shared" si="266"/>
        <v>0</v>
      </c>
      <c r="JR86" s="21">
        <f>LEN(配列情報!$D$75)-LEN(SUBSTITUTE(配列情報!$D$75,$D86,""))</f>
        <v>0</v>
      </c>
      <c r="JS86" s="21">
        <f t="shared" si="364"/>
        <v>0</v>
      </c>
      <c r="JT86" s="162" cm="1">
        <f t="array" ref="JT86">JS86-IFERROR(_xlfn.LET(_xlpm.k,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$JS$3:$JS$215),IF(_xlpm.top="対象無し", 0, SUMPRODUCT(_xlpm.amount * _xlpm.hitCount))),0)</f>
        <v>0</v>
      </c>
      <c r="JU86" s="157">
        <f t="shared" si="267"/>
        <v>0</v>
      </c>
      <c r="JV86" s="21">
        <f>LEN(配列情報!$D$76)-LEN(SUBSTITUTE(配列情報!$D$76,$D86,""))</f>
        <v>0</v>
      </c>
      <c r="JW86" s="21">
        <f t="shared" si="365"/>
        <v>0</v>
      </c>
      <c r="JX86" s="162" cm="1">
        <f t="array" ref="JX86">JW86-IFERROR(_xlfn.LET(_xlpm.k,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$JW$3:$JW$215),IF(_xlpm.top="対象無し", 0, SUMPRODUCT(_xlpm.amount * _xlpm.hitCount))),0)</f>
        <v>0</v>
      </c>
      <c r="JY86" s="157">
        <f t="shared" si="268"/>
        <v>0</v>
      </c>
      <c r="JZ86" s="21">
        <f>LEN(配列情報!$D$77)-LEN(SUBSTITUTE(配列情報!$D$77,$D86,""))</f>
        <v>0</v>
      </c>
      <c r="KA86" s="21">
        <f t="shared" si="366"/>
        <v>0</v>
      </c>
      <c r="KB86" s="162" cm="1">
        <f t="array" ref="KB86">KA86-IFERROR(_xlfn.LET(_xlpm.k,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$KA$3:$KA$215),IF(_xlpm.top="対象無し", 0, SUMPRODUCT(_xlpm.amount * _xlpm.hitCount))),0)</f>
        <v>0</v>
      </c>
      <c r="KC86" s="157">
        <f t="shared" si="269"/>
        <v>0</v>
      </c>
      <c r="KD86" s="21">
        <f>LEN(配列情報!$D$78)-LEN(SUBSTITUTE(配列情報!$D$78,$D86,""))</f>
        <v>0</v>
      </c>
      <c r="KE86" s="21">
        <f t="shared" si="367"/>
        <v>0</v>
      </c>
      <c r="KF86" s="162" cm="1">
        <f t="array" ref="KF86">KE86-IFERROR(_xlfn.LET(_xlpm.k,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$KE$3:$KE$215),IF(_xlpm.top="対象無し", 0, SUMPRODUCT(_xlpm.amount * _xlpm.hitCount))),0)</f>
        <v>0</v>
      </c>
      <c r="KG86" s="157">
        <f t="shared" si="270"/>
        <v>0</v>
      </c>
      <c r="KH86" s="21">
        <f>LEN(配列情報!$D$79)-LEN(SUBSTITUTE(配列情報!$D$79,$D86,""))</f>
        <v>0</v>
      </c>
      <c r="KI86" s="21">
        <f t="shared" si="368"/>
        <v>0</v>
      </c>
      <c r="KJ86" s="162" cm="1">
        <f t="array" ref="KJ86">KI86-IFERROR(_xlfn.LET(_xlpm.k,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$KI$3:$KI$215),IF(_xlpm.top="対象無し", 0, SUMPRODUCT(_xlpm.amount * _xlpm.hitCount))),0)</f>
        <v>0</v>
      </c>
      <c r="KK86" s="157">
        <f t="shared" si="271"/>
        <v>0</v>
      </c>
      <c r="KL86" s="21">
        <f>LEN(配列情報!$D$80)-LEN(SUBSTITUTE(配列情報!$D$80,$D86,""))</f>
        <v>0</v>
      </c>
      <c r="KM86" s="21">
        <f t="shared" si="369"/>
        <v>0</v>
      </c>
      <c r="KN86" s="162" cm="1">
        <f t="array" ref="KN86">KM86-IFERROR(_xlfn.LET(_xlpm.k,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$KM$3:$KM$215),IF(_xlpm.top="対象無し", 0, SUMPRODUCT(_xlpm.amount * _xlpm.hitCount))),0)</f>
        <v>0</v>
      </c>
      <c r="KO86" s="157">
        <f t="shared" si="272"/>
        <v>0</v>
      </c>
      <c r="KP86" s="21">
        <f>LEN(配列情報!$D$81)-LEN(SUBSTITUTE(配列情報!$D$81,$D86,""))</f>
        <v>0</v>
      </c>
      <c r="KQ86" s="21">
        <f t="shared" si="370"/>
        <v>0</v>
      </c>
      <c r="KR86" s="162" cm="1">
        <f t="array" ref="KR86">KQ86-IFERROR(_xlfn.LET(_xlpm.k,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$KQ$3:$KQ$215),IF(_xlpm.top="対象無し", 0, SUMPRODUCT(_xlpm.amount * _xlpm.hitCount))),0)</f>
        <v>0</v>
      </c>
      <c r="KS86" s="157">
        <f t="shared" si="273"/>
        <v>0</v>
      </c>
      <c r="KT86" s="21">
        <f>LEN(配列情報!$D$82)-LEN(SUBSTITUTE(配列情報!$D$82,$D86,""))</f>
        <v>0</v>
      </c>
      <c r="KU86" s="21">
        <f t="shared" si="371"/>
        <v>0</v>
      </c>
      <c r="KV86" s="162" cm="1">
        <f t="array" ref="KV86">KU86-IFERROR(_xlfn.LET(_xlpm.k,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$KU$3:$KU$215),IF(_xlpm.top="対象無し", 0, SUMPRODUCT(_xlpm.amount * _xlpm.hitCount))),0)</f>
        <v>0</v>
      </c>
      <c r="KW86" s="157">
        <f t="shared" si="274"/>
        <v>0</v>
      </c>
      <c r="KX86" s="21">
        <f>LEN(配列情報!$D$83)-LEN(SUBSTITUTE(配列情報!$D$83,$D86,""))</f>
        <v>0</v>
      </c>
      <c r="KY86" s="21">
        <f t="shared" si="372"/>
        <v>0</v>
      </c>
      <c r="KZ86" s="162" cm="1">
        <f t="array" ref="KZ86">KY86-IFERROR(_xlfn.LET(_xlpm.k,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$KY$3:$KY$215),IF(_xlpm.top="対象無し", 0, SUMPRODUCT(_xlpm.amount * _xlpm.hitCount))),0)</f>
        <v>0</v>
      </c>
      <c r="LA86" s="157">
        <f t="shared" si="275"/>
        <v>0</v>
      </c>
      <c r="LB86" s="21">
        <f>LEN(配列情報!$D$84)-LEN(SUBSTITUTE(配列情報!$D$84,$D86,""))</f>
        <v>0</v>
      </c>
      <c r="LC86" s="21">
        <f t="shared" si="373"/>
        <v>0</v>
      </c>
      <c r="LD86" s="162" cm="1">
        <f t="array" ref="LD86">LC86-IFERROR(_xlfn.LET(_xlpm.k,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$LC$3:$LC$215),IF(_xlpm.top="対象無し", 0, SUMPRODUCT(_xlpm.amount * _xlpm.hitCount))),0)</f>
        <v>0</v>
      </c>
      <c r="LE86" s="157">
        <f t="shared" si="276"/>
        <v>0</v>
      </c>
      <c r="LF86" s="21">
        <f>LEN(配列情報!$D$85)-LEN(SUBSTITUTE(配列情報!$D$85,$D86,""))</f>
        <v>0</v>
      </c>
      <c r="LG86" s="21">
        <f t="shared" si="374"/>
        <v>0</v>
      </c>
      <c r="LH86" s="162" cm="1">
        <f t="array" ref="LH86">LG86-IFERROR(_xlfn.LET(_xlpm.k,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$LG$3:$LG$215),IF(_xlpm.top="対象無し", 0, SUMPRODUCT(_xlpm.amount * _xlpm.hitCount))),0)</f>
        <v>0</v>
      </c>
      <c r="LI86" s="157">
        <f t="shared" si="277"/>
        <v>0</v>
      </c>
      <c r="LJ86" s="21">
        <f>LEN(配列情報!$D$86)-LEN(SUBSTITUTE(配列情報!$D$86,$D86,""))</f>
        <v>0</v>
      </c>
      <c r="LK86" s="21">
        <f t="shared" si="375"/>
        <v>0</v>
      </c>
      <c r="LL86" s="162" cm="1">
        <f t="array" ref="LL86">LK86-IFERROR(_xlfn.LET(_xlpm.k,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$LK$3:$LK$215),IF(_xlpm.top="対象無し", 0, SUMPRODUCT(_xlpm.amount * _xlpm.hitCount))),0)</f>
        <v>0</v>
      </c>
      <c r="LM86" s="157">
        <f t="shared" si="278"/>
        <v>0</v>
      </c>
      <c r="LN86" s="21">
        <f>LEN(配列情報!$D$87)-LEN(SUBSTITUTE(配列情報!$D$87,$D86,""))</f>
        <v>0</v>
      </c>
      <c r="LO86" s="21">
        <f t="shared" si="376"/>
        <v>0</v>
      </c>
      <c r="LP86" s="162" cm="1">
        <f t="array" ref="LP86">LO86-IFERROR(_xlfn.LET(_xlpm.k,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$LO$3:$LO$215),IF(_xlpm.top="対象無し", 0, SUMPRODUCT(_xlpm.amount * _xlpm.hitCount))),0)</f>
        <v>0</v>
      </c>
      <c r="LQ86" s="157">
        <f t="shared" si="279"/>
        <v>0</v>
      </c>
      <c r="LR86" s="21">
        <f>LEN(配列情報!$D$88)-LEN(SUBSTITUTE(配列情報!$D$88,$D86,""))</f>
        <v>0</v>
      </c>
      <c r="LS86" s="21">
        <f t="shared" si="377"/>
        <v>0</v>
      </c>
      <c r="LT86" s="162" cm="1">
        <f t="array" ref="LT86">LS86-IFERROR(_xlfn.LET(_xlpm.k,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$LS$3:$LS$215),IF(_xlpm.top="対象無し", 0, SUMPRODUCT(_xlpm.amount * _xlpm.hitCount))),0)</f>
        <v>0</v>
      </c>
      <c r="LU86" s="157">
        <f t="shared" si="280"/>
        <v>0</v>
      </c>
      <c r="LV86" s="21">
        <f>LEN(配列情報!$D$89)-LEN(SUBSTITUTE(配列情報!$D$89,$D86,""))</f>
        <v>0</v>
      </c>
      <c r="LW86" s="21">
        <f t="shared" si="378"/>
        <v>0</v>
      </c>
      <c r="LX86" s="162" cm="1">
        <f t="array" ref="LX86">LW86-IFERROR(_xlfn.LET(_xlpm.k,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$LW$3:$LW$215),IF(_xlpm.top="対象無し", 0, SUMPRODUCT(_xlpm.amount * _xlpm.hitCount))),0)</f>
        <v>0</v>
      </c>
      <c r="LY86" s="157">
        <f t="shared" si="281"/>
        <v>0</v>
      </c>
      <c r="LZ86" s="21">
        <f>LEN(配列情報!$D$90)-LEN(SUBSTITUTE(配列情報!$D$90,$D86,""))</f>
        <v>0</v>
      </c>
      <c r="MA86" s="21">
        <f t="shared" si="379"/>
        <v>0</v>
      </c>
      <c r="MB86" s="162" cm="1">
        <f t="array" ref="MB86">MA86-IFERROR(_xlfn.LET(_xlpm.k,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$MA$3:$MA$215),IF(_xlpm.top="対象無し", 0, SUMPRODUCT(_xlpm.amount * _xlpm.hitCount))),0)</f>
        <v>0</v>
      </c>
      <c r="MC86" s="157">
        <f t="shared" si="282"/>
        <v>0</v>
      </c>
      <c r="MD86" s="21">
        <f>LEN(配列情報!$D$91)-LEN(SUBSTITUTE(配列情報!$D$91,$D86,""))</f>
        <v>0</v>
      </c>
      <c r="ME86" s="21">
        <f t="shared" si="380"/>
        <v>0</v>
      </c>
      <c r="MF86" s="162" cm="1">
        <f t="array" ref="MF86">ME86-IFERROR(_xlfn.LET(_xlpm.k,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$ME$3:$ME$215),IF(_xlpm.top="対象無し", 0, SUMPRODUCT(_xlpm.amount * _xlpm.hitCount))),0)</f>
        <v>0</v>
      </c>
      <c r="MG86" s="157">
        <f t="shared" si="283"/>
        <v>0</v>
      </c>
      <c r="MH86" s="21">
        <f>LEN(配列情報!$D$92)-LEN(SUBSTITUTE(配列情報!$D$92,$D86,""))</f>
        <v>0</v>
      </c>
      <c r="MI86" s="21">
        <f t="shared" si="381"/>
        <v>0</v>
      </c>
      <c r="MJ86" s="162" cm="1">
        <f t="array" ref="MJ86">MI86-IFERROR(_xlfn.LET(_xlpm.k,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$MI$3:$MI$215),IF(_xlpm.top="対象無し", 0, SUMPRODUCT(_xlpm.amount * _xlpm.hitCount))),0)</f>
        <v>0</v>
      </c>
      <c r="MK86" s="157">
        <f t="shared" si="284"/>
        <v>0</v>
      </c>
      <c r="ML86" s="21">
        <f>LEN(配列情報!$D$93)-LEN(SUBSTITUTE(配列情報!$D$93,$D86,""))</f>
        <v>0</v>
      </c>
      <c r="MM86" s="21">
        <f t="shared" si="382"/>
        <v>0</v>
      </c>
      <c r="MN86" s="162" cm="1">
        <f t="array" ref="MN86">MM86-IFERROR(_xlfn.LET(_xlpm.k,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$MM$3:$MM$215),IF(_xlpm.top="対象無し", 0, SUMPRODUCT(_xlpm.amount * _xlpm.hitCount))),0)</f>
        <v>0</v>
      </c>
      <c r="MO86" s="157">
        <f t="shared" si="285"/>
        <v>0</v>
      </c>
      <c r="MP86" s="21">
        <f>LEN(配列情報!$D$94)-LEN(SUBSTITUTE(配列情報!$D$94,$D86,""))</f>
        <v>0</v>
      </c>
      <c r="MQ86" s="21">
        <f t="shared" si="383"/>
        <v>0</v>
      </c>
      <c r="MR86" s="162" cm="1">
        <f t="array" ref="MR86">MQ86-IFERROR(_xlfn.LET(_xlpm.k,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$MQ$3:$MQ$215),IF(_xlpm.top="対象無し", 0, SUMPRODUCT(_xlpm.amount * _xlpm.hitCount))),0)</f>
        <v>0</v>
      </c>
      <c r="MS86" s="157">
        <f t="shared" si="286"/>
        <v>0</v>
      </c>
      <c r="MT86" s="21">
        <f>LEN(配列情報!$D$95)-LEN(SUBSTITUTE(配列情報!$D$95,$D86,""))</f>
        <v>0</v>
      </c>
      <c r="MU86" s="21">
        <f t="shared" si="384"/>
        <v>0</v>
      </c>
      <c r="MV86" s="162" cm="1">
        <f t="array" ref="MV86">MU86-IFERROR(_xlfn.LET(_xlpm.k,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$MU$3:$MU$215),IF(_xlpm.top="対象無し", 0, SUMPRODUCT(_xlpm.amount * _xlpm.hitCount))),0)</f>
        <v>0</v>
      </c>
      <c r="MW86" s="157">
        <f t="shared" si="287"/>
        <v>0</v>
      </c>
      <c r="MX86" s="21">
        <f>LEN(配列情報!$D$96)-LEN(SUBSTITUTE(配列情報!$D$96,$D86,""))</f>
        <v>0</v>
      </c>
      <c r="MY86" s="21">
        <f t="shared" si="385"/>
        <v>0</v>
      </c>
      <c r="MZ86" s="162" cm="1">
        <f t="array" ref="MZ86">MY86-IFERROR(_xlfn.LET(_xlpm.k,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$MY$3:$MY$215),IF(_xlpm.top="対象無し", 0, SUMPRODUCT(_xlpm.amount * _xlpm.hitCount))),0)</f>
        <v>0</v>
      </c>
      <c r="NA86" s="157">
        <f t="shared" si="288"/>
        <v>0</v>
      </c>
      <c r="NB86" s="21">
        <f>LEN(配列情報!$D$97)-LEN(SUBSTITUTE(配列情報!$D$97,$D86,""))</f>
        <v>0</v>
      </c>
      <c r="NC86" s="21">
        <f t="shared" si="386"/>
        <v>0</v>
      </c>
      <c r="ND86" s="162" cm="1">
        <f t="array" ref="ND86">NC86-IFERROR(_xlfn.LET(_xlpm.k,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$NC$3:$NC$215),IF(_xlpm.top="対象無し", 0, SUMPRODUCT(_xlpm.amount * _xlpm.hitCount))),0)</f>
        <v>0</v>
      </c>
      <c r="NE86" s="157">
        <f t="shared" si="289"/>
        <v>0</v>
      </c>
      <c r="NF86" s="21">
        <f>LEN(配列情報!$D$98)-LEN(SUBSTITUTE(配列情報!$D$98,$D86,""))</f>
        <v>0</v>
      </c>
      <c r="NG86" s="21">
        <f t="shared" si="387"/>
        <v>0</v>
      </c>
      <c r="NH86" s="162" cm="1">
        <f t="array" ref="NH86">NG86-IFERROR(_xlfn.LET(_xlpm.k,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$NG$3:$NG$215),IF(_xlpm.top="対象無し", 0, SUMPRODUCT(_xlpm.amount * _xlpm.hitCount))),0)</f>
        <v>0</v>
      </c>
      <c r="NI86" s="157">
        <f t="shared" si="290"/>
        <v>0</v>
      </c>
      <c r="NJ86" s="21">
        <f>LEN(配列情報!$D$99)-LEN(SUBSTITUTE(配列情報!$D$99,$D86,""))</f>
        <v>0</v>
      </c>
      <c r="NK86" s="21">
        <f t="shared" si="388"/>
        <v>0</v>
      </c>
      <c r="NL86" s="162" cm="1">
        <f t="array" ref="NL86">NK86-IFERROR(_xlfn.LET(_xlpm.k,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$NK$3:$NK$215),IF(_xlpm.top="対象無し", 0, SUMPRODUCT(_xlpm.amount * _xlpm.hitCount))),0)</f>
        <v>0</v>
      </c>
      <c r="NM86" s="157">
        <f t="shared" si="291"/>
        <v>0</v>
      </c>
      <c r="NN86" s="21">
        <f>LEN(配列情報!$D$100)-LEN(SUBSTITUTE(配列情報!$D$100,$D86,""))</f>
        <v>0</v>
      </c>
      <c r="NO86" s="21">
        <f t="shared" si="389"/>
        <v>0</v>
      </c>
      <c r="NP86" s="162" cm="1">
        <f t="array" ref="NP86">NO86-IFERROR(_xlfn.LET(_xlpm.k,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$NO$3:$NO$215),IF(_xlpm.top="対象無し", 0, SUMPRODUCT(_xlpm.amount * _xlpm.hitCount))),0)</f>
        <v>0</v>
      </c>
      <c r="NQ86" s="157">
        <f t="shared" si="292"/>
        <v>0</v>
      </c>
      <c r="NR86" s="21">
        <f>LEN(配列情報!$D$101)-LEN(SUBSTITUTE(配列情報!$D$101,$D86,""))</f>
        <v>0</v>
      </c>
      <c r="NS86" s="21">
        <f t="shared" si="390"/>
        <v>0</v>
      </c>
      <c r="NT86" s="162" cm="1">
        <f t="array" ref="NT86">NS86-IFERROR(_xlfn.LET(_xlpm.k,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$NS$3:$NS$215),IF(_xlpm.top="対象無し", 0, SUMPRODUCT(_xlpm.amount * _xlpm.hitCount))),0)</f>
        <v>0</v>
      </c>
      <c r="NU86" s="157">
        <f t="shared" si="293"/>
        <v>0</v>
      </c>
      <c r="NV86" s="21">
        <f>LEN(配列情報!$D$102)-LEN(SUBSTITUTE(配列情報!$D$102,$D86,""))</f>
        <v>0</v>
      </c>
      <c r="NW86" s="21">
        <f t="shared" si="391"/>
        <v>0</v>
      </c>
      <c r="NX86" s="162" cm="1">
        <f t="array" ref="NX86">NW86-IFERROR(_xlfn.LET(_xlpm.k, _xlfn.XMATCH(TRUE, EXACT($OB$2:$RL$2, D86),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D86, ""))) / LEN(D86),_xlpm.amount, SUMIF($C$3:$C$215, _xlpm.arrCode, $NW$3:$NW$215),IF(_xlpm.top="対象無し", 0, SUMPRODUCT(_xlpm.amount * _xlpm.hitCount))),0)</f>
        <v>0</v>
      </c>
      <c r="NY86" s="157">
        <f t="shared" si="294"/>
        <v>0</v>
      </c>
    </row>
    <row r="87" spans="1:389">
      <c r="A87" s="163" t="str">
        <f>塩基・修飾表記の定義!A66 &amp; "[特殊]"</f>
        <v>[特殊]</v>
      </c>
      <c r="B87" s="176"/>
      <c r="C87" s="45">
        <v>85</v>
      </c>
      <c r="D87" s="19">
        <f>塩基・修飾表記の定義!D66</f>
        <v>0</v>
      </c>
      <c r="E87" s="160">
        <f t="shared" si="295"/>
        <v>1</v>
      </c>
      <c r="F87" s="21">
        <f>LEN(配列情報!$D$7)-LEN(SUBSTITUTE(配列情報!$D$7,$D87,""))</f>
        <v>0</v>
      </c>
      <c r="G87" s="21">
        <f t="shared" si="296"/>
        <v>0</v>
      </c>
      <c r="H87" s="162" cm="1">
        <f t="array" ref="H87">G87-IFERROR(_xlfn.LET(_xlpm.k,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$G$3:$G$215),IF(_xlpm.top="対象無し", 0, SUMPRODUCT(_xlpm.amount * _xlpm.hitCount))),0)</f>
        <v>0</v>
      </c>
      <c r="I87" s="157">
        <f t="shared" si="392"/>
        <v>0</v>
      </c>
      <c r="J87" s="21">
        <f>LEN(配列情報!$D$8)-LEN(SUBSTITUTE(配列情報!$D$8,$D87,""))</f>
        <v>0</v>
      </c>
      <c r="K87" s="21">
        <f t="shared" si="297"/>
        <v>0</v>
      </c>
      <c r="L87" s="162" cm="1">
        <f t="array" ref="L87">K87-IFERROR(_xlfn.LET(_xlpm.k,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$K$3:$K$215),IF(_xlpm.top="対象無し", 0, SUMPRODUCT(_xlpm.amount * _xlpm.hitCount))),0)</f>
        <v>0</v>
      </c>
      <c r="M87" s="157">
        <f t="shared" si="200"/>
        <v>0</v>
      </c>
      <c r="N87" s="21">
        <f>LEN(配列情報!$D$9)-LEN(SUBSTITUTE(配列情報!$D$9,$D87,""))</f>
        <v>0</v>
      </c>
      <c r="O87" s="21">
        <f t="shared" si="298"/>
        <v>0</v>
      </c>
      <c r="P87" s="162" cm="1">
        <f t="array" ref="P87">O87-IFERROR(_xlfn.LET(_xlpm.k,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$O$3:$O$215),IF(_xlpm.top="対象無し", 0, SUMPRODUCT(_xlpm.amount * _xlpm.hitCount))),0)</f>
        <v>0</v>
      </c>
      <c r="Q87" s="157">
        <f t="shared" si="201"/>
        <v>0</v>
      </c>
      <c r="R87" s="21">
        <f>LEN(配列情報!$D$10)-LEN(SUBSTITUTE(配列情報!$D$10,$D87,""))</f>
        <v>0</v>
      </c>
      <c r="S87" s="21">
        <f t="shared" si="299"/>
        <v>0</v>
      </c>
      <c r="T87" s="162" cm="1">
        <f t="array" ref="T87">S87-IFERROR(_xlfn.LET(_xlpm.k,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$S$3:$S$215),IF(_xlpm.top="対象無し", 0, SUMPRODUCT(_xlpm.amount * _xlpm.hitCount))),0)</f>
        <v>0</v>
      </c>
      <c r="U87" s="157">
        <f t="shared" si="202"/>
        <v>0</v>
      </c>
      <c r="V87" s="21">
        <f>LEN(配列情報!$D$11)-LEN(SUBSTITUTE(配列情報!$D$11,$D87,""))</f>
        <v>0</v>
      </c>
      <c r="W87" s="21">
        <f t="shared" si="300"/>
        <v>0</v>
      </c>
      <c r="X87" s="162" cm="1">
        <f t="array" ref="X87">W87-IFERROR(_xlfn.LET(_xlpm.k,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$W$3:$W$215),IF(_xlpm.top="対象無し", 0, SUMPRODUCT(_xlpm.amount * _xlpm.hitCount))),0)</f>
        <v>0</v>
      </c>
      <c r="Y87" s="157">
        <f t="shared" si="203"/>
        <v>0</v>
      </c>
      <c r="Z87" s="21">
        <f>LEN(配列情報!$D$12)-LEN(SUBSTITUTE(配列情報!$D$12,$D87,""))</f>
        <v>0</v>
      </c>
      <c r="AA87" s="21">
        <f t="shared" si="301"/>
        <v>0</v>
      </c>
      <c r="AB87" s="162" cm="1">
        <f t="array" ref="AB87">AA87-IFERROR(_xlfn.LET(_xlpm.k,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$AA$3:$AA$215),IF(_xlpm.top="対象無し", 0, SUMPRODUCT(_xlpm.amount * _xlpm.hitCount))),0)</f>
        <v>0</v>
      </c>
      <c r="AC87" s="157">
        <f t="shared" si="204"/>
        <v>0</v>
      </c>
      <c r="AD87" s="21">
        <f>LEN(配列情報!$D$13)-LEN(SUBSTITUTE(配列情報!$D$13,$D87,""))</f>
        <v>0</v>
      </c>
      <c r="AE87" s="21">
        <f t="shared" si="302"/>
        <v>0</v>
      </c>
      <c r="AF87" s="162" cm="1">
        <f t="array" ref="AF87">AE87-IFERROR(_xlfn.LET(_xlpm.k,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$AE$3:$AE$215),IF(_xlpm.top="対象無し", 0, SUMPRODUCT(_xlpm.amount * _xlpm.hitCount))),0)</f>
        <v>0</v>
      </c>
      <c r="AG87" s="157">
        <f t="shared" si="205"/>
        <v>0</v>
      </c>
      <c r="AH87" s="21">
        <f>LEN(配列情報!$D$14)-LEN(SUBSTITUTE(配列情報!$D$14,$D87,""))</f>
        <v>0</v>
      </c>
      <c r="AI87" s="21">
        <f t="shared" si="303"/>
        <v>0</v>
      </c>
      <c r="AJ87" s="162" cm="1">
        <f t="array" ref="AJ87">AI87-IFERROR(_xlfn.LET(_xlpm.k,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$AI$3:$AI$215),IF(_xlpm.top="対象無し", 0, SUMPRODUCT(_xlpm.amount * _xlpm.hitCount))),0)</f>
        <v>0</v>
      </c>
      <c r="AK87" s="157">
        <f t="shared" si="206"/>
        <v>0</v>
      </c>
      <c r="AL87" s="21">
        <f>LEN(配列情報!$D$15)-LEN(SUBSTITUTE(配列情報!$D$15,$D87,""))</f>
        <v>0</v>
      </c>
      <c r="AM87" s="21">
        <f t="shared" si="304"/>
        <v>0</v>
      </c>
      <c r="AN87" s="162" cm="1">
        <f t="array" ref="AN87">AM87-IFERROR(_xlfn.LET(_xlpm.k,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$AM$3:$AM$215),IF(_xlpm.top="対象無し", 0, SUMPRODUCT(_xlpm.amount * _xlpm.hitCount))),0)</f>
        <v>0</v>
      </c>
      <c r="AO87" s="157">
        <f t="shared" si="207"/>
        <v>0</v>
      </c>
      <c r="AP87" s="21">
        <f>LEN(配列情報!$D$16)-LEN(SUBSTITUTE(配列情報!$D$16,$D87,""))</f>
        <v>0</v>
      </c>
      <c r="AQ87" s="21">
        <f t="shared" si="305"/>
        <v>0</v>
      </c>
      <c r="AR87" s="162" cm="1">
        <f t="array" ref="AR87">AQ87-IFERROR(_xlfn.LET(_xlpm.k,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$AQ$3:$AQ$215),IF(_xlpm.top="対象無し", 0, SUMPRODUCT(_xlpm.amount * _xlpm.hitCount))),0)</f>
        <v>0</v>
      </c>
      <c r="AS87" s="157">
        <f t="shared" si="208"/>
        <v>0</v>
      </c>
      <c r="AT87" s="21">
        <f>LEN(配列情報!$D$17)-LEN(SUBSTITUTE(配列情報!$D$17,$D87,""))</f>
        <v>0</v>
      </c>
      <c r="AU87" s="21">
        <f t="shared" si="306"/>
        <v>0</v>
      </c>
      <c r="AV87" s="162" cm="1">
        <f t="array" ref="AV87">AU87-IFERROR(_xlfn.LET(_xlpm.k,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$AU$3:$AU$215),IF(_xlpm.top="対象無し", 0, SUMPRODUCT(_xlpm.amount * _xlpm.hitCount))),0)</f>
        <v>0</v>
      </c>
      <c r="AW87" s="157">
        <f t="shared" si="209"/>
        <v>0</v>
      </c>
      <c r="AX87" s="21">
        <f>LEN(配列情報!$D$18)-LEN(SUBSTITUTE(配列情報!$D$18,$D87,""))</f>
        <v>0</v>
      </c>
      <c r="AY87" s="21">
        <f t="shared" si="307"/>
        <v>0</v>
      </c>
      <c r="AZ87" s="162" cm="1">
        <f t="array" ref="AZ87">AY87-IFERROR(_xlfn.LET(_xlpm.k,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$AY$3:$AY$215),IF(_xlpm.top="対象無し", 0, SUMPRODUCT(_xlpm.amount * _xlpm.hitCount))),0)</f>
        <v>0</v>
      </c>
      <c r="BA87" s="157">
        <f t="shared" si="210"/>
        <v>0</v>
      </c>
      <c r="BB87" s="21">
        <f>LEN(配列情報!$D$19)-LEN(SUBSTITUTE(配列情報!$D$19,$D87,""))</f>
        <v>0</v>
      </c>
      <c r="BC87" s="21">
        <f t="shared" si="308"/>
        <v>0</v>
      </c>
      <c r="BD87" s="162" cm="1">
        <f t="array" ref="BD87">BC87-IFERROR(_xlfn.LET(_xlpm.k,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$BC$3:$BC$215),IF(_xlpm.top="対象無し", 0, SUMPRODUCT(_xlpm.amount * _xlpm.hitCount))),0)</f>
        <v>0</v>
      </c>
      <c r="BE87" s="157">
        <f t="shared" si="211"/>
        <v>0</v>
      </c>
      <c r="BF87" s="21">
        <f>LEN(配列情報!$D$20)-LEN(SUBSTITUTE(配列情報!$D$20,$D87,""))</f>
        <v>0</v>
      </c>
      <c r="BG87" s="21">
        <f t="shared" si="309"/>
        <v>0</v>
      </c>
      <c r="BH87" s="162" cm="1">
        <f t="array" ref="BH87">BG87-IFERROR(_xlfn.LET(_xlpm.k,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$BG$3:$BG$215),IF(_xlpm.top="対象無し", 0, SUMPRODUCT(_xlpm.amount * _xlpm.hitCount))),0)</f>
        <v>0</v>
      </c>
      <c r="BI87" s="157">
        <f t="shared" si="212"/>
        <v>0</v>
      </c>
      <c r="BJ87" s="21">
        <f>LEN(配列情報!$D$21)-LEN(SUBSTITUTE(配列情報!$D$21,$D87,""))</f>
        <v>0</v>
      </c>
      <c r="BK87" s="21">
        <f t="shared" si="310"/>
        <v>0</v>
      </c>
      <c r="BL87" s="162" cm="1">
        <f t="array" ref="BL87">BK87-IFERROR(_xlfn.LET(_xlpm.k,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$BK$3:$BK$215),IF(_xlpm.top="対象無し", 0, SUMPRODUCT(_xlpm.amount * _xlpm.hitCount))),0)</f>
        <v>0</v>
      </c>
      <c r="BM87" s="157">
        <f t="shared" si="213"/>
        <v>0</v>
      </c>
      <c r="BN87" s="21">
        <f>LEN(配列情報!$D$22)-LEN(SUBSTITUTE(配列情報!$D$22,$D87,""))</f>
        <v>0</v>
      </c>
      <c r="BO87" s="21">
        <f t="shared" si="311"/>
        <v>0</v>
      </c>
      <c r="BP87" s="162" cm="1">
        <f t="array" ref="BP87">BO87-IFERROR(_xlfn.LET(_xlpm.k,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$BO$3:$BO$215),IF(_xlpm.top="対象無し", 0, SUMPRODUCT(_xlpm.amount * _xlpm.hitCount))),0)</f>
        <v>0</v>
      </c>
      <c r="BQ87" s="157">
        <f t="shared" si="214"/>
        <v>0</v>
      </c>
      <c r="BR87" s="21">
        <f>LEN(配列情報!$D$23)-LEN(SUBSTITUTE(配列情報!$D$23,$D87,""))</f>
        <v>0</v>
      </c>
      <c r="BS87" s="21">
        <f t="shared" si="312"/>
        <v>0</v>
      </c>
      <c r="BT87" s="162" cm="1">
        <f t="array" ref="BT87">BS87-IFERROR(_xlfn.LET(_xlpm.k,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$BS$3:$BS$215),IF(_xlpm.top="対象無し", 0, SUMPRODUCT(_xlpm.amount * _xlpm.hitCount))),0)</f>
        <v>0</v>
      </c>
      <c r="BU87" s="157">
        <f t="shared" si="215"/>
        <v>0</v>
      </c>
      <c r="BV87" s="21">
        <f>LEN(配列情報!$D$24)-LEN(SUBSTITUTE(配列情報!$D$24,$D87,""))</f>
        <v>0</v>
      </c>
      <c r="BW87" s="21">
        <f t="shared" si="313"/>
        <v>0</v>
      </c>
      <c r="BX87" s="162" cm="1">
        <f t="array" ref="BX87">BW87-IFERROR(_xlfn.LET(_xlpm.k,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$BW$3:$BW$215),IF(_xlpm.top="対象無し", 0, SUMPRODUCT(_xlpm.amount * _xlpm.hitCount))),0)</f>
        <v>0</v>
      </c>
      <c r="BY87" s="157">
        <f t="shared" si="216"/>
        <v>0</v>
      </c>
      <c r="BZ87" s="21">
        <f>LEN(配列情報!$D$25)-LEN(SUBSTITUTE(配列情報!$D$25,$D87,""))</f>
        <v>0</v>
      </c>
      <c r="CA87" s="21">
        <f t="shared" si="314"/>
        <v>0</v>
      </c>
      <c r="CB87" s="162" cm="1">
        <f t="array" ref="CB87">CA87-IFERROR(_xlfn.LET(_xlpm.k,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$CA$3:$CA$215),IF(_xlpm.top="対象無し", 0, SUMPRODUCT(_xlpm.amount * _xlpm.hitCount))),0)</f>
        <v>0</v>
      </c>
      <c r="CC87" s="157">
        <f t="shared" si="217"/>
        <v>0</v>
      </c>
      <c r="CD87" s="21">
        <f>LEN(配列情報!$D$26)-LEN(SUBSTITUTE(配列情報!$D$26,$D87,""))</f>
        <v>0</v>
      </c>
      <c r="CE87" s="21">
        <f t="shared" si="315"/>
        <v>0</v>
      </c>
      <c r="CF87" s="162" cm="1">
        <f t="array" ref="CF87">CE87-IFERROR(_xlfn.LET(_xlpm.k,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$CE$3:$CE$215),IF(_xlpm.top="対象無し", 0, SUMPRODUCT(_xlpm.amount * _xlpm.hitCount))),0)</f>
        <v>0</v>
      </c>
      <c r="CG87" s="157">
        <f t="shared" si="218"/>
        <v>0</v>
      </c>
      <c r="CH87" s="21">
        <f>LEN(配列情報!$D$27)-LEN(SUBSTITUTE(配列情報!$D$27,$D87,""))</f>
        <v>0</v>
      </c>
      <c r="CI87" s="21">
        <f t="shared" si="316"/>
        <v>0</v>
      </c>
      <c r="CJ87" s="162" cm="1">
        <f t="array" ref="CJ87">CI87-IFERROR(_xlfn.LET(_xlpm.k,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$CI$3:$CI$215),IF(_xlpm.top="対象無し", 0, SUMPRODUCT(_xlpm.amount * _xlpm.hitCount))),0)</f>
        <v>0</v>
      </c>
      <c r="CK87" s="157">
        <f t="shared" si="219"/>
        <v>0</v>
      </c>
      <c r="CL87" s="21">
        <f>LEN(配列情報!$D$28)-LEN(SUBSTITUTE(配列情報!$D$28,$D87,""))</f>
        <v>0</v>
      </c>
      <c r="CM87" s="21">
        <f t="shared" si="317"/>
        <v>0</v>
      </c>
      <c r="CN87" s="162" cm="1">
        <f t="array" ref="CN87">CM87-IFERROR(_xlfn.LET(_xlpm.k,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$CM$3:$CM$215),IF(_xlpm.top="対象無し", 0, SUMPRODUCT(_xlpm.amount * _xlpm.hitCount))),0)</f>
        <v>0</v>
      </c>
      <c r="CO87" s="157">
        <f t="shared" si="220"/>
        <v>0</v>
      </c>
      <c r="CP87" s="21">
        <f>LEN(配列情報!$D$29)-LEN(SUBSTITUTE(配列情報!$D$29,$D87,""))</f>
        <v>0</v>
      </c>
      <c r="CQ87" s="21">
        <f t="shared" si="318"/>
        <v>0</v>
      </c>
      <c r="CR87" s="162" cm="1">
        <f t="array" ref="CR87">CQ87-IFERROR(_xlfn.LET(_xlpm.k,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$CQ$3:$CQ$215),IF(_xlpm.top="対象無し", 0, SUMPRODUCT(_xlpm.amount * _xlpm.hitCount))),0)</f>
        <v>0</v>
      </c>
      <c r="CS87" s="157">
        <f t="shared" si="221"/>
        <v>0</v>
      </c>
      <c r="CT87" s="21">
        <f>LEN(配列情報!$D$30)-LEN(SUBSTITUTE(配列情報!$D$30,$D87,""))</f>
        <v>0</v>
      </c>
      <c r="CU87" s="21">
        <f t="shared" si="319"/>
        <v>0</v>
      </c>
      <c r="CV87" s="162" cm="1">
        <f t="array" ref="CV87">CU87-IFERROR(_xlfn.LET(_xlpm.k,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$CU$3:$CU$215),IF(_xlpm.top="対象無し", 0, SUMPRODUCT(_xlpm.amount * _xlpm.hitCount))),0)</f>
        <v>0</v>
      </c>
      <c r="CW87" s="157">
        <f t="shared" si="222"/>
        <v>0</v>
      </c>
      <c r="CX87" s="21">
        <f>LEN(配列情報!$D$31)-LEN(SUBSTITUTE(配列情報!$D$31,$D87,""))</f>
        <v>0</v>
      </c>
      <c r="CY87" s="21">
        <f t="shared" si="320"/>
        <v>0</v>
      </c>
      <c r="CZ87" s="162" cm="1">
        <f t="array" ref="CZ87">CY87-IFERROR(_xlfn.LET(_xlpm.k,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$CY$3:$CY$215),IF(_xlpm.top="対象無し", 0, SUMPRODUCT(_xlpm.amount * _xlpm.hitCount))),0)</f>
        <v>0</v>
      </c>
      <c r="DA87" s="157">
        <f t="shared" si="223"/>
        <v>0</v>
      </c>
      <c r="DB87" s="21">
        <f>LEN(配列情報!$D$32)-LEN(SUBSTITUTE(配列情報!$D$32,$D87,""))</f>
        <v>0</v>
      </c>
      <c r="DC87" s="21">
        <f t="shared" si="321"/>
        <v>0</v>
      </c>
      <c r="DD87" s="162" cm="1">
        <f t="array" ref="DD87">DC87-IFERROR(_xlfn.LET(_xlpm.k,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$DC$3:$DC$215),IF(_xlpm.top="対象無し", 0, SUMPRODUCT(_xlpm.amount * _xlpm.hitCount))),0)</f>
        <v>0</v>
      </c>
      <c r="DE87" s="157">
        <f t="shared" si="224"/>
        <v>0</v>
      </c>
      <c r="DF87" s="21">
        <f>LEN(配列情報!$D$33)-LEN(SUBSTITUTE(配列情報!$D$33,$D87,""))</f>
        <v>0</v>
      </c>
      <c r="DG87" s="21">
        <f t="shared" si="322"/>
        <v>0</v>
      </c>
      <c r="DH87" s="162" cm="1">
        <f t="array" ref="DH87">DG87-IFERROR(_xlfn.LET(_xlpm.k,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$DG$3:$DG$215),IF(_xlpm.top="対象無し", 0, SUMPRODUCT(_xlpm.amount * _xlpm.hitCount))),0)</f>
        <v>0</v>
      </c>
      <c r="DI87" s="157">
        <f t="shared" si="225"/>
        <v>0</v>
      </c>
      <c r="DJ87" s="21">
        <f>LEN(配列情報!$D$34)-LEN(SUBSTITUTE(配列情報!$D$34,$D87,""))</f>
        <v>0</v>
      </c>
      <c r="DK87" s="21">
        <f t="shared" si="323"/>
        <v>0</v>
      </c>
      <c r="DL87" s="162" cm="1">
        <f t="array" ref="DL87">DK87-IFERROR(_xlfn.LET(_xlpm.k,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$DK$3:$DK$215),IF(_xlpm.top="対象無し", 0, SUMPRODUCT(_xlpm.amount * _xlpm.hitCount))),0)</f>
        <v>0</v>
      </c>
      <c r="DM87" s="157">
        <f t="shared" si="226"/>
        <v>0</v>
      </c>
      <c r="DN87" s="21">
        <f>LEN(配列情報!$D$35)-LEN(SUBSTITUTE(配列情報!$D$35,$D87,""))</f>
        <v>0</v>
      </c>
      <c r="DO87" s="21">
        <f t="shared" si="324"/>
        <v>0</v>
      </c>
      <c r="DP87" s="162" cm="1">
        <f t="array" ref="DP87">DO87-IFERROR(_xlfn.LET(_xlpm.k,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$DO$3:$DO$215),IF(_xlpm.top="対象無し", 0, SUMPRODUCT(_xlpm.amount * _xlpm.hitCount))),0)</f>
        <v>0</v>
      </c>
      <c r="DQ87" s="157">
        <f t="shared" si="227"/>
        <v>0</v>
      </c>
      <c r="DR87" s="21">
        <f>LEN(配列情報!$D$36)-LEN(SUBSTITUTE(配列情報!$D$36,$D87,""))</f>
        <v>0</v>
      </c>
      <c r="DS87" s="21">
        <f t="shared" si="325"/>
        <v>0</v>
      </c>
      <c r="DT87" s="162" cm="1">
        <f t="array" ref="DT87">DS87-IFERROR(_xlfn.LET(_xlpm.k,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$DS$3:$DS$215),IF(_xlpm.top="対象無し", 0, SUMPRODUCT(_xlpm.amount * _xlpm.hitCount))),0)</f>
        <v>0</v>
      </c>
      <c r="DU87" s="157">
        <f t="shared" si="228"/>
        <v>0</v>
      </c>
      <c r="DV87" s="21">
        <f>LEN(配列情報!$D$37)-LEN(SUBSTITUTE(配列情報!$D$37,$D87,""))</f>
        <v>0</v>
      </c>
      <c r="DW87" s="21">
        <f t="shared" si="326"/>
        <v>0</v>
      </c>
      <c r="DX87" s="162" cm="1">
        <f t="array" ref="DX87">DW87-IFERROR(_xlfn.LET(_xlpm.k,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$DW$3:$DW$215),IF(_xlpm.top="対象無し", 0, SUMPRODUCT(_xlpm.amount * _xlpm.hitCount))),0)</f>
        <v>0</v>
      </c>
      <c r="DY87" s="157">
        <f t="shared" si="229"/>
        <v>0</v>
      </c>
      <c r="DZ87" s="21">
        <f>LEN(配列情報!$D$38)-LEN(SUBSTITUTE(配列情報!$D$38,$D87,""))</f>
        <v>0</v>
      </c>
      <c r="EA87" s="21">
        <f t="shared" si="327"/>
        <v>0</v>
      </c>
      <c r="EB87" s="162" cm="1">
        <f t="array" ref="EB87">EA87-IFERROR(_xlfn.LET(_xlpm.k,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$EA$3:$EA$215),IF(_xlpm.top="対象無し", 0, SUMPRODUCT(_xlpm.amount * _xlpm.hitCount))),0)</f>
        <v>0</v>
      </c>
      <c r="EC87" s="157">
        <f t="shared" si="230"/>
        <v>0</v>
      </c>
      <c r="ED87" s="21">
        <f>LEN(配列情報!$D$39)-LEN(SUBSTITUTE(配列情報!$D$39,$D87,""))</f>
        <v>0</v>
      </c>
      <c r="EE87" s="21">
        <f t="shared" si="328"/>
        <v>0</v>
      </c>
      <c r="EF87" s="162" cm="1">
        <f t="array" ref="EF87">EE87-IFERROR(_xlfn.LET(_xlpm.k,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$EE$3:$EE$215),IF(_xlpm.top="対象無し", 0, SUMPRODUCT(_xlpm.amount * _xlpm.hitCount))),0)</f>
        <v>0</v>
      </c>
      <c r="EG87" s="157">
        <f t="shared" si="231"/>
        <v>0</v>
      </c>
      <c r="EH87" s="21">
        <f>LEN(配列情報!$D$40)-LEN(SUBSTITUTE(配列情報!$D$40,$D87,""))</f>
        <v>0</v>
      </c>
      <c r="EI87" s="21">
        <f t="shared" si="329"/>
        <v>0</v>
      </c>
      <c r="EJ87" s="162" cm="1">
        <f t="array" ref="EJ87">EI87-IFERROR(_xlfn.LET(_xlpm.k,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$EI$3:$EI$215),IF(_xlpm.top="対象無し", 0, SUMPRODUCT(_xlpm.amount * _xlpm.hitCount))),0)</f>
        <v>0</v>
      </c>
      <c r="EK87" s="157">
        <f t="shared" si="232"/>
        <v>0</v>
      </c>
      <c r="EL87" s="21">
        <f>LEN(配列情報!$D$41)-LEN(SUBSTITUTE(配列情報!$D$41,$D87,""))</f>
        <v>0</v>
      </c>
      <c r="EM87" s="21">
        <f t="shared" si="330"/>
        <v>0</v>
      </c>
      <c r="EN87" s="162" cm="1">
        <f t="array" ref="EN87">EM87-IFERROR(_xlfn.LET(_xlpm.k,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$EM$3:$EM$215),IF(_xlpm.top="対象無し", 0, SUMPRODUCT(_xlpm.amount * _xlpm.hitCount))),0)</f>
        <v>0</v>
      </c>
      <c r="EO87" s="157">
        <f t="shared" si="233"/>
        <v>0</v>
      </c>
      <c r="EP87" s="21">
        <f>LEN(配列情報!$D$42)-LEN(SUBSTITUTE(配列情報!$D$42,$D87,""))</f>
        <v>0</v>
      </c>
      <c r="EQ87" s="21">
        <f t="shared" si="331"/>
        <v>0</v>
      </c>
      <c r="ER87" s="162" cm="1">
        <f t="array" ref="ER87">EQ87-IFERROR(_xlfn.LET(_xlpm.k,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$EQ$3:$EQ$215),IF(_xlpm.top="対象無し", 0, SUMPRODUCT(_xlpm.amount * _xlpm.hitCount))),0)</f>
        <v>0</v>
      </c>
      <c r="ES87" s="157">
        <f t="shared" si="234"/>
        <v>0</v>
      </c>
      <c r="ET87" s="21">
        <f>LEN(配列情報!$D$43)-LEN(SUBSTITUTE(配列情報!$D$43,$D87,""))</f>
        <v>0</v>
      </c>
      <c r="EU87" s="21">
        <f t="shared" si="332"/>
        <v>0</v>
      </c>
      <c r="EV87" s="162" cm="1">
        <f t="array" ref="EV87">EU87-IFERROR(_xlfn.LET(_xlpm.k,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$EU$3:$EU$215),IF(_xlpm.top="対象無し", 0, SUMPRODUCT(_xlpm.amount * _xlpm.hitCount))),0)</f>
        <v>0</v>
      </c>
      <c r="EW87" s="157">
        <f t="shared" si="235"/>
        <v>0</v>
      </c>
      <c r="EX87" s="21">
        <f>LEN(配列情報!$D$44)-LEN(SUBSTITUTE(配列情報!$D$44,$D87,""))</f>
        <v>0</v>
      </c>
      <c r="EY87" s="21">
        <f t="shared" si="333"/>
        <v>0</v>
      </c>
      <c r="EZ87" s="162" cm="1">
        <f t="array" ref="EZ87">EY87-IFERROR(_xlfn.LET(_xlpm.k,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$EY$3:$EY$215),IF(_xlpm.top="対象無し", 0, SUMPRODUCT(_xlpm.amount * _xlpm.hitCount))),0)</f>
        <v>0</v>
      </c>
      <c r="FA87" s="157">
        <f t="shared" si="236"/>
        <v>0</v>
      </c>
      <c r="FB87" s="21">
        <f>LEN(配列情報!$D$45)-LEN(SUBSTITUTE(配列情報!$D$45,$D87,""))</f>
        <v>0</v>
      </c>
      <c r="FC87" s="21">
        <f t="shared" si="334"/>
        <v>0</v>
      </c>
      <c r="FD87" s="162" cm="1">
        <f t="array" ref="FD87">FC87-IFERROR(_xlfn.LET(_xlpm.k,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$FC$3:$FC$215),IF(_xlpm.top="対象無し", 0, SUMPRODUCT(_xlpm.amount * _xlpm.hitCount))),0)</f>
        <v>0</v>
      </c>
      <c r="FE87" s="157">
        <f t="shared" si="237"/>
        <v>0</v>
      </c>
      <c r="FF87" s="21">
        <f>LEN(配列情報!$D$46)-LEN(SUBSTITUTE(配列情報!$D$46,$D87,""))</f>
        <v>0</v>
      </c>
      <c r="FG87" s="21">
        <f t="shared" si="335"/>
        <v>0</v>
      </c>
      <c r="FH87" s="162" cm="1">
        <f t="array" ref="FH87">FG87-IFERROR(_xlfn.LET(_xlpm.k,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$FG$3:$FG$215),IF(_xlpm.top="対象無し", 0, SUMPRODUCT(_xlpm.amount * _xlpm.hitCount))),0)</f>
        <v>0</v>
      </c>
      <c r="FI87" s="157">
        <f t="shared" si="238"/>
        <v>0</v>
      </c>
      <c r="FJ87" s="21">
        <f>LEN(配列情報!$D$47)-LEN(SUBSTITUTE(配列情報!$D$47,$D87,""))</f>
        <v>0</v>
      </c>
      <c r="FK87" s="21">
        <f t="shared" si="336"/>
        <v>0</v>
      </c>
      <c r="FL87" s="162" cm="1">
        <f t="array" ref="FL87">FK87-IFERROR(_xlfn.LET(_xlpm.k,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$FK$3:$FK$215),IF(_xlpm.top="対象無し", 0, SUMPRODUCT(_xlpm.amount * _xlpm.hitCount))),0)</f>
        <v>0</v>
      </c>
      <c r="FM87" s="157">
        <f t="shared" si="239"/>
        <v>0</v>
      </c>
      <c r="FN87" s="21">
        <f>LEN(配列情報!$D$48)-LEN(SUBSTITUTE(配列情報!$D$48,$D87,""))</f>
        <v>0</v>
      </c>
      <c r="FO87" s="21">
        <f t="shared" si="337"/>
        <v>0</v>
      </c>
      <c r="FP87" s="162" cm="1">
        <f t="array" ref="FP87">FO87-IFERROR(_xlfn.LET(_xlpm.k,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$FO$3:$FO$215),IF(_xlpm.top="対象無し", 0, SUMPRODUCT(_xlpm.amount * _xlpm.hitCount))),0)</f>
        <v>0</v>
      </c>
      <c r="FQ87" s="157">
        <f t="shared" si="240"/>
        <v>0</v>
      </c>
      <c r="FR87" s="21">
        <f>LEN(配列情報!$D$49)-LEN(SUBSTITUTE(配列情報!$D$49,$D87,""))</f>
        <v>0</v>
      </c>
      <c r="FS87" s="21">
        <f t="shared" si="338"/>
        <v>0</v>
      </c>
      <c r="FT87" s="162" cm="1">
        <f t="array" ref="FT87">FS87-IFERROR(_xlfn.LET(_xlpm.k,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$FS$3:$FS$215),IF(_xlpm.top="対象無し", 0, SUMPRODUCT(_xlpm.amount * _xlpm.hitCount))),0)</f>
        <v>0</v>
      </c>
      <c r="FU87" s="157">
        <f t="shared" si="241"/>
        <v>0</v>
      </c>
      <c r="FV87" s="21">
        <f>LEN(配列情報!$D$50)-LEN(SUBSTITUTE(配列情報!$D$50,$D87,""))</f>
        <v>0</v>
      </c>
      <c r="FW87" s="21">
        <f t="shared" si="339"/>
        <v>0</v>
      </c>
      <c r="FX87" s="162" cm="1">
        <f t="array" ref="FX87">FW87-IFERROR(_xlfn.LET(_xlpm.k,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$FW$3:$FW$215),IF(_xlpm.top="対象無し", 0, SUMPRODUCT(_xlpm.amount * _xlpm.hitCount))),0)</f>
        <v>0</v>
      </c>
      <c r="FY87" s="157">
        <f t="shared" si="242"/>
        <v>0</v>
      </c>
      <c r="FZ87" s="21">
        <f>LEN(配列情報!$D$51)-LEN(SUBSTITUTE(配列情報!$D$51,$D87,""))</f>
        <v>0</v>
      </c>
      <c r="GA87" s="21">
        <f t="shared" si="340"/>
        <v>0</v>
      </c>
      <c r="GB87" s="162" cm="1">
        <f t="array" ref="GB87">GA87-IFERROR(_xlfn.LET(_xlpm.k,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$GA$3:$GA$215),IF(_xlpm.top="対象無し", 0, SUMPRODUCT(_xlpm.amount * _xlpm.hitCount))),0)</f>
        <v>0</v>
      </c>
      <c r="GC87" s="157">
        <f t="shared" si="243"/>
        <v>0</v>
      </c>
      <c r="GD87" s="21">
        <f>LEN(配列情報!$D$52)-LEN(SUBSTITUTE(配列情報!$D$52,$D87,""))</f>
        <v>0</v>
      </c>
      <c r="GE87" s="21">
        <f t="shared" si="341"/>
        <v>0</v>
      </c>
      <c r="GF87" s="162" cm="1">
        <f t="array" ref="GF87">GE87-IFERROR(_xlfn.LET(_xlpm.k,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$GE$3:$GE$215),IF(_xlpm.top="対象無し", 0, SUMPRODUCT(_xlpm.amount * _xlpm.hitCount))),0)</f>
        <v>0</v>
      </c>
      <c r="GG87" s="157">
        <f t="shared" si="244"/>
        <v>0</v>
      </c>
      <c r="GH87" s="21">
        <f>LEN(配列情報!$D$53)-LEN(SUBSTITUTE(配列情報!$D$53,$D87,""))</f>
        <v>0</v>
      </c>
      <c r="GI87" s="21">
        <f t="shared" si="342"/>
        <v>0</v>
      </c>
      <c r="GJ87" s="162" cm="1">
        <f t="array" ref="GJ87">GI87-IFERROR(_xlfn.LET(_xlpm.k,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$GI$3:$GI$215),IF(_xlpm.top="対象無し", 0, SUMPRODUCT(_xlpm.amount * _xlpm.hitCount))),0)</f>
        <v>0</v>
      </c>
      <c r="GK87" s="157">
        <f t="shared" si="245"/>
        <v>0</v>
      </c>
      <c r="GL87" s="21">
        <f>LEN(配列情報!$D$54)-LEN(SUBSTITUTE(配列情報!$D$54,$D87,""))</f>
        <v>0</v>
      </c>
      <c r="GM87" s="21">
        <f t="shared" si="343"/>
        <v>0</v>
      </c>
      <c r="GN87" s="162" cm="1">
        <f t="array" ref="GN87">GM87-IFERROR(_xlfn.LET(_xlpm.k,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$GM$3:$GM$215),IF(_xlpm.top="対象無し", 0, SUMPRODUCT(_xlpm.amount * _xlpm.hitCount))),0)</f>
        <v>0</v>
      </c>
      <c r="GO87" s="157">
        <f t="shared" si="246"/>
        <v>0</v>
      </c>
      <c r="GP87" s="21">
        <f>LEN(配列情報!$D$55)-LEN(SUBSTITUTE(配列情報!$D$55,$D87,""))</f>
        <v>0</v>
      </c>
      <c r="GQ87" s="21">
        <f t="shared" si="344"/>
        <v>0</v>
      </c>
      <c r="GR87" s="162" cm="1">
        <f t="array" ref="GR87">GQ87-IFERROR(_xlfn.LET(_xlpm.k,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$GQ$3:$GQ$215),IF(_xlpm.top="対象無し", 0, SUMPRODUCT(_xlpm.amount * _xlpm.hitCount))),0)</f>
        <v>0</v>
      </c>
      <c r="GS87" s="157">
        <f t="shared" si="247"/>
        <v>0</v>
      </c>
      <c r="GT87" s="21">
        <f>LEN(配列情報!$D$56)-LEN(SUBSTITUTE(配列情報!$D$56,$D87,""))</f>
        <v>0</v>
      </c>
      <c r="GU87" s="21">
        <f t="shared" si="345"/>
        <v>0</v>
      </c>
      <c r="GV87" s="162" cm="1">
        <f t="array" ref="GV87">GU87-IFERROR(_xlfn.LET(_xlpm.k,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$GU$3:$GU$215),IF(_xlpm.top="対象無し", 0, SUMPRODUCT(_xlpm.amount * _xlpm.hitCount))),0)</f>
        <v>0</v>
      </c>
      <c r="GW87" s="157">
        <f t="shared" si="248"/>
        <v>0</v>
      </c>
      <c r="GX87" s="21">
        <f>LEN(配列情報!$D$57)-LEN(SUBSTITUTE(配列情報!$D$57,$D87,""))</f>
        <v>0</v>
      </c>
      <c r="GY87" s="21">
        <f t="shared" si="346"/>
        <v>0</v>
      </c>
      <c r="GZ87" s="162" cm="1">
        <f t="array" ref="GZ87">GY87-IFERROR(_xlfn.LET(_xlpm.k,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$GY$3:$GY$215),IF(_xlpm.top="対象無し", 0, SUMPRODUCT(_xlpm.amount * _xlpm.hitCount))),0)</f>
        <v>0</v>
      </c>
      <c r="HA87" s="157">
        <f t="shared" si="249"/>
        <v>0</v>
      </c>
      <c r="HB87" s="21">
        <f>LEN(配列情報!$D$58)-LEN(SUBSTITUTE(配列情報!$D$58,$D87,""))</f>
        <v>0</v>
      </c>
      <c r="HC87" s="21">
        <f t="shared" si="347"/>
        <v>0</v>
      </c>
      <c r="HD87" s="162" cm="1">
        <f t="array" ref="HD87">HC87-IFERROR(_xlfn.LET(_xlpm.k,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$HC$3:$HC$215),IF(_xlpm.top="対象無し", 0, SUMPRODUCT(_xlpm.amount * _xlpm.hitCount))),0)</f>
        <v>0</v>
      </c>
      <c r="HE87" s="157">
        <f t="shared" si="250"/>
        <v>0</v>
      </c>
      <c r="HF87" s="21">
        <f>LEN(配列情報!$D$59)-LEN(SUBSTITUTE(配列情報!$D$59,$D87,""))</f>
        <v>0</v>
      </c>
      <c r="HG87" s="21">
        <f t="shared" si="348"/>
        <v>0</v>
      </c>
      <c r="HH87" s="162" cm="1">
        <f t="array" ref="HH87">HG87-IFERROR(_xlfn.LET(_xlpm.k,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$HG$3:$HG$215),IF(_xlpm.top="対象無し", 0, SUMPRODUCT(_xlpm.amount * _xlpm.hitCount))),0)</f>
        <v>0</v>
      </c>
      <c r="HI87" s="157">
        <f t="shared" si="251"/>
        <v>0</v>
      </c>
      <c r="HJ87" s="21">
        <f>LEN(配列情報!$D$60)-LEN(SUBSTITUTE(配列情報!$D$60,$D87,""))</f>
        <v>0</v>
      </c>
      <c r="HK87" s="21">
        <f t="shared" si="349"/>
        <v>0</v>
      </c>
      <c r="HL87" s="162" cm="1">
        <f t="array" ref="HL87">HK87-IFERROR(_xlfn.LET(_xlpm.k,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$HK$3:$HK$215),IF(_xlpm.top="対象無し", 0, SUMPRODUCT(_xlpm.amount * _xlpm.hitCount))),0)</f>
        <v>0</v>
      </c>
      <c r="HM87" s="157">
        <f t="shared" si="252"/>
        <v>0</v>
      </c>
      <c r="HN87" s="21">
        <f>LEN(配列情報!$D$61)-LEN(SUBSTITUTE(配列情報!$D$61,$D87,""))</f>
        <v>0</v>
      </c>
      <c r="HO87" s="21">
        <f t="shared" si="350"/>
        <v>0</v>
      </c>
      <c r="HP87" s="162" cm="1">
        <f t="array" ref="HP87">HO87-IFERROR(_xlfn.LET(_xlpm.k,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$HO$3:$HO$215),IF(_xlpm.top="対象無し", 0, SUMPRODUCT(_xlpm.amount * _xlpm.hitCount))),0)</f>
        <v>0</v>
      </c>
      <c r="HQ87" s="157">
        <f t="shared" si="253"/>
        <v>0</v>
      </c>
      <c r="HR87" s="21">
        <f>LEN(配列情報!$D$62)-LEN(SUBSTITUTE(配列情報!$D$62,$D87,""))</f>
        <v>0</v>
      </c>
      <c r="HS87" s="21">
        <f t="shared" si="351"/>
        <v>0</v>
      </c>
      <c r="HT87" s="162" cm="1">
        <f t="array" ref="HT87">HS87-IFERROR(_xlfn.LET(_xlpm.k,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$HS$3:$HS$215),IF(_xlpm.top="対象無し", 0, SUMPRODUCT(_xlpm.amount * _xlpm.hitCount))),0)</f>
        <v>0</v>
      </c>
      <c r="HU87" s="157">
        <f t="shared" si="254"/>
        <v>0</v>
      </c>
      <c r="HV87" s="21">
        <f>LEN(配列情報!$D$63)-LEN(SUBSTITUTE(配列情報!$D$63,$D87,""))</f>
        <v>0</v>
      </c>
      <c r="HW87" s="21">
        <f t="shared" si="352"/>
        <v>0</v>
      </c>
      <c r="HX87" s="162" cm="1">
        <f t="array" ref="HX87">HW87-IFERROR(_xlfn.LET(_xlpm.k,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$HW$3:$HW$215),IF(_xlpm.top="対象無し", 0, SUMPRODUCT(_xlpm.amount * _xlpm.hitCount))),0)</f>
        <v>0</v>
      </c>
      <c r="HY87" s="157">
        <f t="shared" si="255"/>
        <v>0</v>
      </c>
      <c r="HZ87" s="21">
        <f>LEN(配列情報!$D$64)-LEN(SUBSTITUTE(配列情報!$D$64,$D87,""))</f>
        <v>0</v>
      </c>
      <c r="IA87" s="21">
        <f t="shared" si="353"/>
        <v>0</v>
      </c>
      <c r="IB87" s="162" cm="1">
        <f t="array" ref="IB87">IA87-IFERROR(_xlfn.LET(_xlpm.k,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$IA$3:$IA$215),IF(_xlpm.top="対象無し", 0, SUMPRODUCT(_xlpm.amount * _xlpm.hitCount))),0)</f>
        <v>0</v>
      </c>
      <c r="IC87" s="157">
        <f t="shared" si="256"/>
        <v>0</v>
      </c>
      <c r="ID87" s="21">
        <f>LEN(配列情報!$D$65)-LEN(SUBSTITUTE(配列情報!$D$65,$D87,""))</f>
        <v>0</v>
      </c>
      <c r="IE87" s="21">
        <f t="shared" si="354"/>
        <v>0</v>
      </c>
      <c r="IF87" s="162" cm="1">
        <f t="array" ref="IF87">IE87-IFERROR(_xlfn.LET(_xlpm.k,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$IE$3:$IE$215),IF(_xlpm.top="対象無し", 0, SUMPRODUCT(_xlpm.amount * _xlpm.hitCount))),0)</f>
        <v>0</v>
      </c>
      <c r="IG87" s="157">
        <f t="shared" si="257"/>
        <v>0</v>
      </c>
      <c r="IH87" s="21">
        <f>LEN(配列情報!$D$66)-LEN(SUBSTITUTE(配列情報!$D$66,$D87,""))</f>
        <v>0</v>
      </c>
      <c r="II87" s="21">
        <f t="shared" si="355"/>
        <v>0</v>
      </c>
      <c r="IJ87" s="162" cm="1">
        <f t="array" ref="IJ87">II87-IFERROR(_xlfn.LET(_xlpm.k,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$II$3:$II$215),IF(_xlpm.top="対象無し", 0, SUMPRODUCT(_xlpm.amount * _xlpm.hitCount))),0)</f>
        <v>0</v>
      </c>
      <c r="IK87" s="157">
        <f t="shared" si="258"/>
        <v>0</v>
      </c>
      <c r="IL87" s="21">
        <f>LEN(配列情報!$D$67)-LEN(SUBSTITUTE(配列情報!$D$67,$D87,""))</f>
        <v>0</v>
      </c>
      <c r="IM87" s="21">
        <f t="shared" si="356"/>
        <v>0</v>
      </c>
      <c r="IN87" s="162" cm="1">
        <f t="array" ref="IN87">IM87-IFERROR(_xlfn.LET(_xlpm.k,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$IM$3:$IM$215),IF(_xlpm.top="対象無し", 0, SUMPRODUCT(_xlpm.amount * _xlpm.hitCount))),0)</f>
        <v>0</v>
      </c>
      <c r="IO87" s="157">
        <f t="shared" si="259"/>
        <v>0</v>
      </c>
      <c r="IP87" s="21">
        <f>LEN(配列情報!$D$68)-LEN(SUBSTITUTE(配列情報!$D$68,$D87,""))</f>
        <v>0</v>
      </c>
      <c r="IQ87" s="21">
        <f t="shared" si="357"/>
        <v>0</v>
      </c>
      <c r="IR87" s="162" cm="1">
        <f t="array" ref="IR87">IQ87-IFERROR(_xlfn.LET(_xlpm.k,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$IQ$3:$IQ$215),IF(_xlpm.top="対象無し", 0, SUMPRODUCT(_xlpm.amount * _xlpm.hitCount))),0)</f>
        <v>0</v>
      </c>
      <c r="IS87" s="157">
        <f t="shared" si="260"/>
        <v>0</v>
      </c>
      <c r="IT87" s="21">
        <f>LEN(配列情報!$D$69)-LEN(SUBSTITUTE(配列情報!$D$69,$D87,""))</f>
        <v>0</v>
      </c>
      <c r="IU87" s="21">
        <f t="shared" si="358"/>
        <v>0</v>
      </c>
      <c r="IV87" s="162" cm="1">
        <f t="array" ref="IV87">IU87-IFERROR(_xlfn.LET(_xlpm.k,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$IU$3:$IU$215),IF(_xlpm.top="対象無し", 0, SUMPRODUCT(_xlpm.amount * _xlpm.hitCount))),0)</f>
        <v>0</v>
      </c>
      <c r="IW87" s="157">
        <f t="shared" si="261"/>
        <v>0</v>
      </c>
      <c r="IX87" s="21">
        <f>LEN(配列情報!$D$70)-LEN(SUBSTITUTE(配列情報!$D$70,$D87,""))</f>
        <v>0</v>
      </c>
      <c r="IY87" s="21">
        <f t="shared" si="359"/>
        <v>0</v>
      </c>
      <c r="IZ87" s="162" cm="1">
        <f t="array" ref="IZ87">IY87-IFERROR(_xlfn.LET(_xlpm.k,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$IY$3:$IY$215),IF(_xlpm.top="対象無し", 0, SUMPRODUCT(_xlpm.amount * _xlpm.hitCount))),0)</f>
        <v>0</v>
      </c>
      <c r="JA87" s="157">
        <f t="shared" si="262"/>
        <v>0</v>
      </c>
      <c r="JB87" s="21">
        <f>LEN(配列情報!$D$71)-LEN(SUBSTITUTE(配列情報!$D$71,$D87,""))</f>
        <v>0</v>
      </c>
      <c r="JC87" s="21">
        <f t="shared" si="360"/>
        <v>0</v>
      </c>
      <c r="JD87" s="162" cm="1">
        <f t="array" ref="JD87">JC87-IFERROR(_xlfn.LET(_xlpm.k,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$JC$3:$JC$215),IF(_xlpm.top="対象無し", 0, SUMPRODUCT(_xlpm.amount * _xlpm.hitCount))),0)</f>
        <v>0</v>
      </c>
      <c r="JE87" s="157">
        <f t="shared" si="263"/>
        <v>0</v>
      </c>
      <c r="JF87" s="21">
        <f>LEN(配列情報!$D$72)-LEN(SUBSTITUTE(配列情報!$D$72,$D87,""))</f>
        <v>0</v>
      </c>
      <c r="JG87" s="21">
        <f t="shared" si="361"/>
        <v>0</v>
      </c>
      <c r="JH87" s="162" cm="1">
        <f t="array" ref="JH87">JG87-IFERROR(_xlfn.LET(_xlpm.k,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$JG$3:$JG$215),IF(_xlpm.top="対象無し", 0, SUMPRODUCT(_xlpm.amount * _xlpm.hitCount))),0)</f>
        <v>0</v>
      </c>
      <c r="JI87" s="157">
        <f t="shared" si="264"/>
        <v>0</v>
      </c>
      <c r="JJ87" s="21">
        <f>LEN(配列情報!$D$73)-LEN(SUBSTITUTE(配列情報!$D$73,$D87,""))</f>
        <v>0</v>
      </c>
      <c r="JK87" s="21">
        <f t="shared" si="362"/>
        <v>0</v>
      </c>
      <c r="JL87" s="162" cm="1">
        <f t="array" ref="JL87">JK87-IFERROR(_xlfn.LET(_xlpm.k,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$JK$3:$JK$215),IF(_xlpm.top="対象無し", 0, SUMPRODUCT(_xlpm.amount * _xlpm.hitCount))),0)</f>
        <v>0</v>
      </c>
      <c r="JM87" s="157">
        <f t="shared" si="265"/>
        <v>0</v>
      </c>
      <c r="JN87" s="21">
        <f>LEN(配列情報!$D$74)-LEN(SUBSTITUTE(配列情報!$D$74,$D87,""))</f>
        <v>0</v>
      </c>
      <c r="JO87" s="21">
        <f t="shared" si="363"/>
        <v>0</v>
      </c>
      <c r="JP87" s="162" cm="1">
        <f t="array" ref="JP87">JO87-IFERROR(_xlfn.LET(_xlpm.k,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$JO$3:$JO$215),IF(_xlpm.top="対象無し", 0, SUMPRODUCT(_xlpm.amount * _xlpm.hitCount))),0)</f>
        <v>0</v>
      </c>
      <c r="JQ87" s="157">
        <f t="shared" si="266"/>
        <v>0</v>
      </c>
      <c r="JR87" s="21">
        <f>LEN(配列情報!$D$75)-LEN(SUBSTITUTE(配列情報!$D$75,$D87,""))</f>
        <v>0</v>
      </c>
      <c r="JS87" s="21">
        <f t="shared" si="364"/>
        <v>0</v>
      </c>
      <c r="JT87" s="162" cm="1">
        <f t="array" ref="JT87">JS87-IFERROR(_xlfn.LET(_xlpm.k,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$JS$3:$JS$215),IF(_xlpm.top="対象無し", 0, SUMPRODUCT(_xlpm.amount * _xlpm.hitCount))),0)</f>
        <v>0</v>
      </c>
      <c r="JU87" s="157">
        <f t="shared" si="267"/>
        <v>0</v>
      </c>
      <c r="JV87" s="21">
        <f>LEN(配列情報!$D$76)-LEN(SUBSTITUTE(配列情報!$D$76,$D87,""))</f>
        <v>0</v>
      </c>
      <c r="JW87" s="21">
        <f t="shared" si="365"/>
        <v>0</v>
      </c>
      <c r="JX87" s="162" cm="1">
        <f t="array" ref="JX87">JW87-IFERROR(_xlfn.LET(_xlpm.k,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$JW$3:$JW$215),IF(_xlpm.top="対象無し", 0, SUMPRODUCT(_xlpm.amount * _xlpm.hitCount))),0)</f>
        <v>0</v>
      </c>
      <c r="JY87" s="157">
        <f t="shared" si="268"/>
        <v>0</v>
      </c>
      <c r="JZ87" s="21">
        <f>LEN(配列情報!$D$77)-LEN(SUBSTITUTE(配列情報!$D$77,$D87,""))</f>
        <v>0</v>
      </c>
      <c r="KA87" s="21">
        <f t="shared" si="366"/>
        <v>0</v>
      </c>
      <c r="KB87" s="162" cm="1">
        <f t="array" ref="KB87">KA87-IFERROR(_xlfn.LET(_xlpm.k,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$KA$3:$KA$215),IF(_xlpm.top="対象無し", 0, SUMPRODUCT(_xlpm.amount * _xlpm.hitCount))),0)</f>
        <v>0</v>
      </c>
      <c r="KC87" s="157">
        <f t="shared" si="269"/>
        <v>0</v>
      </c>
      <c r="KD87" s="21">
        <f>LEN(配列情報!$D$78)-LEN(SUBSTITUTE(配列情報!$D$78,$D87,""))</f>
        <v>0</v>
      </c>
      <c r="KE87" s="21">
        <f t="shared" si="367"/>
        <v>0</v>
      </c>
      <c r="KF87" s="162" cm="1">
        <f t="array" ref="KF87">KE87-IFERROR(_xlfn.LET(_xlpm.k,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$KE$3:$KE$215),IF(_xlpm.top="対象無し", 0, SUMPRODUCT(_xlpm.amount * _xlpm.hitCount))),0)</f>
        <v>0</v>
      </c>
      <c r="KG87" s="157">
        <f t="shared" si="270"/>
        <v>0</v>
      </c>
      <c r="KH87" s="21">
        <f>LEN(配列情報!$D$79)-LEN(SUBSTITUTE(配列情報!$D$79,$D87,""))</f>
        <v>0</v>
      </c>
      <c r="KI87" s="21">
        <f t="shared" si="368"/>
        <v>0</v>
      </c>
      <c r="KJ87" s="162" cm="1">
        <f t="array" ref="KJ87">KI87-IFERROR(_xlfn.LET(_xlpm.k,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$KI$3:$KI$215),IF(_xlpm.top="対象無し", 0, SUMPRODUCT(_xlpm.amount * _xlpm.hitCount))),0)</f>
        <v>0</v>
      </c>
      <c r="KK87" s="157">
        <f t="shared" si="271"/>
        <v>0</v>
      </c>
      <c r="KL87" s="21">
        <f>LEN(配列情報!$D$80)-LEN(SUBSTITUTE(配列情報!$D$80,$D87,""))</f>
        <v>0</v>
      </c>
      <c r="KM87" s="21">
        <f t="shared" si="369"/>
        <v>0</v>
      </c>
      <c r="KN87" s="162" cm="1">
        <f t="array" ref="KN87">KM87-IFERROR(_xlfn.LET(_xlpm.k,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$KM$3:$KM$215),IF(_xlpm.top="対象無し", 0, SUMPRODUCT(_xlpm.amount * _xlpm.hitCount))),0)</f>
        <v>0</v>
      </c>
      <c r="KO87" s="157">
        <f t="shared" si="272"/>
        <v>0</v>
      </c>
      <c r="KP87" s="21">
        <f>LEN(配列情報!$D$81)-LEN(SUBSTITUTE(配列情報!$D$81,$D87,""))</f>
        <v>0</v>
      </c>
      <c r="KQ87" s="21">
        <f t="shared" si="370"/>
        <v>0</v>
      </c>
      <c r="KR87" s="162" cm="1">
        <f t="array" ref="KR87">KQ87-IFERROR(_xlfn.LET(_xlpm.k,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$KQ$3:$KQ$215),IF(_xlpm.top="対象無し", 0, SUMPRODUCT(_xlpm.amount * _xlpm.hitCount))),0)</f>
        <v>0</v>
      </c>
      <c r="KS87" s="157">
        <f t="shared" si="273"/>
        <v>0</v>
      </c>
      <c r="KT87" s="21">
        <f>LEN(配列情報!$D$82)-LEN(SUBSTITUTE(配列情報!$D$82,$D87,""))</f>
        <v>0</v>
      </c>
      <c r="KU87" s="21">
        <f t="shared" si="371"/>
        <v>0</v>
      </c>
      <c r="KV87" s="162" cm="1">
        <f t="array" ref="KV87">KU87-IFERROR(_xlfn.LET(_xlpm.k,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$KU$3:$KU$215),IF(_xlpm.top="対象無し", 0, SUMPRODUCT(_xlpm.amount * _xlpm.hitCount))),0)</f>
        <v>0</v>
      </c>
      <c r="KW87" s="157">
        <f t="shared" si="274"/>
        <v>0</v>
      </c>
      <c r="KX87" s="21">
        <f>LEN(配列情報!$D$83)-LEN(SUBSTITUTE(配列情報!$D$83,$D87,""))</f>
        <v>0</v>
      </c>
      <c r="KY87" s="21">
        <f t="shared" si="372"/>
        <v>0</v>
      </c>
      <c r="KZ87" s="162" cm="1">
        <f t="array" ref="KZ87">KY87-IFERROR(_xlfn.LET(_xlpm.k,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$KY$3:$KY$215),IF(_xlpm.top="対象無し", 0, SUMPRODUCT(_xlpm.amount * _xlpm.hitCount))),0)</f>
        <v>0</v>
      </c>
      <c r="LA87" s="157">
        <f t="shared" si="275"/>
        <v>0</v>
      </c>
      <c r="LB87" s="21">
        <f>LEN(配列情報!$D$84)-LEN(SUBSTITUTE(配列情報!$D$84,$D87,""))</f>
        <v>0</v>
      </c>
      <c r="LC87" s="21">
        <f t="shared" si="373"/>
        <v>0</v>
      </c>
      <c r="LD87" s="162" cm="1">
        <f t="array" ref="LD87">LC87-IFERROR(_xlfn.LET(_xlpm.k,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$LC$3:$LC$215),IF(_xlpm.top="対象無し", 0, SUMPRODUCT(_xlpm.amount * _xlpm.hitCount))),0)</f>
        <v>0</v>
      </c>
      <c r="LE87" s="157">
        <f t="shared" si="276"/>
        <v>0</v>
      </c>
      <c r="LF87" s="21">
        <f>LEN(配列情報!$D$85)-LEN(SUBSTITUTE(配列情報!$D$85,$D87,""))</f>
        <v>0</v>
      </c>
      <c r="LG87" s="21">
        <f t="shared" si="374"/>
        <v>0</v>
      </c>
      <c r="LH87" s="162" cm="1">
        <f t="array" ref="LH87">LG87-IFERROR(_xlfn.LET(_xlpm.k,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$LG$3:$LG$215),IF(_xlpm.top="対象無し", 0, SUMPRODUCT(_xlpm.amount * _xlpm.hitCount))),0)</f>
        <v>0</v>
      </c>
      <c r="LI87" s="157">
        <f t="shared" si="277"/>
        <v>0</v>
      </c>
      <c r="LJ87" s="21">
        <f>LEN(配列情報!$D$86)-LEN(SUBSTITUTE(配列情報!$D$86,$D87,""))</f>
        <v>0</v>
      </c>
      <c r="LK87" s="21">
        <f t="shared" si="375"/>
        <v>0</v>
      </c>
      <c r="LL87" s="162" cm="1">
        <f t="array" ref="LL87">LK87-IFERROR(_xlfn.LET(_xlpm.k,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$LK$3:$LK$215),IF(_xlpm.top="対象無し", 0, SUMPRODUCT(_xlpm.amount * _xlpm.hitCount))),0)</f>
        <v>0</v>
      </c>
      <c r="LM87" s="157">
        <f t="shared" si="278"/>
        <v>0</v>
      </c>
      <c r="LN87" s="21">
        <f>LEN(配列情報!$D$87)-LEN(SUBSTITUTE(配列情報!$D$87,$D87,""))</f>
        <v>0</v>
      </c>
      <c r="LO87" s="21">
        <f t="shared" si="376"/>
        <v>0</v>
      </c>
      <c r="LP87" s="162" cm="1">
        <f t="array" ref="LP87">LO87-IFERROR(_xlfn.LET(_xlpm.k,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$LO$3:$LO$215),IF(_xlpm.top="対象無し", 0, SUMPRODUCT(_xlpm.amount * _xlpm.hitCount))),0)</f>
        <v>0</v>
      </c>
      <c r="LQ87" s="157">
        <f t="shared" si="279"/>
        <v>0</v>
      </c>
      <c r="LR87" s="21">
        <f>LEN(配列情報!$D$88)-LEN(SUBSTITUTE(配列情報!$D$88,$D87,""))</f>
        <v>0</v>
      </c>
      <c r="LS87" s="21">
        <f t="shared" si="377"/>
        <v>0</v>
      </c>
      <c r="LT87" s="162" cm="1">
        <f t="array" ref="LT87">LS87-IFERROR(_xlfn.LET(_xlpm.k,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$LS$3:$LS$215),IF(_xlpm.top="対象無し", 0, SUMPRODUCT(_xlpm.amount * _xlpm.hitCount))),0)</f>
        <v>0</v>
      </c>
      <c r="LU87" s="157">
        <f t="shared" si="280"/>
        <v>0</v>
      </c>
      <c r="LV87" s="21">
        <f>LEN(配列情報!$D$89)-LEN(SUBSTITUTE(配列情報!$D$89,$D87,""))</f>
        <v>0</v>
      </c>
      <c r="LW87" s="21">
        <f t="shared" si="378"/>
        <v>0</v>
      </c>
      <c r="LX87" s="162" cm="1">
        <f t="array" ref="LX87">LW87-IFERROR(_xlfn.LET(_xlpm.k,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$LW$3:$LW$215),IF(_xlpm.top="対象無し", 0, SUMPRODUCT(_xlpm.amount * _xlpm.hitCount))),0)</f>
        <v>0</v>
      </c>
      <c r="LY87" s="157">
        <f t="shared" si="281"/>
        <v>0</v>
      </c>
      <c r="LZ87" s="21">
        <f>LEN(配列情報!$D$90)-LEN(SUBSTITUTE(配列情報!$D$90,$D87,""))</f>
        <v>0</v>
      </c>
      <c r="MA87" s="21">
        <f t="shared" si="379"/>
        <v>0</v>
      </c>
      <c r="MB87" s="162" cm="1">
        <f t="array" ref="MB87">MA87-IFERROR(_xlfn.LET(_xlpm.k,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$MA$3:$MA$215),IF(_xlpm.top="対象無し", 0, SUMPRODUCT(_xlpm.amount * _xlpm.hitCount))),0)</f>
        <v>0</v>
      </c>
      <c r="MC87" s="157">
        <f t="shared" si="282"/>
        <v>0</v>
      </c>
      <c r="MD87" s="21">
        <f>LEN(配列情報!$D$91)-LEN(SUBSTITUTE(配列情報!$D$91,$D87,""))</f>
        <v>0</v>
      </c>
      <c r="ME87" s="21">
        <f t="shared" si="380"/>
        <v>0</v>
      </c>
      <c r="MF87" s="162" cm="1">
        <f t="array" ref="MF87">ME87-IFERROR(_xlfn.LET(_xlpm.k,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$ME$3:$ME$215),IF(_xlpm.top="対象無し", 0, SUMPRODUCT(_xlpm.amount * _xlpm.hitCount))),0)</f>
        <v>0</v>
      </c>
      <c r="MG87" s="157">
        <f t="shared" si="283"/>
        <v>0</v>
      </c>
      <c r="MH87" s="21">
        <f>LEN(配列情報!$D$92)-LEN(SUBSTITUTE(配列情報!$D$92,$D87,""))</f>
        <v>0</v>
      </c>
      <c r="MI87" s="21">
        <f t="shared" si="381"/>
        <v>0</v>
      </c>
      <c r="MJ87" s="162" cm="1">
        <f t="array" ref="MJ87">MI87-IFERROR(_xlfn.LET(_xlpm.k,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$MI$3:$MI$215),IF(_xlpm.top="対象無し", 0, SUMPRODUCT(_xlpm.amount * _xlpm.hitCount))),0)</f>
        <v>0</v>
      </c>
      <c r="MK87" s="157">
        <f t="shared" si="284"/>
        <v>0</v>
      </c>
      <c r="ML87" s="21">
        <f>LEN(配列情報!$D$93)-LEN(SUBSTITUTE(配列情報!$D$93,$D87,""))</f>
        <v>0</v>
      </c>
      <c r="MM87" s="21">
        <f t="shared" si="382"/>
        <v>0</v>
      </c>
      <c r="MN87" s="162" cm="1">
        <f t="array" ref="MN87">MM87-IFERROR(_xlfn.LET(_xlpm.k,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$MM$3:$MM$215),IF(_xlpm.top="対象無し", 0, SUMPRODUCT(_xlpm.amount * _xlpm.hitCount))),0)</f>
        <v>0</v>
      </c>
      <c r="MO87" s="157">
        <f t="shared" si="285"/>
        <v>0</v>
      </c>
      <c r="MP87" s="21">
        <f>LEN(配列情報!$D$94)-LEN(SUBSTITUTE(配列情報!$D$94,$D87,""))</f>
        <v>0</v>
      </c>
      <c r="MQ87" s="21">
        <f t="shared" si="383"/>
        <v>0</v>
      </c>
      <c r="MR87" s="162" cm="1">
        <f t="array" ref="MR87">MQ87-IFERROR(_xlfn.LET(_xlpm.k,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$MQ$3:$MQ$215),IF(_xlpm.top="対象無し", 0, SUMPRODUCT(_xlpm.amount * _xlpm.hitCount))),0)</f>
        <v>0</v>
      </c>
      <c r="MS87" s="157">
        <f t="shared" si="286"/>
        <v>0</v>
      </c>
      <c r="MT87" s="21">
        <f>LEN(配列情報!$D$95)-LEN(SUBSTITUTE(配列情報!$D$95,$D87,""))</f>
        <v>0</v>
      </c>
      <c r="MU87" s="21">
        <f t="shared" si="384"/>
        <v>0</v>
      </c>
      <c r="MV87" s="162" cm="1">
        <f t="array" ref="MV87">MU87-IFERROR(_xlfn.LET(_xlpm.k,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$MU$3:$MU$215),IF(_xlpm.top="対象無し", 0, SUMPRODUCT(_xlpm.amount * _xlpm.hitCount))),0)</f>
        <v>0</v>
      </c>
      <c r="MW87" s="157">
        <f t="shared" si="287"/>
        <v>0</v>
      </c>
      <c r="MX87" s="21">
        <f>LEN(配列情報!$D$96)-LEN(SUBSTITUTE(配列情報!$D$96,$D87,""))</f>
        <v>0</v>
      </c>
      <c r="MY87" s="21">
        <f t="shared" si="385"/>
        <v>0</v>
      </c>
      <c r="MZ87" s="162" cm="1">
        <f t="array" ref="MZ87">MY87-IFERROR(_xlfn.LET(_xlpm.k,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$MY$3:$MY$215),IF(_xlpm.top="対象無し", 0, SUMPRODUCT(_xlpm.amount * _xlpm.hitCount))),0)</f>
        <v>0</v>
      </c>
      <c r="NA87" s="157">
        <f t="shared" si="288"/>
        <v>0</v>
      </c>
      <c r="NB87" s="21">
        <f>LEN(配列情報!$D$97)-LEN(SUBSTITUTE(配列情報!$D$97,$D87,""))</f>
        <v>0</v>
      </c>
      <c r="NC87" s="21">
        <f t="shared" si="386"/>
        <v>0</v>
      </c>
      <c r="ND87" s="162" cm="1">
        <f t="array" ref="ND87">NC87-IFERROR(_xlfn.LET(_xlpm.k,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$NC$3:$NC$215),IF(_xlpm.top="対象無し", 0, SUMPRODUCT(_xlpm.amount * _xlpm.hitCount))),0)</f>
        <v>0</v>
      </c>
      <c r="NE87" s="157">
        <f t="shared" si="289"/>
        <v>0</v>
      </c>
      <c r="NF87" s="21">
        <f>LEN(配列情報!$D$98)-LEN(SUBSTITUTE(配列情報!$D$98,$D87,""))</f>
        <v>0</v>
      </c>
      <c r="NG87" s="21">
        <f t="shared" si="387"/>
        <v>0</v>
      </c>
      <c r="NH87" s="162" cm="1">
        <f t="array" ref="NH87">NG87-IFERROR(_xlfn.LET(_xlpm.k,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$NG$3:$NG$215),IF(_xlpm.top="対象無し", 0, SUMPRODUCT(_xlpm.amount * _xlpm.hitCount))),0)</f>
        <v>0</v>
      </c>
      <c r="NI87" s="157">
        <f t="shared" si="290"/>
        <v>0</v>
      </c>
      <c r="NJ87" s="21">
        <f>LEN(配列情報!$D$99)-LEN(SUBSTITUTE(配列情報!$D$99,$D87,""))</f>
        <v>0</v>
      </c>
      <c r="NK87" s="21">
        <f t="shared" si="388"/>
        <v>0</v>
      </c>
      <c r="NL87" s="162" cm="1">
        <f t="array" ref="NL87">NK87-IFERROR(_xlfn.LET(_xlpm.k,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$NK$3:$NK$215),IF(_xlpm.top="対象無し", 0, SUMPRODUCT(_xlpm.amount * _xlpm.hitCount))),0)</f>
        <v>0</v>
      </c>
      <c r="NM87" s="157">
        <f t="shared" si="291"/>
        <v>0</v>
      </c>
      <c r="NN87" s="21">
        <f>LEN(配列情報!$D$100)-LEN(SUBSTITUTE(配列情報!$D$100,$D87,""))</f>
        <v>0</v>
      </c>
      <c r="NO87" s="21">
        <f t="shared" si="389"/>
        <v>0</v>
      </c>
      <c r="NP87" s="162" cm="1">
        <f t="array" ref="NP87">NO87-IFERROR(_xlfn.LET(_xlpm.k,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$NO$3:$NO$215),IF(_xlpm.top="対象無し", 0, SUMPRODUCT(_xlpm.amount * _xlpm.hitCount))),0)</f>
        <v>0</v>
      </c>
      <c r="NQ87" s="157">
        <f t="shared" si="292"/>
        <v>0</v>
      </c>
      <c r="NR87" s="21">
        <f>LEN(配列情報!$D$101)-LEN(SUBSTITUTE(配列情報!$D$101,$D87,""))</f>
        <v>0</v>
      </c>
      <c r="NS87" s="21">
        <f t="shared" si="390"/>
        <v>0</v>
      </c>
      <c r="NT87" s="162" cm="1">
        <f t="array" ref="NT87">NS87-IFERROR(_xlfn.LET(_xlpm.k,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$NS$3:$NS$215),IF(_xlpm.top="対象無し", 0, SUMPRODUCT(_xlpm.amount * _xlpm.hitCount))),0)</f>
        <v>0</v>
      </c>
      <c r="NU87" s="157">
        <f t="shared" si="293"/>
        <v>0</v>
      </c>
      <c r="NV87" s="21">
        <f>LEN(配列情報!$D$102)-LEN(SUBSTITUTE(配列情報!$D$102,$D87,""))</f>
        <v>0</v>
      </c>
      <c r="NW87" s="21">
        <f t="shared" si="391"/>
        <v>0</v>
      </c>
      <c r="NX87" s="162" cm="1">
        <f t="array" ref="NX87">NW87-IFERROR(_xlfn.LET(_xlpm.k, _xlfn.XMATCH(TRUE, EXACT($OB$2:$RL$2, D87),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D87, ""))) / LEN(D87),_xlpm.amount, SUMIF($C$3:$C$215, _xlpm.arrCode, $NW$3:$NW$215),IF(_xlpm.top="対象無し", 0, SUMPRODUCT(_xlpm.amount * _xlpm.hitCount))),0)</f>
        <v>0</v>
      </c>
      <c r="NY87" s="157">
        <f t="shared" si="294"/>
        <v>0</v>
      </c>
    </row>
    <row r="88" spans="1:389">
      <c r="A88" s="163" t="str">
        <f>塩基・修飾表記の定義!A67 &amp; "[特殊]"</f>
        <v>[特殊]</v>
      </c>
      <c r="B88" s="176"/>
      <c r="C88" s="45">
        <v>86</v>
      </c>
      <c r="D88" s="19">
        <f>塩基・修飾表記の定義!D67</f>
        <v>0</v>
      </c>
      <c r="E88" s="160">
        <f t="shared" si="295"/>
        <v>1</v>
      </c>
      <c r="F88" s="21">
        <f>LEN(配列情報!$D$7)-LEN(SUBSTITUTE(配列情報!$D$7,$D88,""))</f>
        <v>0</v>
      </c>
      <c r="G88" s="21">
        <f t="shared" si="296"/>
        <v>0</v>
      </c>
      <c r="H88" s="162" cm="1">
        <f t="array" ref="H88">G88-IFERROR(_xlfn.LET(_xlpm.k,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$G$3:$G$215),IF(_xlpm.top="対象無し", 0, SUMPRODUCT(_xlpm.amount * _xlpm.hitCount))),0)</f>
        <v>0</v>
      </c>
      <c r="I88" s="157">
        <f t="shared" si="392"/>
        <v>0</v>
      </c>
      <c r="J88" s="21">
        <f>LEN(配列情報!$D$8)-LEN(SUBSTITUTE(配列情報!$D$8,$D88,""))</f>
        <v>0</v>
      </c>
      <c r="K88" s="21">
        <f t="shared" si="297"/>
        <v>0</v>
      </c>
      <c r="L88" s="162" cm="1">
        <f t="array" ref="L88">K88-IFERROR(_xlfn.LET(_xlpm.k,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$K$3:$K$215),IF(_xlpm.top="対象無し", 0, SUMPRODUCT(_xlpm.amount * _xlpm.hitCount))),0)</f>
        <v>0</v>
      </c>
      <c r="M88" s="157">
        <f t="shared" si="200"/>
        <v>0</v>
      </c>
      <c r="N88" s="21">
        <f>LEN(配列情報!$D$9)-LEN(SUBSTITUTE(配列情報!$D$9,$D88,""))</f>
        <v>0</v>
      </c>
      <c r="O88" s="21">
        <f t="shared" si="298"/>
        <v>0</v>
      </c>
      <c r="P88" s="162" cm="1">
        <f t="array" ref="P88">O88-IFERROR(_xlfn.LET(_xlpm.k,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$O$3:$O$215),IF(_xlpm.top="対象無し", 0, SUMPRODUCT(_xlpm.amount * _xlpm.hitCount))),0)</f>
        <v>0</v>
      </c>
      <c r="Q88" s="157">
        <f t="shared" si="201"/>
        <v>0</v>
      </c>
      <c r="R88" s="21">
        <f>LEN(配列情報!$D$10)-LEN(SUBSTITUTE(配列情報!$D$10,$D88,""))</f>
        <v>0</v>
      </c>
      <c r="S88" s="21">
        <f t="shared" si="299"/>
        <v>0</v>
      </c>
      <c r="T88" s="162" cm="1">
        <f t="array" ref="T88">S88-IFERROR(_xlfn.LET(_xlpm.k,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$S$3:$S$215),IF(_xlpm.top="対象無し", 0, SUMPRODUCT(_xlpm.amount * _xlpm.hitCount))),0)</f>
        <v>0</v>
      </c>
      <c r="U88" s="157">
        <f t="shared" si="202"/>
        <v>0</v>
      </c>
      <c r="V88" s="21">
        <f>LEN(配列情報!$D$11)-LEN(SUBSTITUTE(配列情報!$D$11,$D88,""))</f>
        <v>0</v>
      </c>
      <c r="W88" s="21">
        <f t="shared" si="300"/>
        <v>0</v>
      </c>
      <c r="X88" s="162" cm="1">
        <f t="array" ref="X88">W88-IFERROR(_xlfn.LET(_xlpm.k,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$W$3:$W$215),IF(_xlpm.top="対象無し", 0, SUMPRODUCT(_xlpm.amount * _xlpm.hitCount))),0)</f>
        <v>0</v>
      </c>
      <c r="Y88" s="157">
        <f t="shared" si="203"/>
        <v>0</v>
      </c>
      <c r="Z88" s="21">
        <f>LEN(配列情報!$D$12)-LEN(SUBSTITUTE(配列情報!$D$12,$D88,""))</f>
        <v>0</v>
      </c>
      <c r="AA88" s="21">
        <f t="shared" si="301"/>
        <v>0</v>
      </c>
      <c r="AB88" s="162" cm="1">
        <f t="array" ref="AB88">AA88-IFERROR(_xlfn.LET(_xlpm.k,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$AA$3:$AA$215),IF(_xlpm.top="対象無し", 0, SUMPRODUCT(_xlpm.amount * _xlpm.hitCount))),0)</f>
        <v>0</v>
      </c>
      <c r="AC88" s="157">
        <f t="shared" si="204"/>
        <v>0</v>
      </c>
      <c r="AD88" s="21">
        <f>LEN(配列情報!$D$13)-LEN(SUBSTITUTE(配列情報!$D$13,$D88,""))</f>
        <v>0</v>
      </c>
      <c r="AE88" s="21">
        <f t="shared" si="302"/>
        <v>0</v>
      </c>
      <c r="AF88" s="162" cm="1">
        <f t="array" ref="AF88">AE88-IFERROR(_xlfn.LET(_xlpm.k,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$AE$3:$AE$215),IF(_xlpm.top="対象無し", 0, SUMPRODUCT(_xlpm.amount * _xlpm.hitCount))),0)</f>
        <v>0</v>
      </c>
      <c r="AG88" s="157">
        <f t="shared" si="205"/>
        <v>0</v>
      </c>
      <c r="AH88" s="21">
        <f>LEN(配列情報!$D$14)-LEN(SUBSTITUTE(配列情報!$D$14,$D88,""))</f>
        <v>0</v>
      </c>
      <c r="AI88" s="21">
        <f t="shared" si="303"/>
        <v>0</v>
      </c>
      <c r="AJ88" s="162" cm="1">
        <f t="array" ref="AJ88">AI88-IFERROR(_xlfn.LET(_xlpm.k,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$AI$3:$AI$215),IF(_xlpm.top="対象無し", 0, SUMPRODUCT(_xlpm.amount * _xlpm.hitCount))),0)</f>
        <v>0</v>
      </c>
      <c r="AK88" s="157">
        <f t="shared" si="206"/>
        <v>0</v>
      </c>
      <c r="AL88" s="21">
        <f>LEN(配列情報!$D$15)-LEN(SUBSTITUTE(配列情報!$D$15,$D88,""))</f>
        <v>0</v>
      </c>
      <c r="AM88" s="21">
        <f t="shared" si="304"/>
        <v>0</v>
      </c>
      <c r="AN88" s="162" cm="1">
        <f t="array" ref="AN88">AM88-IFERROR(_xlfn.LET(_xlpm.k,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$AM$3:$AM$215),IF(_xlpm.top="対象無し", 0, SUMPRODUCT(_xlpm.amount * _xlpm.hitCount))),0)</f>
        <v>0</v>
      </c>
      <c r="AO88" s="157">
        <f t="shared" si="207"/>
        <v>0</v>
      </c>
      <c r="AP88" s="21">
        <f>LEN(配列情報!$D$16)-LEN(SUBSTITUTE(配列情報!$D$16,$D88,""))</f>
        <v>0</v>
      </c>
      <c r="AQ88" s="21">
        <f t="shared" si="305"/>
        <v>0</v>
      </c>
      <c r="AR88" s="162" cm="1">
        <f t="array" ref="AR88">AQ88-IFERROR(_xlfn.LET(_xlpm.k,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$AQ$3:$AQ$215),IF(_xlpm.top="対象無し", 0, SUMPRODUCT(_xlpm.amount * _xlpm.hitCount))),0)</f>
        <v>0</v>
      </c>
      <c r="AS88" s="157">
        <f t="shared" si="208"/>
        <v>0</v>
      </c>
      <c r="AT88" s="21">
        <f>LEN(配列情報!$D$17)-LEN(SUBSTITUTE(配列情報!$D$17,$D88,""))</f>
        <v>0</v>
      </c>
      <c r="AU88" s="21">
        <f t="shared" si="306"/>
        <v>0</v>
      </c>
      <c r="AV88" s="162" cm="1">
        <f t="array" ref="AV88">AU88-IFERROR(_xlfn.LET(_xlpm.k,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$AU$3:$AU$215),IF(_xlpm.top="対象無し", 0, SUMPRODUCT(_xlpm.amount * _xlpm.hitCount))),0)</f>
        <v>0</v>
      </c>
      <c r="AW88" s="157">
        <f t="shared" si="209"/>
        <v>0</v>
      </c>
      <c r="AX88" s="21">
        <f>LEN(配列情報!$D$18)-LEN(SUBSTITUTE(配列情報!$D$18,$D88,""))</f>
        <v>0</v>
      </c>
      <c r="AY88" s="21">
        <f t="shared" si="307"/>
        <v>0</v>
      </c>
      <c r="AZ88" s="162" cm="1">
        <f t="array" ref="AZ88">AY88-IFERROR(_xlfn.LET(_xlpm.k,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$AY$3:$AY$215),IF(_xlpm.top="対象無し", 0, SUMPRODUCT(_xlpm.amount * _xlpm.hitCount))),0)</f>
        <v>0</v>
      </c>
      <c r="BA88" s="157">
        <f t="shared" si="210"/>
        <v>0</v>
      </c>
      <c r="BB88" s="21">
        <f>LEN(配列情報!$D$19)-LEN(SUBSTITUTE(配列情報!$D$19,$D88,""))</f>
        <v>0</v>
      </c>
      <c r="BC88" s="21">
        <f t="shared" si="308"/>
        <v>0</v>
      </c>
      <c r="BD88" s="162" cm="1">
        <f t="array" ref="BD88">BC88-IFERROR(_xlfn.LET(_xlpm.k,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$BC$3:$BC$215),IF(_xlpm.top="対象無し", 0, SUMPRODUCT(_xlpm.amount * _xlpm.hitCount))),0)</f>
        <v>0</v>
      </c>
      <c r="BE88" s="157">
        <f t="shared" si="211"/>
        <v>0</v>
      </c>
      <c r="BF88" s="21">
        <f>LEN(配列情報!$D$20)-LEN(SUBSTITUTE(配列情報!$D$20,$D88,""))</f>
        <v>0</v>
      </c>
      <c r="BG88" s="21">
        <f t="shared" si="309"/>
        <v>0</v>
      </c>
      <c r="BH88" s="162" cm="1">
        <f t="array" ref="BH88">BG88-IFERROR(_xlfn.LET(_xlpm.k,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$BG$3:$BG$215),IF(_xlpm.top="対象無し", 0, SUMPRODUCT(_xlpm.amount * _xlpm.hitCount))),0)</f>
        <v>0</v>
      </c>
      <c r="BI88" s="157">
        <f t="shared" si="212"/>
        <v>0</v>
      </c>
      <c r="BJ88" s="21">
        <f>LEN(配列情報!$D$21)-LEN(SUBSTITUTE(配列情報!$D$21,$D88,""))</f>
        <v>0</v>
      </c>
      <c r="BK88" s="21">
        <f t="shared" si="310"/>
        <v>0</v>
      </c>
      <c r="BL88" s="162" cm="1">
        <f t="array" ref="BL88">BK88-IFERROR(_xlfn.LET(_xlpm.k,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$BK$3:$BK$215),IF(_xlpm.top="対象無し", 0, SUMPRODUCT(_xlpm.amount * _xlpm.hitCount))),0)</f>
        <v>0</v>
      </c>
      <c r="BM88" s="157">
        <f t="shared" si="213"/>
        <v>0</v>
      </c>
      <c r="BN88" s="21">
        <f>LEN(配列情報!$D$22)-LEN(SUBSTITUTE(配列情報!$D$22,$D88,""))</f>
        <v>0</v>
      </c>
      <c r="BO88" s="21">
        <f t="shared" si="311"/>
        <v>0</v>
      </c>
      <c r="BP88" s="162" cm="1">
        <f t="array" ref="BP88">BO88-IFERROR(_xlfn.LET(_xlpm.k,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$BO$3:$BO$215),IF(_xlpm.top="対象無し", 0, SUMPRODUCT(_xlpm.amount * _xlpm.hitCount))),0)</f>
        <v>0</v>
      </c>
      <c r="BQ88" s="157">
        <f t="shared" si="214"/>
        <v>0</v>
      </c>
      <c r="BR88" s="21">
        <f>LEN(配列情報!$D$23)-LEN(SUBSTITUTE(配列情報!$D$23,$D88,""))</f>
        <v>0</v>
      </c>
      <c r="BS88" s="21">
        <f t="shared" si="312"/>
        <v>0</v>
      </c>
      <c r="BT88" s="162" cm="1">
        <f t="array" ref="BT88">BS88-IFERROR(_xlfn.LET(_xlpm.k,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$BS$3:$BS$215),IF(_xlpm.top="対象無し", 0, SUMPRODUCT(_xlpm.amount * _xlpm.hitCount))),0)</f>
        <v>0</v>
      </c>
      <c r="BU88" s="157">
        <f t="shared" si="215"/>
        <v>0</v>
      </c>
      <c r="BV88" s="21">
        <f>LEN(配列情報!$D$24)-LEN(SUBSTITUTE(配列情報!$D$24,$D88,""))</f>
        <v>0</v>
      </c>
      <c r="BW88" s="21">
        <f t="shared" si="313"/>
        <v>0</v>
      </c>
      <c r="BX88" s="162" cm="1">
        <f t="array" ref="BX88">BW88-IFERROR(_xlfn.LET(_xlpm.k,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$BW$3:$BW$215),IF(_xlpm.top="対象無し", 0, SUMPRODUCT(_xlpm.amount * _xlpm.hitCount))),0)</f>
        <v>0</v>
      </c>
      <c r="BY88" s="157">
        <f t="shared" si="216"/>
        <v>0</v>
      </c>
      <c r="BZ88" s="21">
        <f>LEN(配列情報!$D$25)-LEN(SUBSTITUTE(配列情報!$D$25,$D88,""))</f>
        <v>0</v>
      </c>
      <c r="CA88" s="21">
        <f t="shared" si="314"/>
        <v>0</v>
      </c>
      <c r="CB88" s="162" cm="1">
        <f t="array" ref="CB88">CA88-IFERROR(_xlfn.LET(_xlpm.k,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$CA$3:$CA$215),IF(_xlpm.top="対象無し", 0, SUMPRODUCT(_xlpm.amount * _xlpm.hitCount))),0)</f>
        <v>0</v>
      </c>
      <c r="CC88" s="157">
        <f t="shared" si="217"/>
        <v>0</v>
      </c>
      <c r="CD88" s="21">
        <f>LEN(配列情報!$D$26)-LEN(SUBSTITUTE(配列情報!$D$26,$D88,""))</f>
        <v>0</v>
      </c>
      <c r="CE88" s="21">
        <f t="shared" si="315"/>
        <v>0</v>
      </c>
      <c r="CF88" s="162" cm="1">
        <f t="array" ref="CF88">CE88-IFERROR(_xlfn.LET(_xlpm.k,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$CE$3:$CE$215),IF(_xlpm.top="対象無し", 0, SUMPRODUCT(_xlpm.amount * _xlpm.hitCount))),0)</f>
        <v>0</v>
      </c>
      <c r="CG88" s="157">
        <f t="shared" si="218"/>
        <v>0</v>
      </c>
      <c r="CH88" s="21">
        <f>LEN(配列情報!$D$27)-LEN(SUBSTITUTE(配列情報!$D$27,$D88,""))</f>
        <v>0</v>
      </c>
      <c r="CI88" s="21">
        <f t="shared" si="316"/>
        <v>0</v>
      </c>
      <c r="CJ88" s="162" cm="1">
        <f t="array" ref="CJ88">CI88-IFERROR(_xlfn.LET(_xlpm.k,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$CI$3:$CI$215),IF(_xlpm.top="対象無し", 0, SUMPRODUCT(_xlpm.amount * _xlpm.hitCount))),0)</f>
        <v>0</v>
      </c>
      <c r="CK88" s="157">
        <f t="shared" si="219"/>
        <v>0</v>
      </c>
      <c r="CL88" s="21">
        <f>LEN(配列情報!$D$28)-LEN(SUBSTITUTE(配列情報!$D$28,$D88,""))</f>
        <v>0</v>
      </c>
      <c r="CM88" s="21">
        <f t="shared" si="317"/>
        <v>0</v>
      </c>
      <c r="CN88" s="162" cm="1">
        <f t="array" ref="CN88">CM88-IFERROR(_xlfn.LET(_xlpm.k,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$CM$3:$CM$215),IF(_xlpm.top="対象無し", 0, SUMPRODUCT(_xlpm.amount * _xlpm.hitCount))),0)</f>
        <v>0</v>
      </c>
      <c r="CO88" s="157">
        <f t="shared" si="220"/>
        <v>0</v>
      </c>
      <c r="CP88" s="21">
        <f>LEN(配列情報!$D$29)-LEN(SUBSTITUTE(配列情報!$D$29,$D88,""))</f>
        <v>0</v>
      </c>
      <c r="CQ88" s="21">
        <f t="shared" si="318"/>
        <v>0</v>
      </c>
      <c r="CR88" s="162" cm="1">
        <f t="array" ref="CR88">CQ88-IFERROR(_xlfn.LET(_xlpm.k,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$CQ$3:$CQ$215),IF(_xlpm.top="対象無し", 0, SUMPRODUCT(_xlpm.amount * _xlpm.hitCount))),0)</f>
        <v>0</v>
      </c>
      <c r="CS88" s="157">
        <f t="shared" si="221"/>
        <v>0</v>
      </c>
      <c r="CT88" s="21">
        <f>LEN(配列情報!$D$30)-LEN(SUBSTITUTE(配列情報!$D$30,$D88,""))</f>
        <v>0</v>
      </c>
      <c r="CU88" s="21">
        <f t="shared" si="319"/>
        <v>0</v>
      </c>
      <c r="CV88" s="162" cm="1">
        <f t="array" ref="CV88">CU88-IFERROR(_xlfn.LET(_xlpm.k,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$CU$3:$CU$215),IF(_xlpm.top="対象無し", 0, SUMPRODUCT(_xlpm.amount * _xlpm.hitCount))),0)</f>
        <v>0</v>
      </c>
      <c r="CW88" s="157">
        <f t="shared" si="222"/>
        <v>0</v>
      </c>
      <c r="CX88" s="21">
        <f>LEN(配列情報!$D$31)-LEN(SUBSTITUTE(配列情報!$D$31,$D88,""))</f>
        <v>0</v>
      </c>
      <c r="CY88" s="21">
        <f t="shared" si="320"/>
        <v>0</v>
      </c>
      <c r="CZ88" s="162" cm="1">
        <f t="array" ref="CZ88">CY88-IFERROR(_xlfn.LET(_xlpm.k,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$CY$3:$CY$215),IF(_xlpm.top="対象無し", 0, SUMPRODUCT(_xlpm.amount * _xlpm.hitCount))),0)</f>
        <v>0</v>
      </c>
      <c r="DA88" s="157">
        <f t="shared" si="223"/>
        <v>0</v>
      </c>
      <c r="DB88" s="21">
        <f>LEN(配列情報!$D$32)-LEN(SUBSTITUTE(配列情報!$D$32,$D88,""))</f>
        <v>0</v>
      </c>
      <c r="DC88" s="21">
        <f t="shared" si="321"/>
        <v>0</v>
      </c>
      <c r="DD88" s="162" cm="1">
        <f t="array" ref="DD88">DC88-IFERROR(_xlfn.LET(_xlpm.k,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$DC$3:$DC$215),IF(_xlpm.top="対象無し", 0, SUMPRODUCT(_xlpm.amount * _xlpm.hitCount))),0)</f>
        <v>0</v>
      </c>
      <c r="DE88" s="157">
        <f t="shared" si="224"/>
        <v>0</v>
      </c>
      <c r="DF88" s="21">
        <f>LEN(配列情報!$D$33)-LEN(SUBSTITUTE(配列情報!$D$33,$D88,""))</f>
        <v>0</v>
      </c>
      <c r="DG88" s="21">
        <f t="shared" si="322"/>
        <v>0</v>
      </c>
      <c r="DH88" s="162" cm="1">
        <f t="array" ref="DH88">DG88-IFERROR(_xlfn.LET(_xlpm.k,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$DG$3:$DG$215),IF(_xlpm.top="対象無し", 0, SUMPRODUCT(_xlpm.amount * _xlpm.hitCount))),0)</f>
        <v>0</v>
      </c>
      <c r="DI88" s="157">
        <f t="shared" si="225"/>
        <v>0</v>
      </c>
      <c r="DJ88" s="21">
        <f>LEN(配列情報!$D$34)-LEN(SUBSTITUTE(配列情報!$D$34,$D88,""))</f>
        <v>0</v>
      </c>
      <c r="DK88" s="21">
        <f t="shared" si="323"/>
        <v>0</v>
      </c>
      <c r="DL88" s="162" cm="1">
        <f t="array" ref="DL88">DK88-IFERROR(_xlfn.LET(_xlpm.k,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$DK$3:$DK$215),IF(_xlpm.top="対象無し", 0, SUMPRODUCT(_xlpm.amount * _xlpm.hitCount))),0)</f>
        <v>0</v>
      </c>
      <c r="DM88" s="157">
        <f t="shared" si="226"/>
        <v>0</v>
      </c>
      <c r="DN88" s="21">
        <f>LEN(配列情報!$D$35)-LEN(SUBSTITUTE(配列情報!$D$35,$D88,""))</f>
        <v>0</v>
      </c>
      <c r="DO88" s="21">
        <f t="shared" si="324"/>
        <v>0</v>
      </c>
      <c r="DP88" s="162" cm="1">
        <f t="array" ref="DP88">DO88-IFERROR(_xlfn.LET(_xlpm.k,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$DO$3:$DO$215),IF(_xlpm.top="対象無し", 0, SUMPRODUCT(_xlpm.amount * _xlpm.hitCount))),0)</f>
        <v>0</v>
      </c>
      <c r="DQ88" s="157">
        <f t="shared" si="227"/>
        <v>0</v>
      </c>
      <c r="DR88" s="21">
        <f>LEN(配列情報!$D$36)-LEN(SUBSTITUTE(配列情報!$D$36,$D88,""))</f>
        <v>0</v>
      </c>
      <c r="DS88" s="21">
        <f t="shared" si="325"/>
        <v>0</v>
      </c>
      <c r="DT88" s="162" cm="1">
        <f t="array" ref="DT88">DS88-IFERROR(_xlfn.LET(_xlpm.k,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$DS$3:$DS$215),IF(_xlpm.top="対象無し", 0, SUMPRODUCT(_xlpm.amount * _xlpm.hitCount))),0)</f>
        <v>0</v>
      </c>
      <c r="DU88" s="157">
        <f t="shared" si="228"/>
        <v>0</v>
      </c>
      <c r="DV88" s="21">
        <f>LEN(配列情報!$D$37)-LEN(SUBSTITUTE(配列情報!$D$37,$D88,""))</f>
        <v>0</v>
      </c>
      <c r="DW88" s="21">
        <f t="shared" si="326"/>
        <v>0</v>
      </c>
      <c r="DX88" s="162" cm="1">
        <f t="array" ref="DX88">DW88-IFERROR(_xlfn.LET(_xlpm.k,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$DW$3:$DW$215),IF(_xlpm.top="対象無し", 0, SUMPRODUCT(_xlpm.amount * _xlpm.hitCount))),0)</f>
        <v>0</v>
      </c>
      <c r="DY88" s="157">
        <f t="shared" si="229"/>
        <v>0</v>
      </c>
      <c r="DZ88" s="21">
        <f>LEN(配列情報!$D$38)-LEN(SUBSTITUTE(配列情報!$D$38,$D88,""))</f>
        <v>0</v>
      </c>
      <c r="EA88" s="21">
        <f t="shared" si="327"/>
        <v>0</v>
      </c>
      <c r="EB88" s="162" cm="1">
        <f t="array" ref="EB88">EA88-IFERROR(_xlfn.LET(_xlpm.k,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$EA$3:$EA$215),IF(_xlpm.top="対象無し", 0, SUMPRODUCT(_xlpm.amount * _xlpm.hitCount))),0)</f>
        <v>0</v>
      </c>
      <c r="EC88" s="157">
        <f t="shared" si="230"/>
        <v>0</v>
      </c>
      <c r="ED88" s="21">
        <f>LEN(配列情報!$D$39)-LEN(SUBSTITUTE(配列情報!$D$39,$D88,""))</f>
        <v>0</v>
      </c>
      <c r="EE88" s="21">
        <f t="shared" si="328"/>
        <v>0</v>
      </c>
      <c r="EF88" s="162" cm="1">
        <f t="array" ref="EF88">EE88-IFERROR(_xlfn.LET(_xlpm.k,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$EE$3:$EE$215),IF(_xlpm.top="対象無し", 0, SUMPRODUCT(_xlpm.amount * _xlpm.hitCount))),0)</f>
        <v>0</v>
      </c>
      <c r="EG88" s="157">
        <f t="shared" si="231"/>
        <v>0</v>
      </c>
      <c r="EH88" s="21">
        <f>LEN(配列情報!$D$40)-LEN(SUBSTITUTE(配列情報!$D$40,$D88,""))</f>
        <v>0</v>
      </c>
      <c r="EI88" s="21">
        <f t="shared" si="329"/>
        <v>0</v>
      </c>
      <c r="EJ88" s="162" cm="1">
        <f t="array" ref="EJ88">EI88-IFERROR(_xlfn.LET(_xlpm.k,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$EI$3:$EI$215),IF(_xlpm.top="対象無し", 0, SUMPRODUCT(_xlpm.amount * _xlpm.hitCount))),0)</f>
        <v>0</v>
      </c>
      <c r="EK88" s="157">
        <f t="shared" si="232"/>
        <v>0</v>
      </c>
      <c r="EL88" s="21">
        <f>LEN(配列情報!$D$41)-LEN(SUBSTITUTE(配列情報!$D$41,$D88,""))</f>
        <v>0</v>
      </c>
      <c r="EM88" s="21">
        <f t="shared" si="330"/>
        <v>0</v>
      </c>
      <c r="EN88" s="162" cm="1">
        <f t="array" ref="EN88">EM88-IFERROR(_xlfn.LET(_xlpm.k,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$EM$3:$EM$215),IF(_xlpm.top="対象無し", 0, SUMPRODUCT(_xlpm.amount * _xlpm.hitCount))),0)</f>
        <v>0</v>
      </c>
      <c r="EO88" s="157">
        <f t="shared" si="233"/>
        <v>0</v>
      </c>
      <c r="EP88" s="21">
        <f>LEN(配列情報!$D$42)-LEN(SUBSTITUTE(配列情報!$D$42,$D88,""))</f>
        <v>0</v>
      </c>
      <c r="EQ88" s="21">
        <f t="shared" si="331"/>
        <v>0</v>
      </c>
      <c r="ER88" s="162" cm="1">
        <f t="array" ref="ER88">EQ88-IFERROR(_xlfn.LET(_xlpm.k,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$EQ$3:$EQ$215),IF(_xlpm.top="対象無し", 0, SUMPRODUCT(_xlpm.amount * _xlpm.hitCount))),0)</f>
        <v>0</v>
      </c>
      <c r="ES88" s="157">
        <f t="shared" si="234"/>
        <v>0</v>
      </c>
      <c r="ET88" s="21">
        <f>LEN(配列情報!$D$43)-LEN(SUBSTITUTE(配列情報!$D$43,$D88,""))</f>
        <v>0</v>
      </c>
      <c r="EU88" s="21">
        <f t="shared" si="332"/>
        <v>0</v>
      </c>
      <c r="EV88" s="162" cm="1">
        <f t="array" ref="EV88">EU88-IFERROR(_xlfn.LET(_xlpm.k,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$EU$3:$EU$215),IF(_xlpm.top="対象無し", 0, SUMPRODUCT(_xlpm.amount * _xlpm.hitCount))),0)</f>
        <v>0</v>
      </c>
      <c r="EW88" s="157">
        <f t="shared" si="235"/>
        <v>0</v>
      </c>
      <c r="EX88" s="21">
        <f>LEN(配列情報!$D$44)-LEN(SUBSTITUTE(配列情報!$D$44,$D88,""))</f>
        <v>0</v>
      </c>
      <c r="EY88" s="21">
        <f t="shared" si="333"/>
        <v>0</v>
      </c>
      <c r="EZ88" s="162" cm="1">
        <f t="array" ref="EZ88">EY88-IFERROR(_xlfn.LET(_xlpm.k,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$EY$3:$EY$215),IF(_xlpm.top="対象無し", 0, SUMPRODUCT(_xlpm.amount * _xlpm.hitCount))),0)</f>
        <v>0</v>
      </c>
      <c r="FA88" s="157">
        <f t="shared" si="236"/>
        <v>0</v>
      </c>
      <c r="FB88" s="21">
        <f>LEN(配列情報!$D$45)-LEN(SUBSTITUTE(配列情報!$D$45,$D88,""))</f>
        <v>0</v>
      </c>
      <c r="FC88" s="21">
        <f t="shared" si="334"/>
        <v>0</v>
      </c>
      <c r="FD88" s="162" cm="1">
        <f t="array" ref="FD88">FC88-IFERROR(_xlfn.LET(_xlpm.k,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$FC$3:$FC$215),IF(_xlpm.top="対象無し", 0, SUMPRODUCT(_xlpm.amount * _xlpm.hitCount))),0)</f>
        <v>0</v>
      </c>
      <c r="FE88" s="157">
        <f t="shared" si="237"/>
        <v>0</v>
      </c>
      <c r="FF88" s="21">
        <f>LEN(配列情報!$D$46)-LEN(SUBSTITUTE(配列情報!$D$46,$D88,""))</f>
        <v>0</v>
      </c>
      <c r="FG88" s="21">
        <f t="shared" si="335"/>
        <v>0</v>
      </c>
      <c r="FH88" s="162" cm="1">
        <f t="array" ref="FH88">FG88-IFERROR(_xlfn.LET(_xlpm.k,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$FG$3:$FG$215),IF(_xlpm.top="対象無し", 0, SUMPRODUCT(_xlpm.amount * _xlpm.hitCount))),0)</f>
        <v>0</v>
      </c>
      <c r="FI88" s="157">
        <f t="shared" si="238"/>
        <v>0</v>
      </c>
      <c r="FJ88" s="21">
        <f>LEN(配列情報!$D$47)-LEN(SUBSTITUTE(配列情報!$D$47,$D88,""))</f>
        <v>0</v>
      </c>
      <c r="FK88" s="21">
        <f t="shared" si="336"/>
        <v>0</v>
      </c>
      <c r="FL88" s="162" cm="1">
        <f t="array" ref="FL88">FK88-IFERROR(_xlfn.LET(_xlpm.k,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$FK$3:$FK$215),IF(_xlpm.top="対象無し", 0, SUMPRODUCT(_xlpm.amount * _xlpm.hitCount))),0)</f>
        <v>0</v>
      </c>
      <c r="FM88" s="157">
        <f t="shared" si="239"/>
        <v>0</v>
      </c>
      <c r="FN88" s="21">
        <f>LEN(配列情報!$D$48)-LEN(SUBSTITUTE(配列情報!$D$48,$D88,""))</f>
        <v>0</v>
      </c>
      <c r="FO88" s="21">
        <f t="shared" si="337"/>
        <v>0</v>
      </c>
      <c r="FP88" s="162" cm="1">
        <f t="array" ref="FP88">FO88-IFERROR(_xlfn.LET(_xlpm.k,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$FO$3:$FO$215),IF(_xlpm.top="対象無し", 0, SUMPRODUCT(_xlpm.amount * _xlpm.hitCount))),0)</f>
        <v>0</v>
      </c>
      <c r="FQ88" s="157">
        <f t="shared" si="240"/>
        <v>0</v>
      </c>
      <c r="FR88" s="21">
        <f>LEN(配列情報!$D$49)-LEN(SUBSTITUTE(配列情報!$D$49,$D88,""))</f>
        <v>0</v>
      </c>
      <c r="FS88" s="21">
        <f t="shared" si="338"/>
        <v>0</v>
      </c>
      <c r="FT88" s="162" cm="1">
        <f t="array" ref="FT88">FS88-IFERROR(_xlfn.LET(_xlpm.k,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$FS$3:$FS$215),IF(_xlpm.top="対象無し", 0, SUMPRODUCT(_xlpm.amount * _xlpm.hitCount))),0)</f>
        <v>0</v>
      </c>
      <c r="FU88" s="157">
        <f t="shared" si="241"/>
        <v>0</v>
      </c>
      <c r="FV88" s="21">
        <f>LEN(配列情報!$D$50)-LEN(SUBSTITUTE(配列情報!$D$50,$D88,""))</f>
        <v>0</v>
      </c>
      <c r="FW88" s="21">
        <f t="shared" si="339"/>
        <v>0</v>
      </c>
      <c r="FX88" s="162" cm="1">
        <f t="array" ref="FX88">FW88-IFERROR(_xlfn.LET(_xlpm.k,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$FW$3:$FW$215),IF(_xlpm.top="対象無し", 0, SUMPRODUCT(_xlpm.amount * _xlpm.hitCount))),0)</f>
        <v>0</v>
      </c>
      <c r="FY88" s="157">
        <f t="shared" si="242"/>
        <v>0</v>
      </c>
      <c r="FZ88" s="21">
        <f>LEN(配列情報!$D$51)-LEN(SUBSTITUTE(配列情報!$D$51,$D88,""))</f>
        <v>0</v>
      </c>
      <c r="GA88" s="21">
        <f t="shared" si="340"/>
        <v>0</v>
      </c>
      <c r="GB88" s="162" cm="1">
        <f t="array" ref="GB88">GA88-IFERROR(_xlfn.LET(_xlpm.k,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$GA$3:$GA$215),IF(_xlpm.top="対象無し", 0, SUMPRODUCT(_xlpm.amount * _xlpm.hitCount))),0)</f>
        <v>0</v>
      </c>
      <c r="GC88" s="157">
        <f t="shared" si="243"/>
        <v>0</v>
      </c>
      <c r="GD88" s="21">
        <f>LEN(配列情報!$D$52)-LEN(SUBSTITUTE(配列情報!$D$52,$D88,""))</f>
        <v>0</v>
      </c>
      <c r="GE88" s="21">
        <f t="shared" si="341"/>
        <v>0</v>
      </c>
      <c r="GF88" s="162" cm="1">
        <f t="array" ref="GF88">GE88-IFERROR(_xlfn.LET(_xlpm.k,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$GE$3:$GE$215),IF(_xlpm.top="対象無し", 0, SUMPRODUCT(_xlpm.amount * _xlpm.hitCount))),0)</f>
        <v>0</v>
      </c>
      <c r="GG88" s="157">
        <f t="shared" si="244"/>
        <v>0</v>
      </c>
      <c r="GH88" s="21">
        <f>LEN(配列情報!$D$53)-LEN(SUBSTITUTE(配列情報!$D$53,$D88,""))</f>
        <v>0</v>
      </c>
      <c r="GI88" s="21">
        <f t="shared" si="342"/>
        <v>0</v>
      </c>
      <c r="GJ88" s="162" cm="1">
        <f t="array" ref="GJ88">GI88-IFERROR(_xlfn.LET(_xlpm.k,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$GI$3:$GI$215),IF(_xlpm.top="対象無し", 0, SUMPRODUCT(_xlpm.amount * _xlpm.hitCount))),0)</f>
        <v>0</v>
      </c>
      <c r="GK88" s="157">
        <f t="shared" si="245"/>
        <v>0</v>
      </c>
      <c r="GL88" s="21">
        <f>LEN(配列情報!$D$54)-LEN(SUBSTITUTE(配列情報!$D$54,$D88,""))</f>
        <v>0</v>
      </c>
      <c r="GM88" s="21">
        <f t="shared" si="343"/>
        <v>0</v>
      </c>
      <c r="GN88" s="162" cm="1">
        <f t="array" ref="GN88">GM88-IFERROR(_xlfn.LET(_xlpm.k,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$GM$3:$GM$215),IF(_xlpm.top="対象無し", 0, SUMPRODUCT(_xlpm.amount * _xlpm.hitCount))),0)</f>
        <v>0</v>
      </c>
      <c r="GO88" s="157">
        <f t="shared" si="246"/>
        <v>0</v>
      </c>
      <c r="GP88" s="21">
        <f>LEN(配列情報!$D$55)-LEN(SUBSTITUTE(配列情報!$D$55,$D88,""))</f>
        <v>0</v>
      </c>
      <c r="GQ88" s="21">
        <f t="shared" si="344"/>
        <v>0</v>
      </c>
      <c r="GR88" s="162" cm="1">
        <f t="array" ref="GR88">GQ88-IFERROR(_xlfn.LET(_xlpm.k,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$GQ$3:$GQ$215),IF(_xlpm.top="対象無し", 0, SUMPRODUCT(_xlpm.amount * _xlpm.hitCount))),0)</f>
        <v>0</v>
      </c>
      <c r="GS88" s="157">
        <f t="shared" si="247"/>
        <v>0</v>
      </c>
      <c r="GT88" s="21">
        <f>LEN(配列情報!$D$56)-LEN(SUBSTITUTE(配列情報!$D$56,$D88,""))</f>
        <v>0</v>
      </c>
      <c r="GU88" s="21">
        <f t="shared" si="345"/>
        <v>0</v>
      </c>
      <c r="GV88" s="162" cm="1">
        <f t="array" ref="GV88">GU88-IFERROR(_xlfn.LET(_xlpm.k,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$GU$3:$GU$215),IF(_xlpm.top="対象無し", 0, SUMPRODUCT(_xlpm.amount * _xlpm.hitCount))),0)</f>
        <v>0</v>
      </c>
      <c r="GW88" s="157">
        <f t="shared" si="248"/>
        <v>0</v>
      </c>
      <c r="GX88" s="21">
        <f>LEN(配列情報!$D$57)-LEN(SUBSTITUTE(配列情報!$D$57,$D88,""))</f>
        <v>0</v>
      </c>
      <c r="GY88" s="21">
        <f t="shared" si="346"/>
        <v>0</v>
      </c>
      <c r="GZ88" s="162" cm="1">
        <f t="array" ref="GZ88">GY88-IFERROR(_xlfn.LET(_xlpm.k,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$GY$3:$GY$215),IF(_xlpm.top="対象無し", 0, SUMPRODUCT(_xlpm.amount * _xlpm.hitCount))),0)</f>
        <v>0</v>
      </c>
      <c r="HA88" s="157">
        <f t="shared" si="249"/>
        <v>0</v>
      </c>
      <c r="HB88" s="21">
        <f>LEN(配列情報!$D$58)-LEN(SUBSTITUTE(配列情報!$D$58,$D88,""))</f>
        <v>0</v>
      </c>
      <c r="HC88" s="21">
        <f t="shared" si="347"/>
        <v>0</v>
      </c>
      <c r="HD88" s="162" cm="1">
        <f t="array" ref="HD88">HC88-IFERROR(_xlfn.LET(_xlpm.k,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$HC$3:$HC$215),IF(_xlpm.top="対象無し", 0, SUMPRODUCT(_xlpm.amount * _xlpm.hitCount))),0)</f>
        <v>0</v>
      </c>
      <c r="HE88" s="157">
        <f t="shared" si="250"/>
        <v>0</v>
      </c>
      <c r="HF88" s="21">
        <f>LEN(配列情報!$D$59)-LEN(SUBSTITUTE(配列情報!$D$59,$D88,""))</f>
        <v>0</v>
      </c>
      <c r="HG88" s="21">
        <f t="shared" si="348"/>
        <v>0</v>
      </c>
      <c r="HH88" s="162" cm="1">
        <f t="array" ref="HH88">HG88-IFERROR(_xlfn.LET(_xlpm.k,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$HG$3:$HG$215),IF(_xlpm.top="対象無し", 0, SUMPRODUCT(_xlpm.amount * _xlpm.hitCount))),0)</f>
        <v>0</v>
      </c>
      <c r="HI88" s="157">
        <f t="shared" si="251"/>
        <v>0</v>
      </c>
      <c r="HJ88" s="21">
        <f>LEN(配列情報!$D$60)-LEN(SUBSTITUTE(配列情報!$D$60,$D88,""))</f>
        <v>0</v>
      </c>
      <c r="HK88" s="21">
        <f t="shared" si="349"/>
        <v>0</v>
      </c>
      <c r="HL88" s="162" cm="1">
        <f t="array" ref="HL88">HK88-IFERROR(_xlfn.LET(_xlpm.k,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$HK$3:$HK$215),IF(_xlpm.top="対象無し", 0, SUMPRODUCT(_xlpm.amount * _xlpm.hitCount))),0)</f>
        <v>0</v>
      </c>
      <c r="HM88" s="157">
        <f t="shared" si="252"/>
        <v>0</v>
      </c>
      <c r="HN88" s="21">
        <f>LEN(配列情報!$D$61)-LEN(SUBSTITUTE(配列情報!$D$61,$D88,""))</f>
        <v>0</v>
      </c>
      <c r="HO88" s="21">
        <f t="shared" si="350"/>
        <v>0</v>
      </c>
      <c r="HP88" s="162" cm="1">
        <f t="array" ref="HP88">HO88-IFERROR(_xlfn.LET(_xlpm.k,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$HO$3:$HO$215),IF(_xlpm.top="対象無し", 0, SUMPRODUCT(_xlpm.amount * _xlpm.hitCount))),0)</f>
        <v>0</v>
      </c>
      <c r="HQ88" s="157">
        <f t="shared" si="253"/>
        <v>0</v>
      </c>
      <c r="HR88" s="21">
        <f>LEN(配列情報!$D$62)-LEN(SUBSTITUTE(配列情報!$D$62,$D88,""))</f>
        <v>0</v>
      </c>
      <c r="HS88" s="21">
        <f t="shared" si="351"/>
        <v>0</v>
      </c>
      <c r="HT88" s="162" cm="1">
        <f t="array" ref="HT88">HS88-IFERROR(_xlfn.LET(_xlpm.k,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$HS$3:$HS$215),IF(_xlpm.top="対象無し", 0, SUMPRODUCT(_xlpm.amount * _xlpm.hitCount))),0)</f>
        <v>0</v>
      </c>
      <c r="HU88" s="157">
        <f t="shared" si="254"/>
        <v>0</v>
      </c>
      <c r="HV88" s="21">
        <f>LEN(配列情報!$D$63)-LEN(SUBSTITUTE(配列情報!$D$63,$D88,""))</f>
        <v>0</v>
      </c>
      <c r="HW88" s="21">
        <f t="shared" si="352"/>
        <v>0</v>
      </c>
      <c r="HX88" s="162" cm="1">
        <f t="array" ref="HX88">HW88-IFERROR(_xlfn.LET(_xlpm.k,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$HW$3:$HW$215),IF(_xlpm.top="対象無し", 0, SUMPRODUCT(_xlpm.amount * _xlpm.hitCount))),0)</f>
        <v>0</v>
      </c>
      <c r="HY88" s="157">
        <f t="shared" si="255"/>
        <v>0</v>
      </c>
      <c r="HZ88" s="21">
        <f>LEN(配列情報!$D$64)-LEN(SUBSTITUTE(配列情報!$D$64,$D88,""))</f>
        <v>0</v>
      </c>
      <c r="IA88" s="21">
        <f t="shared" si="353"/>
        <v>0</v>
      </c>
      <c r="IB88" s="162" cm="1">
        <f t="array" ref="IB88">IA88-IFERROR(_xlfn.LET(_xlpm.k,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$IA$3:$IA$215),IF(_xlpm.top="対象無し", 0, SUMPRODUCT(_xlpm.amount * _xlpm.hitCount))),0)</f>
        <v>0</v>
      </c>
      <c r="IC88" s="157">
        <f t="shared" si="256"/>
        <v>0</v>
      </c>
      <c r="ID88" s="21">
        <f>LEN(配列情報!$D$65)-LEN(SUBSTITUTE(配列情報!$D$65,$D88,""))</f>
        <v>0</v>
      </c>
      <c r="IE88" s="21">
        <f t="shared" si="354"/>
        <v>0</v>
      </c>
      <c r="IF88" s="162" cm="1">
        <f t="array" ref="IF88">IE88-IFERROR(_xlfn.LET(_xlpm.k,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$IE$3:$IE$215),IF(_xlpm.top="対象無し", 0, SUMPRODUCT(_xlpm.amount * _xlpm.hitCount))),0)</f>
        <v>0</v>
      </c>
      <c r="IG88" s="157">
        <f t="shared" si="257"/>
        <v>0</v>
      </c>
      <c r="IH88" s="21">
        <f>LEN(配列情報!$D$66)-LEN(SUBSTITUTE(配列情報!$D$66,$D88,""))</f>
        <v>0</v>
      </c>
      <c r="II88" s="21">
        <f t="shared" si="355"/>
        <v>0</v>
      </c>
      <c r="IJ88" s="162" cm="1">
        <f t="array" ref="IJ88">II88-IFERROR(_xlfn.LET(_xlpm.k,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$II$3:$II$215),IF(_xlpm.top="対象無し", 0, SUMPRODUCT(_xlpm.amount * _xlpm.hitCount))),0)</f>
        <v>0</v>
      </c>
      <c r="IK88" s="157">
        <f t="shared" si="258"/>
        <v>0</v>
      </c>
      <c r="IL88" s="21">
        <f>LEN(配列情報!$D$67)-LEN(SUBSTITUTE(配列情報!$D$67,$D88,""))</f>
        <v>0</v>
      </c>
      <c r="IM88" s="21">
        <f t="shared" si="356"/>
        <v>0</v>
      </c>
      <c r="IN88" s="162" cm="1">
        <f t="array" ref="IN88">IM88-IFERROR(_xlfn.LET(_xlpm.k,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$IM$3:$IM$215),IF(_xlpm.top="対象無し", 0, SUMPRODUCT(_xlpm.amount * _xlpm.hitCount))),0)</f>
        <v>0</v>
      </c>
      <c r="IO88" s="157">
        <f t="shared" si="259"/>
        <v>0</v>
      </c>
      <c r="IP88" s="21">
        <f>LEN(配列情報!$D$68)-LEN(SUBSTITUTE(配列情報!$D$68,$D88,""))</f>
        <v>0</v>
      </c>
      <c r="IQ88" s="21">
        <f t="shared" si="357"/>
        <v>0</v>
      </c>
      <c r="IR88" s="162" cm="1">
        <f t="array" ref="IR88">IQ88-IFERROR(_xlfn.LET(_xlpm.k,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$IQ$3:$IQ$215),IF(_xlpm.top="対象無し", 0, SUMPRODUCT(_xlpm.amount * _xlpm.hitCount))),0)</f>
        <v>0</v>
      </c>
      <c r="IS88" s="157">
        <f t="shared" si="260"/>
        <v>0</v>
      </c>
      <c r="IT88" s="21">
        <f>LEN(配列情報!$D$69)-LEN(SUBSTITUTE(配列情報!$D$69,$D88,""))</f>
        <v>0</v>
      </c>
      <c r="IU88" s="21">
        <f t="shared" si="358"/>
        <v>0</v>
      </c>
      <c r="IV88" s="162" cm="1">
        <f t="array" ref="IV88">IU88-IFERROR(_xlfn.LET(_xlpm.k,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$IU$3:$IU$215),IF(_xlpm.top="対象無し", 0, SUMPRODUCT(_xlpm.amount * _xlpm.hitCount))),0)</f>
        <v>0</v>
      </c>
      <c r="IW88" s="157">
        <f t="shared" si="261"/>
        <v>0</v>
      </c>
      <c r="IX88" s="21">
        <f>LEN(配列情報!$D$70)-LEN(SUBSTITUTE(配列情報!$D$70,$D88,""))</f>
        <v>0</v>
      </c>
      <c r="IY88" s="21">
        <f t="shared" si="359"/>
        <v>0</v>
      </c>
      <c r="IZ88" s="162" cm="1">
        <f t="array" ref="IZ88">IY88-IFERROR(_xlfn.LET(_xlpm.k,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$IY$3:$IY$215),IF(_xlpm.top="対象無し", 0, SUMPRODUCT(_xlpm.amount * _xlpm.hitCount))),0)</f>
        <v>0</v>
      </c>
      <c r="JA88" s="157">
        <f t="shared" si="262"/>
        <v>0</v>
      </c>
      <c r="JB88" s="21">
        <f>LEN(配列情報!$D$71)-LEN(SUBSTITUTE(配列情報!$D$71,$D88,""))</f>
        <v>0</v>
      </c>
      <c r="JC88" s="21">
        <f t="shared" si="360"/>
        <v>0</v>
      </c>
      <c r="JD88" s="162" cm="1">
        <f t="array" ref="JD88">JC88-IFERROR(_xlfn.LET(_xlpm.k,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$JC$3:$JC$215),IF(_xlpm.top="対象無し", 0, SUMPRODUCT(_xlpm.amount * _xlpm.hitCount))),0)</f>
        <v>0</v>
      </c>
      <c r="JE88" s="157">
        <f t="shared" si="263"/>
        <v>0</v>
      </c>
      <c r="JF88" s="21">
        <f>LEN(配列情報!$D$72)-LEN(SUBSTITUTE(配列情報!$D$72,$D88,""))</f>
        <v>0</v>
      </c>
      <c r="JG88" s="21">
        <f t="shared" si="361"/>
        <v>0</v>
      </c>
      <c r="JH88" s="162" cm="1">
        <f t="array" ref="JH88">JG88-IFERROR(_xlfn.LET(_xlpm.k,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$JG$3:$JG$215),IF(_xlpm.top="対象無し", 0, SUMPRODUCT(_xlpm.amount * _xlpm.hitCount))),0)</f>
        <v>0</v>
      </c>
      <c r="JI88" s="157">
        <f t="shared" si="264"/>
        <v>0</v>
      </c>
      <c r="JJ88" s="21">
        <f>LEN(配列情報!$D$73)-LEN(SUBSTITUTE(配列情報!$D$73,$D88,""))</f>
        <v>0</v>
      </c>
      <c r="JK88" s="21">
        <f t="shared" si="362"/>
        <v>0</v>
      </c>
      <c r="JL88" s="162" cm="1">
        <f t="array" ref="JL88">JK88-IFERROR(_xlfn.LET(_xlpm.k,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$JK$3:$JK$215),IF(_xlpm.top="対象無し", 0, SUMPRODUCT(_xlpm.amount * _xlpm.hitCount))),0)</f>
        <v>0</v>
      </c>
      <c r="JM88" s="157">
        <f t="shared" si="265"/>
        <v>0</v>
      </c>
      <c r="JN88" s="21">
        <f>LEN(配列情報!$D$74)-LEN(SUBSTITUTE(配列情報!$D$74,$D88,""))</f>
        <v>0</v>
      </c>
      <c r="JO88" s="21">
        <f t="shared" si="363"/>
        <v>0</v>
      </c>
      <c r="JP88" s="162" cm="1">
        <f t="array" ref="JP88">JO88-IFERROR(_xlfn.LET(_xlpm.k,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$JO$3:$JO$215),IF(_xlpm.top="対象無し", 0, SUMPRODUCT(_xlpm.amount * _xlpm.hitCount))),0)</f>
        <v>0</v>
      </c>
      <c r="JQ88" s="157">
        <f t="shared" si="266"/>
        <v>0</v>
      </c>
      <c r="JR88" s="21">
        <f>LEN(配列情報!$D$75)-LEN(SUBSTITUTE(配列情報!$D$75,$D88,""))</f>
        <v>0</v>
      </c>
      <c r="JS88" s="21">
        <f t="shared" si="364"/>
        <v>0</v>
      </c>
      <c r="JT88" s="162" cm="1">
        <f t="array" ref="JT88">JS88-IFERROR(_xlfn.LET(_xlpm.k,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$JS$3:$JS$215),IF(_xlpm.top="対象無し", 0, SUMPRODUCT(_xlpm.amount * _xlpm.hitCount))),0)</f>
        <v>0</v>
      </c>
      <c r="JU88" s="157">
        <f t="shared" si="267"/>
        <v>0</v>
      </c>
      <c r="JV88" s="21">
        <f>LEN(配列情報!$D$76)-LEN(SUBSTITUTE(配列情報!$D$76,$D88,""))</f>
        <v>0</v>
      </c>
      <c r="JW88" s="21">
        <f t="shared" si="365"/>
        <v>0</v>
      </c>
      <c r="JX88" s="162" cm="1">
        <f t="array" ref="JX88">JW88-IFERROR(_xlfn.LET(_xlpm.k,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$JW$3:$JW$215),IF(_xlpm.top="対象無し", 0, SUMPRODUCT(_xlpm.amount * _xlpm.hitCount))),0)</f>
        <v>0</v>
      </c>
      <c r="JY88" s="157">
        <f t="shared" si="268"/>
        <v>0</v>
      </c>
      <c r="JZ88" s="21">
        <f>LEN(配列情報!$D$77)-LEN(SUBSTITUTE(配列情報!$D$77,$D88,""))</f>
        <v>0</v>
      </c>
      <c r="KA88" s="21">
        <f t="shared" si="366"/>
        <v>0</v>
      </c>
      <c r="KB88" s="162" cm="1">
        <f t="array" ref="KB88">KA88-IFERROR(_xlfn.LET(_xlpm.k,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$KA$3:$KA$215),IF(_xlpm.top="対象無し", 0, SUMPRODUCT(_xlpm.amount * _xlpm.hitCount))),0)</f>
        <v>0</v>
      </c>
      <c r="KC88" s="157">
        <f t="shared" si="269"/>
        <v>0</v>
      </c>
      <c r="KD88" s="21">
        <f>LEN(配列情報!$D$78)-LEN(SUBSTITUTE(配列情報!$D$78,$D88,""))</f>
        <v>0</v>
      </c>
      <c r="KE88" s="21">
        <f t="shared" si="367"/>
        <v>0</v>
      </c>
      <c r="KF88" s="162" cm="1">
        <f t="array" ref="KF88">KE88-IFERROR(_xlfn.LET(_xlpm.k,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$KE$3:$KE$215),IF(_xlpm.top="対象無し", 0, SUMPRODUCT(_xlpm.amount * _xlpm.hitCount))),0)</f>
        <v>0</v>
      </c>
      <c r="KG88" s="157">
        <f t="shared" si="270"/>
        <v>0</v>
      </c>
      <c r="KH88" s="21">
        <f>LEN(配列情報!$D$79)-LEN(SUBSTITUTE(配列情報!$D$79,$D88,""))</f>
        <v>0</v>
      </c>
      <c r="KI88" s="21">
        <f t="shared" si="368"/>
        <v>0</v>
      </c>
      <c r="KJ88" s="162" cm="1">
        <f t="array" ref="KJ88">KI88-IFERROR(_xlfn.LET(_xlpm.k,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$KI$3:$KI$215),IF(_xlpm.top="対象無し", 0, SUMPRODUCT(_xlpm.amount * _xlpm.hitCount))),0)</f>
        <v>0</v>
      </c>
      <c r="KK88" s="157">
        <f t="shared" si="271"/>
        <v>0</v>
      </c>
      <c r="KL88" s="21">
        <f>LEN(配列情報!$D$80)-LEN(SUBSTITUTE(配列情報!$D$80,$D88,""))</f>
        <v>0</v>
      </c>
      <c r="KM88" s="21">
        <f t="shared" si="369"/>
        <v>0</v>
      </c>
      <c r="KN88" s="162" cm="1">
        <f t="array" ref="KN88">KM88-IFERROR(_xlfn.LET(_xlpm.k,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$KM$3:$KM$215),IF(_xlpm.top="対象無し", 0, SUMPRODUCT(_xlpm.amount * _xlpm.hitCount))),0)</f>
        <v>0</v>
      </c>
      <c r="KO88" s="157">
        <f t="shared" si="272"/>
        <v>0</v>
      </c>
      <c r="KP88" s="21">
        <f>LEN(配列情報!$D$81)-LEN(SUBSTITUTE(配列情報!$D$81,$D88,""))</f>
        <v>0</v>
      </c>
      <c r="KQ88" s="21">
        <f t="shared" si="370"/>
        <v>0</v>
      </c>
      <c r="KR88" s="162" cm="1">
        <f t="array" ref="KR88">KQ88-IFERROR(_xlfn.LET(_xlpm.k,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$KQ$3:$KQ$215),IF(_xlpm.top="対象無し", 0, SUMPRODUCT(_xlpm.amount * _xlpm.hitCount))),0)</f>
        <v>0</v>
      </c>
      <c r="KS88" s="157">
        <f t="shared" si="273"/>
        <v>0</v>
      </c>
      <c r="KT88" s="21">
        <f>LEN(配列情報!$D$82)-LEN(SUBSTITUTE(配列情報!$D$82,$D88,""))</f>
        <v>0</v>
      </c>
      <c r="KU88" s="21">
        <f t="shared" si="371"/>
        <v>0</v>
      </c>
      <c r="KV88" s="162" cm="1">
        <f t="array" ref="KV88">KU88-IFERROR(_xlfn.LET(_xlpm.k,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$KU$3:$KU$215),IF(_xlpm.top="対象無し", 0, SUMPRODUCT(_xlpm.amount * _xlpm.hitCount))),0)</f>
        <v>0</v>
      </c>
      <c r="KW88" s="157">
        <f t="shared" si="274"/>
        <v>0</v>
      </c>
      <c r="KX88" s="21">
        <f>LEN(配列情報!$D$83)-LEN(SUBSTITUTE(配列情報!$D$83,$D88,""))</f>
        <v>0</v>
      </c>
      <c r="KY88" s="21">
        <f t="shared" si="372"/>
        <v>0</v>
      </c>
      <c r="KZ88" s="162" cm="1">
        <f t="array" ref="KZ88">KY88-IFERROR(_xlfn.LET(_xlpm.k,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$KY$3:$KY$215),IF(_xlpm.top="対象無し", 0, SUMPRODUCT(_xlpm.amount * _xlpm.hitCount))),0)</f>
        <v>0</v>
      </c>
      <c r="LA88" s="157">
        <f t="shared" si="275"/>
        <v>0</v>
      </c>
      <c r="LB88" s="21">
        <f>LEN(配列情報!$D$84)-LEN(SUBSTITUTE(配列情報!$D$84,$D88,""))</f>
        <v>0</v>
      </c>
      <c r="LC88" s="21">
        <f t="shared" si="373"/>
        <v>0</v>
      </c>
      <c r="LD88" s="162" cm="1">
        <f t="array" ref="LD88">LC88-IFERROR(_xlfn.LET(_xlpm.k,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$LC$3:$LC$215),IF(_xlpm.top="対象無し", 0, SUMPRODUCT(_xlpm.amount * _xlpm.hitCount))),0)</f>
        <v>0</v>
      </c>
      <c r="LE88" s="157">
        <f t="shared" si="276"/>
        <v>0</v>
      </c>
      <c r="LF88" s="21">
        <f>LEN(配列情報!$D$85)-LEN(SUBSTITUTE(配列情報!$D$85,$D88,""))</f>
        <v>0</v>
      </c>
      <c r="LG88" s="21">
        <f t="shared" si="374"/>
        <v>0</v>
      </c>
      <c r="LH88" s="162" cm="1">
        <f t="array" ref="LH88">LG88-IFERROR(_xlfn.LET(_xlpm.k,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$LG$3:$LG$215),IF(_xlpm.top="対象無し", 0, SUMPRODUCT(_xlpm.amount * _xlpm.hitCount))),0)</f>
        <v>0</v>
      </c>
      <c r="LI88" s="157">
        <f t="shared" si="277"/>
        <v>0</v>
      </c>
      <c r="LJ88" s="21">
        <f>LEN(配列情報!$D$86)-LEN(SUBSTITUTE(配列情報!$D$86,$D88,""))</f>
        <v>0</v>
      </c>
      <c r="LK88" s="21">
        <f t="shared" si="375"/>
        <v>0</v>
      </c>
      <c r="LL88" s="162" cm="1">
        <f t="array" ref="LL88">LK88-IFERROR(_xlfn.LET(_xlpm.k,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$LK$3:$LK$215),IF(_xlpm.top="対象無し", 0, SUMPRODUCT(_xlpm.amount * _xlpm.hitCount))),0)</f>
        <v>0</v>
      </c>
      <c r="LM88" s="157">
        <f t="shared" si="278"/>
        <v>0</v>
      </c>
      <c r="LN88" s="21">
        <f>LEN(配列情報!$D$87)-LEN(SUBSTITUTE(配列情報!$D$87,$D88,""))</f>
        <v>0</v>
      </c>
      <c r="LO88" s="21">
        <f t="shared" si="376"/>
        <v>0</v>
      </c>
      <c r="LP88" s="162" cm="1">
        <f t="array" ref="LP88">LO88-IFERROR(_xlfn.LET(_xlpm.k,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$LO$3:$LO$215),IF(_xlpm.top="対象無し", 0, SUMPRODUCT(_xlpm.amount * _xlpm.hitCount))),0)</f>
        <v>0</v>
      </c>
      <c r="LQ88" s="157">
        <f t="shared" si="279"/>
        <v>0</v>
      </c>
      <c r="LR88" s="21">
        <f>LEN(配列情報!$D$88)-LEN(SUBSTITUTE(配列情報!$D$88,$D88,""))</f>
        <v>0</v>
      </c>
      <c r="LS88" s="21">
        <f t="shared" si="377"/>
        <v>0</v>
      </c>
      <c r="LT88" s="162" cm="1">
        <f t="array" ref="LT88">LS88-IFERROR(_xlfn.LET(_xlpm.k,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$LS$3:$LS$215),IF(_xlpm.top="対象無し", 0, SUMPRODUCT(_xlpm.amount * _xlpm.hitCount))),0)</f>
        <v>0</v>
      </c>
      <c r="LU88" s="157">
        <f t="shared" si="280"/>
        <v>0</v>
      </c>
      <c r="LV88" s="21">
        <f>LEN(配列情報!$D$89)-LEN(SUBSTITUTE(配列情報!$D$89,$D88,""))</f>
        <v>0</v>
      </c>
      <c r="LW88" s="21">
        <f t="shared" si="378"/>
        <v>0</v>
      </c>
      <c r="LX88" s="162" cm="1">
        <f t="array" ref="LX88">LW88-IFERROR(_xlfn.LET(_xlpm.k,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$LW$3:$LW$215),IF(_xlpm.top="対象無し", 0, SUMPRODUCT(_xlpm.amount * _xlpm.hitCount))),0)</f>
        <v>0</v>
      </c>
      <c r="LY88" s="157">
        <f t="shared" si="281"/>
        <v>0</v>
      </c>
      <c r="LZ88" s="21">
        <f>LEN(配列情報!$D$90)-LEN(SUBSTITUTE(配列情報!$D$90,$D88,""))</f>
        <v>0</v>
      </c>
      <c r="MA88" s="21">
        <f t="shared" si="379"/>
        <v>0</v>
      </c>
      <c r="MB88" s="162" cm="1">
        <f t="array" ref="MB88">MA88-IFERROR(_xlfn.LET(_xlpm.k,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$MA$3:$MA$215),IF(_xlpm.top="対象無し", 0, SUMPRODUCT(_xlpm.amount * _xlpm.hitCount))),0)</f>
        <v>0</v>
      </c>
      <c r="MC88" s="157">
        <f t="shared" si="282"/>
        <v>0</v>
      </c>
      <c r="MD88" s="21">
        <f>LEN(配列情報!$D$91)-LEN(SUBSTITUTE(配列情報!$D$91,$D88,""))</f>
        <v>0</v>
      </c>
      <c r="ME88" s="21">
        <f t="shared" si="380"/>
        <v>0</v>
      </c>
      <c r="MF88" s="162" cm="1">
        <f t="array" ref="MF88">ME88-IFERROR(_xlfn.LET(_xlpm.k,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$ME$3:$ME$215),IF(_xlpm.top="対象無し", 0, SUMPRODUCT(_xlpm.amount * _xlpm.hitCount))),0)</f>
        <v>0</v>
      </c>
      <c r="MG88" s="157">
        <f t="shared" si="283"/>
        <v>0</v>
      </c>
      <c r="MH88" s="21">
        <f>LEN(配列情報!$D$92)-LEN(SUBSTITUTE(配列情報!$D$92,$D88,""))</f>
        <v>0</v>
      </c>
      <c r="MI88" s="21">
        <f t="shared" si="381"/>
        <v>0</v>
      </c>
      <c r="MJ88" s="162" cm="1">
        <f t="array" ref="MJ88">MI88-IFERROR(_xlfn.LET(_xlpm.k,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$MI$3:$MI$215),IF(_xlpm.top="対象無し", 0, SUMPRODUCT(_xlpm.amount * _xlpm.hitCount))),0)</f>
        <v>0</v>
      </c>
      <c r="MK88" s="157">
        <f t="shared" si="284"/>
        <v>0</v>
      </c>
      <c r="ML88" s="21">
        <f>LEN(配列情報!$D$93)-LEN(SUBSTITUTE(配列情報!$D$93,$D88,""))</f>
        <v>0</v>
      </c>
      <c r="MM88" s="21">
        <f t="shared" si="382"/>
        <v>0</v>
      </c>
      <c r="MN88" s="162" cm="1">
        <f t="array" ref="MN88">MM88-IFERROR(_xlfn.LET(_xlpm.k,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$MM$3:$MM$215),IF(_xlpm.top="対象無し", 0, SUMPRODUCT(_xlpm.amount * _xlpm.hitCount))),0)</f>
        <v>0</v>
      </c>
      <c r="MO88" s="157">
        <f t="shared" si="285"/>
        <v>0</v>
      </c>
      <c r="MP88" s="21">
        <f>LEN(配列情報!$D$94)-LEN(SUBSTITUTE(配列情報!$D$94,$D88,""))</f>
        <v>0</v>
      </c>
      <c r="MQ88" s="21">
        <f t="shared" si="383"/>
        <v>0</v>
      </c>
      <c r="MR88" s="162" cm="1">
        <f t="array" ref="MR88">MQ88-IFERROR(_xlfn.LET(_xlpm.k,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$MQ$3:$MQ$215),IF(_xlpm.top="対象無し", 0, SUMPRODUCT(_xlpm.amount * _xlpm.hitCount))),0)</f>
        <v>0</v>
      </c>
      <c r="MS88" s="157">
        <f t="shared" si="286"/>
        <v>0</v>
      </c>
      <c r="MT88" s="21">
        <f>LEN(配列情報!$D$95)-LEN(SUBSTITUTE(配列情報!$D$95,$D88,""))</f>
        <v>0</v>
      </c>
      <c r="MU88" s="21">
        <f t="shared" si="384"/>
        <v>0</v>
      </c>
      <c r="MV88" s="162" cm="1">
        <f t="array" ref="MV88">MU88-IFERROR(_xlfn.LET(_xlpm.k,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$MU$3:$MU$215),IF(_xlpm.top="対象無し", 0, SUMPRODUCT(_xlpm.amount * _xlpm.hitCount))),0)</f>
        <v>0</v>
      </c>
      <c r="MW88" s="157">
        <f t="shared" si="287"/>
        <v>0</v>
      </c>
      <c r="MX88" s="21">
        <f>LEN(配列情報!$D$96)-LEN(SUBSTITUTE(配列情報!$D$96,$D88,""))</f>
        <v>0</v>
      </c>
      <c r="MY88" s="21">
        <f t="shared" si="385"/>
        <v>0</v>
      </c>
      <c r="MZ88" s="162" cm="1">
        <f t="array" ref="MZ88">MY88-IFERROR(_xlfn.LET(_xlpm.k,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$MY$3:$MY$215),IF(_xlpm.top="対象無し", 0, SUMPRODUCT(_xlpm.amount * _xlpm.hitCount))),0)</f>
        <v>0</v>
      </c>
      <c r="NA88" s="157">
        <f t="shared" si="288"/>
        <v>0</v>
      </c>
      <c r="NB88" s="21">
        <f>LEN(配列情報!$D$97)-LEN(SUBSTITUTE(配列情報!$D$97,$D88,""))</f>
        <v>0</v>
      </c>
      <c r="NC88" s="21">
        <f t="shared" si="386"/>
        <v>0</v>
      </c>
      <c r="ND88" s="162" cm="1">
        <f t="array" ref="ND88">NC88-IFERROR(_xlfn.LET(_xlpm.k,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$NC$3:$NC$215),IF(_xlpm.top="対象無し", 0, SUMPRODUCT(_xlpm.amount * _xlpm.hitCount))),0)</f>
        <v>0</v>
      </c>
      <c r="NE88" s="157">
        <f t="shared" si="289"/>
        <v>0</v>
      </c>
      <c r="NF88" s="21">
        <f>LEN(配列情報!$D$98)-LEN(SUBSTITUTE(配列情報!$D$98,$D88,""))</f>
        <v>0</v>
      </c>
      <c r="NG88" s="21">
        <f t="shared" si="387"/>
        <v>0</v>
      </c>
      <c r="NH88" s="162" cm="1">
        <f t="array" ref="NH88">NG88-IFERROR(_xlfn.LET(_xlpm.k,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$NG$3:$NG$215),IF(_xlpm.top="対象無し", 0, SUMPRODUCT(_xlpm.amount * _xlpm.hitCount))),0)</f>
        <v>0</v>
      </c>
      <c r="NI88" s="157">
        <f t="shared" si="290"/>
        <v>0</v>
      </c>
      <c r="NJ88" s="21">
        <f>LEN(配列情報!$D$99)-LEN(SUBSTITUTE(配列情報!$D$99,$D88,""))</f>
        <v>0</v>
      </c>
      <c r="NK88" s="21">
        <f t="shared" si="388"/>
        <v>0</v>
      </c>
      <c r="NL88" s="162" cm="1">
        <f t="array" ref="NL88">NK88-IFERROR(_xlfn.LET(_xlpm.k,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$NK$3:$NK$215),IF(_xlpm.top="対象無し", 0, SUMPRODUCT(_xlpm.amount * _xlpm.hitCount))),0)</f>
        <v>0</v>
      </c>
      <c r="NM88" s="157">
        <f t="shared" si="291"/>
        <v>0</v>
      </c>
      <c r="NN88" s="21">
        <f>LEN(配列情報!$D$100)-LEN(SUBSTITUTE(配列情報!$D$100,$D88,""))</f>
        <v>0</v>
      </c>
      <c r="NO88" s="21">
        <f t="shared" si="389"/>
        <v>0</v>
      </c>
      <c r="NP88" s="162" cm="1">
        <f t="array" ref="NP88">NO88-IFERROR(_xlfn.LET(_xlpm.k,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$NO$3:$NO$215),IF(_xlpm.top="対象無し", 0, SUMPRODUCT(_xlpm.amount * _xlpm.hitCount))),0)</f>
        <v>0</v>
      </c>
      <c r="NQ88" s="157">
        <f t="shared" si="292"/>
        <v>0</v>
      </c>
      <c r="NR88" s="21">
        <f>LEN(配列情報!$D$101)-LEN(SUBSTITUTE(配列情報!$D$101,$D88,""))</f>
        <v>0</v>
      </c>
      <c r="NS88" s="21">
        <f t="shared" si="390"/>
        <v>0</v>
      </c>
      <c r="NT88" s="162" cm="1">
        <f t="array" ref="NT88">NS88-IFERROR(_xlfn.LET(_xlpm.k,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$NS$3:$NS$215),IF(_xlpm.top="対象無し", 0, SUMPRODUCT(_xlpm.amount * _xlpm.hitCount))),0)</f>
        <v>0</v>
      </c>
      <c r="NU88" s="157">
        <f t="shared" si="293"/>
        <v>0</v>
      </c>
      <c r="NV88" s="21">
        <f>LEN(配列情報!$D$102)-LEN(SUBSTITUTE(配列情報!$D$102,$D88,""))</f>
        <v>0</v>
      </c>
      <c r="NW88" s="21">
        <f t="shared" si="391"/>
        <v>0</v>
      </c>
      <c r="NX88" s="162" cm="1">
        <f t="array" ref="NX88">NW88-IFERROR(_xlfn.LET(_xlpm.k, _xlfn.XMATCH(TRUE, EXACT($OB$2:$RL$2, D88),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D88, ""))) / LEN(D88),_xlpm.amount, SUMIF($C$3:$C$215, _xlpm.arrCode, $NW$3:$NW$215),IF(_xlpm.top="対象無し", 0, SUMPRODUCT(_xlpm.amount * _xlpm.hitCount))),0)</f>
        <v>0</v>
      </c>
      <c r="NY88" s="157">
        <f t="shared" si="294"/>
        <v>0</v>
      </c>
    </row>
    <row r="89" spans="1:389">
      <c r="A89" s="163" t="str">
        <f>塩基・修飾表記の定義!A68 &amp; "[特殊]"</f>
        <v>[特殊]</v>
      </c>
      <c r="B89" s="176"/>
      <c r="C89" s="45">
        <v>87</v>
      </c>
      <c r="D89" s="19">
        <f>塩基・修飾表記の定義!D68</f>
        <v>0</v>
      </c>
      <c r="E89" s="160">
        <f t="shared" si="295"/>
        <v>1</v>
      </c>
      <c r="F89" s="21">
        <f>LEN(配列情報!$D$7)-LEN(SUBSTITUTE(配列情報!$D$7,$D89,""))</f>
        <v>0</v>
      </c>
      <c r="G89" s="21">
        <f t="shared" si="296"/>
        <v>0</v>
      </c>
      <c r="H89" s="162" cm="1">
        <f t="array" ref="H89">G89-IFERROR(_xlfn.LET(_xlpm.k,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$G$3:$G$215),IF(_xlpm.top="対象無し", 0, SUMPRODUCT(_xlpm.amount * _xlpm.hitCount))),0)</f>
        <v>0</v>
      </c>
      <c r="I89" s="157">
        <f t="shared" si="392"/>
        <v>0</v>
      </c>
      <c r="J89" s="21">
        <f>LEN(配列情報!$D$8)-LEN(SUBSTITUTE(配列情報!$D$8,$D89,""))</f>
        <v>0</v>
      </c>
      <c r="K89" s="21">
        <f t="shared" si="297"/>
        <v>0</v>
      </c>
      <c r="L89" s="162" cm="1">
        <f t="array" ref="L89">K89-IFERROR(_xlfn.LET(_xlpm.k,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$K$3:$K$215),IF(_xlpm.top="対象無し", 0, SUMPRODUCT(_xlpm.amount * _xlpm.hitCount))),0)</f>
        <v>0</v>
      </c>
      <c r="M89" s="157">
        <f t="shared" si="200"/>
        <v>0</v>
      </c>
      <c r="N89" s="21">
        <f>LEN(配列情報!$D$9)-LEN(SUBSTITUTE(配列情報!$D$9,$D89,""))</f>
        <v>0</v>
      </c>
      <c r="O89" s="21">
        <f t="shared" si="298"/>
        <v>0</v>
      </c>
      <c r="P89" s="162" cm="1">
        <f t="array" ref="P89">O89-IFERROR(_xlfn.LET(_xlpm.k,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$O$3:$O$215),IF(_xlpm.top="対象無し", 0, SUMPRODUCT(_xlpm.amount * _xlpm.hitCount))),0)</f>
        <v>0</v>
      </c>
      <c r="Q89" s="157">
        <f t="shared" si="201"/>
        <v>0</v>
      </c>
      <c r="R89" s="21">
        <f>LEN(配列情報!$D$10)-LEN(SUBSTITUTE(配列情報!$D$10,$D89,""))</f>
        <v>0</v>
      </c>
      <c r="S89" s="21">
        <f t="shared" si="299"/>
        <v>0</v>
      </c>
      <c r="T89" s="162" cm="1">
        <f t="array" ref="T89">S89-IFERROR(_xlfn.LET(_xlpm.k,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$S$3:$S$215),IF(_xlpm.top="対象無し", 0, SUMPRODUCT(_xlpm.amount * _xlpm.hitCount))),0)</f>
        <v>0</v>
      </c>
      <c r="U89" s="157">
        <f t="shared" si="202"/>
        <v>0</v>
      </c>
      <c r="V89" s="21">
        <f>LEN(配列情報!$D$11)-LEN(SUBSTITUTE(配列情報!$D$11,$D89,""))</f>
        <v>0</v>
      </c>
      <c r="W89" s="21">
        <f t="shared" si="300"/>
        <v>0</v>
      </c>
      <c r="X89" s="162" cm="1">
        <f t="array" ref="X89">W89-IFERROR(_xlfn.LET(_xlpm.k,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$W$3:$W$215),IF(_xlpm.top="対象無し", 0, SUMPRODUCT(_xlpm.amount * _xlpm.hitCount))),0)</f>
        <v>0</v>
      </c>
      <c r="Y89" s="157">
        <f t="shared" si="203"/>
        <v>0</v>
      </c>
      <c r="Z89" s="21">
        <f>LEN(配列情報!$D$12)-LEN(SUBSTITUTE(配列情報!$D$12,$D89,""))</f>
        <v>0</v>
      </c>
      <c r="AA89" s="21">
        <f t="shared" si="301"/>
        <v>0</v>
      </c>
      <c r="AB89" s="162" cm="1">
        <f t="array" ref="AB89">AA89-IFERROR(_xlfn.LET(_xlpm.k,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$AA$3:$AA$215),IF(_xlpm.top="対象無し", 0, SUMPRODUCT(_xlpm.amount * _xlpm.hitCount))),0)</f>
        <v>0</v>
      </c>
      <c r="AC89" s="157">
        <f t="shared" si="204"/>
        <v>0</v>
      </c>
      <c r="AD89" s="21">
        <f>LEN(配列情報!$D$13)-LEN(SUBSTITUTE(配列情報!$D$13,$D89,""))</f>
        <v>0</v>
      </c>
      <c r="AE89" s="21">
        <f t="shared" si="302"/>
        <v>0</v>
      </c>
      <c r="AF89" s="162" cm="1">
        <f t="array" ref="AF89">AE89-IFERROR(_xlfn.LET(_xlpm.k,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$AE$3:$AE$215),IF(_xlpm.top="対象無し", 0, SUMPRODUCT(_xlpm.amount * _xlpm.hitCount))),0)</f>
        <v>0</v>
      </c>
      <c r="AG89" s="157">
        <f t="shared" si="205"/>
        <v>0</v>
      </c>
      <c r="AH89" s="21">
        <f>LEN(配列情報!$D$14)-LEN(SUBSTITUTE(配列情報!$D$14,$D89,""))</f>
        <v>0</v>
      </c>
      <c r="AI89" s="21">
        <f t="shared" si="303"/>
        <v>0</v>
      </c>
      <c r="AJ89" s="162" cm="1">
        <f t="array" ref="AJ89">AI89-IFERROR(_xlfn.LET(_xlpm.k,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$AI$3:$AI$215),IF(_xlpm.top="対象無し", 0, SUMPRODUCT(_xlpm.amount * _xlpm.hitCount))),0)</f>
        <v>0</v>
      </c>
      <c r="AK89" s="157">
        <f t="shared" si="206"/>
        <v>0</v>
      </c>
      <c r="AL89" s="21">
        <f>LEN(配列情報!$D$15)-LEN(SUBSTITUTE(配列情報!$D$15,$D89,""))</f>
        <v>0</v>
      </c>
      <c r="AM89" s="21">
        <f t="shared" si="304"/>
        <v>0</v>
      </c>
      <c r="AN89" s="162" cm="1">
        <f t="array" ref="AN89">AM89-IFERROR(_xlfn.LET(_xlpm.k,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$AM$3:$AM$215),IF(_xlpm.top="対象無し", 0, SUMPRODUCT(_xlpm.amount * _xlpm.hitCount))),0)</f>
        <v>0</v>
      </c>
      <c r="AO89" s="157">
        <f t="shared" si="207"/>
        <v>0</v>
      </c>
      <c r="AP89" s="21">
        <f>LEN(配列情報!$D$16)-LEN(SUBSTITUTE(配列情報!$D$16,$D89,""))</f>
        <v>0</v>
      </c>
      <c r="AQ89" s="21">
        <f t="shared" si="305"/>
        <v>0</v>
      </c>
      <c r="AR89" s="162" cm="1">
        <f t="array" ref="AR89">AQ89-IFERROR(_xlfn.LET(_xlpm.k,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$AQ$3:$AQ$215),IF(_xlpm.top="対象無し", 0, SUMPRODUCT(_xlpm.amount * _xlpm.hitCount))),0)</f>
        <v>0</v>
      </c>
      <c r="AS89" s="157">
        <f t="shared" si="208"/>
        <v>0</v>
      </c>
      <c r="AT89" s="21">
        <f>LEN(配列情報!$D$17)-LEN(SUBSTITUTE(配列情報!$D$17,$D89,""))</f>
        <v>0</v>
      </c>
      <c r="AU89" s="21">
        <f t="shared" si="306"/>
        <v>0</v>
      </c>
      <c r="AV89" s="162" cm="1">
        <f t="array" ref="AV89">AU89-IFERROR(_xlfn.LET(_xlpm.k,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$AU$3:$AU$215),IF(_xlpm.top="対象無し", 0, SUMPRODUCT(_xlpm.amount * _xlpm.hitCount))),0)</f>
        <v>0</v>
      </c>
      <c r="AW89" s="157">
        <f t="shared" si="209"/>
        <v>0</v>
      </c>
      <c r="AX89" s="21">
        <f>LEN(配列情報!$D$18)-LEN(SUBSTITUTE(配列情報!$D$18,$D89,""))</f>
        <v>0</v>
      </c>
      <c r="AY89" s="21">
        <f t="shared" si="307"/>
        <v>0</v>
      </c>
      <c r="AZ89" s="162" cm="1">
        <f t="array" ref="AZ89">AY89-IFERROR(_xlfn.LET(_xlpm.k,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$AY$3:$AY$215),IF(_xlpm.top="対象無し", 0, SUMPRODUCT(_xlpm.amount * _xlpm.hitCount))),0)</f>
        <v>0</v>
      </c>
      <c r="BA89" s="157">
        <f t="shared" si="210"/>
        <v>0</v>
      </c>
      <c r="BB89" s="21">
        <f>LEN(配列情報!$D$19)-LEN(SUBSTITUTE(配列情報!$D$19,$D89,""))</f>
        <v>0</v>
      </c>
      <c r="BC89" s="21">
        <f t="shared" si="308"/>
        <v>0</v>
      </c>
      <c r="BD89" s="162" cm="1">
        <f t="array" ref="BD89">BC89-IFERROR(_xlfn.LET(_xlpm.k,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$BC$3:$BC$215),IF(_xlpm.top="対象無し", 0, SUMPRODUCT(_xlpm.amount * _xlpm.hitCount))),0)</f>
        <v>0</v>
      </c>
      <c r="BE89" s="157">
        <f t="shared" si="211"/>
        <v>0</v>
      </c>
      <c r="BF89" s="21">
        <f>LEN(配列情報!$D$20)-LEN(SUBSTITUTE(配列情報!$D$20,$D89,""))</f>
        <v>0</v>
      </c>
      <c r="BG89" s="21">
        <f t="shared" si="309"/>
        <v>0</v>
      </c>
      <c r="BH89" s="162" cm="1">
        <f t="array" ref="BH89">BG89-IFERROR(_xlfn.LET(_xlpm.k,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$BG$3:$BG$215),IF(_xlpm.top="対象無し", 0, SUMPRODUCT(_xlpm.amount * _xlpm.hitCount))),0)</f>
        <v>0</v>
      </c>
      <c r="BI89" s="157">
        <f t="shared" si="212"/>
        <v>0</v>
      </c>
      <c r="BJ89" s="21">
        <f>LEN(配列情報!$D$21)-LEN(SUBSTITUTE(配列情報!$D$21,$D89,""))</f>
        <v>0</v>
      </c>
      <c r="BK89" s="21">
        <f t="shared" si="310"/>
        <v>0</v>
      </c>
      <c r="BL89" s="162" cm="1">
        <f t="array" ref="BL89">BK89-IFERROR(_xlfn.LET(_xlpm.k,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$BK$3:$BK$215),IF(_xlpm.top="対象無し", 0, SUMPRODUCT(_xlpm.amount * _xlpm.hitCount))),0)</f>
        <v>0</v>
      </c>
      <c r="BM89" s="157">
        <f t="shared" si="213"/>
        <v>0</v>
      </c>
      <c r="BN89" s="21">
        <f>LEN(配列情報!$D$22)-LEN(SUBSTITUTE(配列情報!$D$22,$D89,""))</f>
        <v>0</v>
      </c>
      <c r="BO89" s="21">
        <f t="shared" si="311"/>
        <v>0</v>
      </c>
      <c r="BP89" s="162" cm="1">
        <f t="array" ref="BP89">BO89-IFERROR(_xlfn.LET(_xlpm.k,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$BO$3:$BO$215),IF(_xlpm.top="対象無し", 0, SUMPRODUCT(_xlpm.amount * _xlpm.hitCount))),0)</f>
        <v>0</v>
      </c>
      <c r="BQ89" s="157">
        <f t="shared" si="214"/>
        <v>0</v>
      </c>
      <c r="BR89" s="21">
        <f>LEN(配列情報!$D$23)-LEN(SUBSTITUTE(配列情報!$D$23,$D89,""))</f>
        <v>0</v>
      </c>
      <c r="BS89" s="21">
        <f t="shared" si="312"/>
        <v>0</v>
      </c>
      <c r="BT89" s="162" cm="1">
        <f t="array" ref="BT89">BS89-IFERROR(_xlfn.LET(_xlpm.k,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$BS$3:$BS$215),IF(_xlpm.top="対象無し", 0, SUMPRODUCT(_xlpm.amount * _xlpm.hitCount))),0)</f>
        <v>0</v>
      </c>
      <c r="BU89" s="157">
        <f t="shared" si="215"/>
        <v>0</v>
      </c>
      <c r="BV89" s="21">
        <f>LEN(配列情報!$D$24)-LEN(SUBSTITUTE(配列情報!$D$24,$D89,""))</f>
        <v>0</v>
      </c>
      <c r="BW89" s="21">
        <f t="shared" si="313"/>
        <v>0</v>
      </c>
      <c r="BX89" s="162" cm="1">
        <f t="array" ref="BX89">BW89-IFERROR(_xlfn.LET(_xlpm.k,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$BW$3:$BW$215),IF(_xlpm.top="対象無し", 0, SUMPRODUCT(_xlpm.amount * _xlpm.hitCount))),0)</f>
        <v>0</v>
      </c>
      <c r="BY89" s="157">
        <f t="shared" si="216"/>
        <v>0</v>
      </c>
      <c r="BZ89" s="21">
        <f>LEN(配列情報!$D$25)-LEN(SUBSTITUTE(配列情報!$D$25,$D89,""))</f>
        <v>0</v>
      </c>
      <c r="CA89" s="21">
        <f t="shared" si="314"/>
        <v>0</v>
      </c>
      <c r="CB89" s="162" cm="1">
        <f t="array" ref="CB89">CA89-IFERROR(_xlfn.LET(_xlpm.k,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$CA$3:$CA$215),IF(_xlpm.top="対象無し", 0, SUMPRODUCT(_xlpm.amount * _xlpm.hitCount))),0)</f>
        <v>0</v>
      </c>
      <c r="CC89" s="157">
        <f t="shared" si="217"/>
        <v>0</v>
      </c>
      <c r="CD89" s="21">
        <f>LEN(配列情報!$D$26)-LEN(SUBSTITUTE(配列情報!$D$26,$D89,""))</f>
        <v>0</v>
      </c>
      <c r="CE89" s="21">
        <f t="shared" si="315"/>
        <v>0</v>
      </c>
      <c r="CF89" s="162" cm="1">
        <f t="array" ref="CF89">CE89-IFERROR(_xlfn.LET(_xlpm.k,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$CE$3:$CE$215),IF(_xlpm.top="対象無し", 0, SUMPRODUCT(_xlpm.amount * _xlpm.hitCount))),0)</f>
        <v>0</v>
      </c>
      <c r="CG89" s="157">
        <f t="shared" si="218"/>
        <v>0</v>
      </c>
      <c r="CH89" s="21">
        <f>LEN(配列情報!$D$27)-LEN(SUBSTITUTE(配列情報!$D$27,$D89,""))</f>
        <v>0</v>
      </c>
      <c r="CI89" s="21">
        <f t="shared" si="316"/>
        <v>0</v>
      </c>
      <c r="CJ89" s="162" cm="1">
        <f t="array" ref="CJ89">CI89-IFERROR(_xlfn.LET(_xlpm.k,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$CI$3:$CI$215),IF(_xlpm.top="対象無し", 0, SUMPRODUCT(_xlpm.amount * _xlpm.hitCount))),0)</f>
        <v>0</v>
      </c>
      <c r="CK89" s="157">
        <f t="shared" si="219"/>
        <v>0</v>
      </c>
      <c r="CL89" s="21">
        <f>LEN(配列情報!$D$28)-LEN(SUBSTITUTE(配列情報!$D$28,$D89,""))</f>
        <v>0</v>
      </c>
      <c r="CM89" s="21">
        <f t="shared" si="317"/>
        <v>0</v>
      </c>
      <c r="CN89" s="162" cm="1">
        <f t="array" ref="CN89">CM89-IFERROR(_xlfn.LET(_xlpm.k,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$CM$3:$CM$215),IF(_xlpm.top="対象無し", 0, SUMPRODUCT(_xlpm.amount * _xlpm.hitCount))),0)</f>
        <v>0</v>
      </c>
      <c r="CO89" s="157">
        <f t="shared" si="220"/>
        <v>0</v>
      </c>
      <c r="CP89" s="21">
        <f>LEN(配列情報!$D$29)-LEN(SUBSTITUTE(配列情報!$D$29,$D89,""))</f>
        <v>0</v>
      </c>
      <c r="CQ89" s="21">
        <f t="shared" si="318"/>
        <v>0</v>
      </c>
      <c r="CR89" s="162" cm="1">
        <f t="array" ref="CR89">CQ89-IFERROR(_xlfn.LET(_xlpm.k,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$CQ$3:$CQ$215),IF(_xlpm.top="対象無し", 0, SUMPRODUCT(_xlpm.amount * _xlpm.hitCount))),0)</f>
        <v>0</v>
      </c>
      <c r="CS89" s="157">
        <f t="shared" si="221"/>
        <v>0</v>
      </c>
      <c r="CT89" s="21">
        <f>LEN(配列情報!$D$30)-LEN(SUBSTITUTE(配列情報!$D$30,$D89,""))</f>
        <v>0</v>
      </c>
      <c r="CU89" s="21">
        <f t="shared" si="319"/>
        <v>0</v>
      </c>
      <c r="CV89" s="162" cm="1">
        <f t="array" ref="CV89">CU89-IFERROR(_xlfn.LET(_xlpm.k,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$CU$3:$CU$215),IF(_xlpm.top="対象無し", 0, SUMPRODUCT(_xlpm.amount * _xlpm.hitCount))),0)</f>
        <v>0</v>
      </c>
      <c r="CW89" s="157">
        <f t="shared" si="222"/>
        <v>0</v>
      </c>
      <c r="CX89" s="21">
        <f>LEN(配列情報!$D$31)-LEN(SUBSTITUTE(配列情報!$D$31,$D89,""))</f>
        <v>0</v>
      </c>
      <c r="CY89" s="21">
        <f t="shared" si="320"/>
        <v>0</v>
      </c>
      <c r="CZ89" s="162" cm="1">
        <f t="array" ref="CZ89">CY89-IFERROR(_xlfn.LET(_xlpm.k,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$CY$3:$CY$215),IF(_xlpm.top="対象無し", 0, SUMPRODUCT(_xlpm.amount * _xlpm.hitCount))),0)</f>
        <v>0</v>
      </c>
      <c r="DA89" s="157">
        <f t="shared" si="223"/>
        <v>0</v>
      </c>
      <c r="DB89" s="21">
        <f>LEN(配列情報!$D$32)-LEN(SUBSTITUTE(配列情報!$D$32,$D89,""))</f>
        <v>0</v>
      </c>
      <c r="DC89" s="21">
        <f t="shared" si="321"/>
        <v>0</v>
      </c>
      <c r="DD89" s="162" cm="1">
        <f t="array" ref="DD89">DC89-IFERROR(_xlfn.LET(_xlpm.k,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$DC$3:$DC$215),IF(_xlpm.top="対象無し", 0, SUMPRODUCT(_xlpm.amount * _xlpm.hitCount))),0)</f>
        <v>0</v>
      </c>
      <c r="DE89" s="157">
        <f t="shared" si="224"/>
        <v>0</v>
      </c>
      <c r="DF89" s="21">
        <f>LEN(配列情報!$D$33)-LEN(SUBSTITUTE(配列情報!$D$33,$D89,""))</f>
        <v>0</v>
      </c>
      <c r="DG89" s="21">
        <f t="shared" si="322"/>
        <v>0</v>
      </c>
      <c r="DH89" s="162" cm="1">
        <f t="array" ref="DH89">DG89-IFERROR(_xlfn.LET(_xlpm.k,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$DG$3:$DG$215),IF(_xlpm.top="対象無し", 0, SUMPRODUCT(_xlpm.amount * _xlpm.hitCount))),0)</f>
        <v>0</v>
      </c>
      <c r="DI89" s="157">
        <f t="shared" si="225"/>
        <v>0</v>
      </c>
      <c r="DJ89" s="21">
        <f>LEN(配列情報!$D$34)-LEN(SUBSTITUTE(配列情報!$D$34,$D89,""))</f>
        <v>0</v>
      </c>
      <c r="DK89" s="21">
        <f t="shared" si="323"/>
        <v>0</v>
      </c>
      <c r="DL89" s="162" cm="1">
        <f t="array" ref="DL89">DK89-IFERROR(_xlfn.LET(_xlpm.k,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$DK$3:$DK$215),IF(_xlpm.top="対象無し", 0, SUMPRODUCT(_xlpm.amount * _xlpm.hitCount))),0)</f>
        <v>0</v>
      </c>
      <c r="DM89" s="157">
        <f t="shared" si="226"/>
        <v>0</v>
      </c>
      <c r="DN89" s="21">
        <f>LEN(配列情報!$D$35)-LEN(SUBSTITUTE(配列情報!$D$35,$D89,""))</f>
        <v>0</v>
      </c>
      <c r="DO89" s="21">
        <f t="shared" si="324"/>
        <v>0</v>
      </c>
      <c r="DP89" s="162" cm="1">
        <f t="array" ref="DP89">DO89-IFERROR(_xlfn.LET(_xlpm.k,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$DO$3:$DO$215),IF(_xlpm.top="対象無し", 0, SUMPRODUCT(_xlpm.amount * _xlpm.hitCount))),0)</f>
        <v>0</v>
      </c>
      <c r="DQ89" s="157">
        <f t="shared" si="227"/>
        <v>0</v>
      </c>
      <c r="DR89" s="21">
        <f>LEN(配列情報!$D$36)-LEN(SUBSTITUTE(配列情報!$D$36,$D89,""))</f>
        <v>0</v>
      </c>
      <c r="DS89" s="21">
        <f t="shared" si="325"/>
        <v>0</v>
      </c>
      <c r="DT89" s="162" cm="1">
        <f t="array" ref="DT89">DS89-IFERROR(_xlfn.LET(_xlpm.k,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$DS$3:$DS$215),IF(_xlpm.top="対象無し", 0, SUMPRODUCT(_xlpm.amount * _xlpm.hitCount))),0)</f>
        <v>0</v>
      </c>
      <c r="DU89" s="157">
        <f t="shared" si="228"/>
        <v>0</v>
      </c>
      <c r="DV89" s="21">
        <f>LEN(配列情報!$D$37)-LEN(SUBSTITUTE(配列情報!$D$37,$D89,""))</f>
        <v>0</v>
      </c>
      <c r="DW89" s="21">
        <f t="shared" si="326"/>
        <v>0</v>
      </c>
      <c r="DX89" s="162" cm="1">
        <f t="array" ref="DX89">DW89-IFERROR(_xlfn.LET(_xlpm.k,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$DW$3:$DW$215),IF(_xlpm.top="対象無し", 0, SUMPRODUCT(_xlpm.amount * _xlpm.hitCount))),0)</f>
        <v>0</v>
      </c>
      <c r="DY89" s="157">
        <f t="shared" si="229"/>
        <v>0</v>
      </c>
      <c r="DZ89" s="21">
        <f>LEN(配列情報!$D$38)-LEN(SUBSTITUTE(配列情報!$D$38,$D89,""))</f>
        <v>0</v>
      </c>
      <c r="EA89" s="21">
        <f t="shared" si="327"/>
        <v>0</v>
      </c>
      <c r="EB89" s="162" cm="1">
        <f t="array" ref="EB89">EA89-IFERROR(_xlfn.LET(_xlpm.k,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$EA$3:$EA$215),IF(_xlpm.top="対象無し", 0, SUMPRODUCT(_xlpm.amount * _xlpm.hitCount))),0)</f>
        <v>0</v>
      </c>
      <c r="EC89" s="157">
        <f t="shared" si="230"/>
        <v>0</v>
      </c>
      <c r="ED89" s="21">
        <f>LEN(配列情報!$D$39)-LEN(SUBSTITUTE(配列情報!$D$39,$D89,""))</f>
        <v>0</v>
      </c>
      <c r="EE89" s="21">
        <f t="shared" si="328"/>
        <v>0</v>
      </c>
      <c r="EF89" s="162" cm="1">
        <f t="array" ref="EF89">EE89-IFERROR(_xlfn.LET(_xlpm.k,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$EE$3:$EE$215),IF(_xlpm.top="対象無し", 0, SUMPRODUCT(_xlpm.amount * _xlpm.hitCount))),0)</f>
        <v>0</v>
      </c>
      <c r="EG89" s="157">
        <f t="shared" si="231"/>
        <v>0</v>
      </c>
      <c r="EH89" s="21">
        <f>LEN(配列情報!$D$40)-LEN(SUBSTITUTE(配列情報!$D$40,$D89,""))</f>
        <v>0</v>
      </c>
      <c r="EI89" s="21">
        <f t="shared" si="329"/>
        <v>0</v>
      </c>
      <c r="EJ89" s="162" cm="1">
        <f t="array" ref="EJ89">EI89-IFERROR(_xlfn.LET(_xlpm.k,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$EI$3:$EI$215),IF(_xlpm.top="対象無し", 0, SUMPRODUCT(_xlpm.amount * _xlpm.hitCount))),0)</f>
        <v>0</v>
      </c>
      <c r="EK89" s="157">
        <f t="shared" si="232"/>
        <v>0</v>
      </c>
      <c r="EL89" s="21">
        <f>LEN(配列情報!$D$41)-LEN(SUBSTITUTE(配列情報!$D$41,$D89,""))</f>
        <v>0</v>
      </c>
      <c r="EM89" s="21">
        <f t="shared" si="330"/>
        <v>0</v>
      </c>
      <c r="EN89" s="162" cm="1">
        <f t="array" ref="EN89">EM89-IFERROR(_xlfn.LET(_xlpm.k,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$EM$3:$EM$215),IF(_xlpm.top="対象無し", 0, SUMPRODUCT(_xlpm.amount * _xlpm.hitCount))),0)</f>
        <v>0</v>
      </c>
      <c r="EO89" s="157">
        <f t="shared" si="233"/>
        <v>0</v>
      </c>
      <c r="EP89" s="21">
        <f>LEN(配列情報!$D$42)-LEN(SUBSTITUTE(配列情報!$D$42,$D89,""))</f>
        <v>0</v>
      </c>
      <c r="EQ89" s="21">
        <f t="shared" si="331"/>
        <v>0</v>
      </c>
      <c r="ER89" s="162" cm="1">
        <f t="array" ref="ER89">EQ89-IFERROR(_xlfn.LET(_xlpm.k,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$EQ$3:$EQ$215),IF(_xlpm.top="対象無し", 0, SUMPRODUCT(_xlpm.amount * _xlpm.hitCount))),0)</f>
        <v>0</v>
      </c>
      <c r="ES89" s="157">
        <f t="shared" si="234"/>
        <v>0</v>
      </c>
      <c r="ET89" s="21">
        <f>LEN(配列情報!$D$43)-LEN(SUBSTITUTE(配列情報!$D$43,$D89,""))</f>
        <v>0</v>
      </c>
      <c r="EU89" s="21">
        <f t="shared" si="332"/>
        <v>0</v>
      </c>
      <c r="EV89" s="162" cm="1">
        <f t="array" ref="EV89">EU89-IFERROR(_xlfn.LET(_xlpm.k,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$EU$3:$EU$215),IF(_xlpm.top="対象無し", 0, SUMPRODUCT(_xlpm.amount * _xlpm.hitCount))),0)</f>
        <v>0</v>
      </c>
      <c r="EW89" s="157">
        <f t="shared" si="235"/>
        <v>0</v>
      </c>
      <c r="EX89" s="21">
        <f>LEN(配列情報!$D$44)-LEN(SUBSTITUTE(配列情報!$D$44,$D89,""))</f>
        <v>0</v>
      </c>
      <c r="EY89" s="21">
        <f t="shared" si="333"/>
        <v>0</v>
      </c>
      <c r="EZ89" s="162" cm="1">
        <f t="array" ref="EZ89">EY89-IFERROR(_xlfn.LET(_xlpm.k,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$EY$3:$EY$215),IF(_xlpm.top="対象無し", 0, SUMPRODUCT(_xlpm.amount * _xlpm.hitCount))),0)</f>
        <v>0</v>
      </c>
      <c r="FA89" s="157">
        <f t="shared" si="236"/>
        <v>0</v>
      </c>
      <c r="FB89" s="21">
        <f>LEN(配列情報!$D$45)-LEN(SUBSTITUTE(配列情報!$D$45,$D89,""))</f>
        <v>0</v>
      </c>
      <c r="FC89" s="21">
        <f t="shared" si="334"/>
        <v>0</v>
      </c>
      <c r="FD89" s="162" cm="1">
        <f t="array" ref="FD89">FC89-IFERROR(_xlfn.LET(_xlpm.k,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$FC$3:$FC$215),IF(_xlpm.top="対象無し", 0, SUMPRODUCT(_xlpm.amount * _xlpm.hitCount))),0)</f>
        <v>0</v>
      </c>
      <c r="FE89" s="157">
        <f t="shared" si="237"/>
        <v>0</v>
      </c>
      <c r="FF89" s="21">
        <f>LEN(配列情報!$D$46)-LEN(SUBSTITUTE(配列情報!$D$46,$D89,""))</f>
        <v>0</v>
      </c>
      <c r="FG89" s="21">
        <f t="shared" si="335"/>
        <v>0</v>
      </c>
      <c r="FH89" s="162" cm="1">
        <f t="array" ref="FH89">FG89-IFERROR(_xlfn.LET(_xlpm.k,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$FG$3:$FG$215),IF(_xlpm.top="対象無し", 0, SUMPRODUCT(_xlpm.amount * _xlpm.hitCount))),0)</f>
        <v>0</v>
      </c>
      <c r="FI89" s="157">
        <f t="shared" si="238"/>
        <v>0</v>
      </c>
      <c r="FJ89" s="21">
        <f>LEN(配列情報!$D$47)-LEN(SUBSTITUTE(配列情報!$D$47,$D89,""))</f>
        <v>0</v>
      </c>
      <c r="FK89" s="21">
        <f t="shared" si="336"/>
        <v>0</v>
      </c>
      <c r="FL89" s="162" cm="1">
        <f t="array" ref="FL89">FK89-IFERROR(_xlfn.LET(_xlpm.k,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$FK$3:$FK$215),IF(_xlpm.top="対象無し", 0, SUMPRODUCT(_xlpm.amount * _xlpm.hitCount))),0)</f>
        <v>0</v>
      </c>
      <c r="FM89" s="157">
        <f t="shared" si="239"/>
        <v>0</v>
      </c>
      <c r="FN89" s="21">
        <f>LEN(配列情報!$D$48)-LEN(SUBSTITUTE(配列情報!$D$48,$D89,""))</f>
        <v>0</v>
      </c>
      <c r="FO89" s="21">
        <f t="shared" si="337"/>
        <v>0</v>
      </c>
      <c r="FP89" s="162" cm="1">
        <f t="array" ref="FP89">FO89-IFERROR(_xlfn.LET(_xlpm.k,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$FO$3:$FO$215),IF(_xlpm.top="対象無し", 0, SUMPRODUCT(_xlpm.amount * _xlpm.hitCount))),0)</f>
        <v>0</v>
      </c>
      <c r="FQ89" s="157">
        <f t="shared" si="240"/>
        <v>0</v>
      </c>
      <c r="FR89" s="21">
        <f>LEN(配列情報!$D$49)-LEN(SUBSTITUTE(配列情報!$D$49,$D89,""))</f>
        <v>0</v>
      </c>
      <c r="FS89" s="21">
        <f t="shared" si="338"/>
        <v>0</v>
      </c>
      <c r="FT89" s="162" cm="1">
        <f t="array" ref="FT89">FS89-IFERROR(_xlfn.LET(_xlpm.k,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$FS$3:$FS$215),IF(_xlpm.top="対象無し", 0, SUMPRODUCT(_xlpm.amount * _xlpm.hitCount))),0)</f>
        <v>0</v>
      </c>
      <c r="FU89" s="157">
        <f t="shared" si="241"/>
        <v>0</v>
      </c>
      <c r="FV89" s="21">
        <f>LEN(配列情報!$D$50)-LEN(SUBSTITUTE(配列情報!$D$50,$D89,""))</f>
        <v>0</v>
      </c>
      <c r="FW89" s="21">
        <f t="shared" si="339"/>
        <v>0</v>
      </c>
      <c r="FX89" s="162" cm="1">
        <f t="array" ref="FX89">FW89-IFERROR(_xlfn.LET(_xlpm.k,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$FW$3:$FW$215),IF(_xlpm.top="対象無し", 0, SUMPRODUCT(_xlpm.amount * _xlpm.hitCount))),0)</f>
        <v>0</v>
      </c>
      <c r="FY89" s="157">
        <f t="shared" si="242"/>
        <v>0</v>
      </c>
      <c r="FZ89" s="21">
        <f>LEN(配列情報!$D$51)-LEN(SUBSTITUTE(配列情報!$D$51,$D89,""))</f>
        <v>0</v>
      </c>
      <c r="GA89" s="21">
        <f t="shared" si="340"/>
        <v>0</v>
      </c>
      <c r="GB89" s="162" cm="1">
        <f t="array" ref="GB89">GA89-IFERROR(_xlfn.LET(_xlpm.k,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$GA$3:$GA$215),IF(_xlpm.top="対象無し", 0, SUMPRODUCT(_xlpm.amount * _xlpm.hitCount))),0)</f>
        <v>0</v>
      </c>
      <c r="GC89" s="157">
        <f t="shared" si="243"/>
        <v>0</v>
      </c>
      <c r="GD89" s="21">
        <f>LEN(配列情報!$D$52)-LEN(SUBSTITUTE(配列情報!$D$52,$D89,""))</f>
        <v>0</v>
      </c>
      <c r="GE89" s="21">
        <f t="shared" si="341"/>
        <v>0</v>
      </c>
      <c r="GF89" s="162" cm="1">
        <f t="array" ref="GF89">GE89-IFERROR(_xlfn.LET(_xlpm.k,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$GE$3:$GE$215),IF(_xlpm.top="対象無し", 0, SUMPRODUCT(_xlpm.amount * _xlpm.hitCount))),0)</f>
        <v>0</v>
      </c>
      <c r="GG89" s="157">
        <f t="shared" si="244"/>
        <v>0</v>
      </c>
      <c r="GH89" s="21">
        <f>LEN(配列情報!$D$53)-LEN(SUBSTITUTE(配列情報!$D$53,$D89,""))</f>
        <v>0</v>
      </c>
      <c r="GI89" s="21">
        <f t="shared" si="342"/>
        <v>0</v>
      </c>
      <c r="GJ89" s="162" cm="1">
        <f t="array" ref="GJ89">GI89-IFERROR(_xlfn.LET(_xlpm.k,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$GI$3:$GI$215),IF(_xlpm.top="対象無し", 0, SUMPRODUCT(_xlpm.amount * _xlpm.hitCount))),0)</f>
        <v>0</v>
      </c>
      <c r="GK89" s="157">
        <f t="shared" si="245"/>
        <v>0</v>
      </c>
      <c r="GL89" s="21">
        <f>LEN(配列情報!$D$54)-LEN(SUBSTITUTE(配列情報!$D$54,$D89,""))</f>
        <v>0</v>
      </c>
      <c r="GM89" s="21">
        <f t="shared" si="343"/>
        <v>0</v>
      </c>
      <c r="GN89" s="162" cm="1">
        <f t="array" ref="GN89">GM89-IFERROR(_xlfn.LET(_xlpm.k,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$GM$3:$GM$215),IF(_xlpm.top="対象無し", 0, SUMPRODUCT(_xlpm.amount * _xlpm.hitCount))),0)</f>
        <v>0</v>
      </c>
      <c r="GO89" s="157">
        <f t="shared" si="246"/>
        <v>0</v>
      </c>
      <c r="GP89" s="21">
        <f>LEN(配列情報!$D$55)-LEN(SUBSTITUTE(配列情報!$D$55,$D89,""))</f>
        <v>0</v>
      </c>
      <c r="GQ89" s="21">
        <f t="shared" si="344"/>
        <v>0</v>
      </c>
      <c r="GR89" s="162" cm="1">
        <f t="array" ref="GR89">GQ89-IFERROR(_xlfn.LET(_xlpm.k,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$GQ$3:$GQ$215),IF(_xlpm.top="対象無し", 0, SUMPRODUCT(_xlpm.amount * _xlpm.hitCount))),0)</f>
        <v>0</v>
      </c>
      <c r="GS89" s="157">
        <f t="shared" si="247"/>
        <v>0</v>
      </c>
      <c r="GT89" s="21">
        <f>LEN(配列情報!$D$56)-LEN(SUBSTITUTE(配列情報!$D$56,$D89,""))</f>
        <v>0</v>
      </c>
      <c r="GU89" s="21">
        <f t="shared" si="345"/>
        <v>0</v>
      </c>
      <c r="GV89" s="162" cm="1">
        <f t="array" ref="GV89">GU89-IFERROR(_xlfn.LET(_xlpm.k,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$GU$3:$GU$215),IF(_xlpm.top="対象無し", 0, SUMPRODUCT(_xlpm.amount * _xlpm.hitCount))),0)</f>
        <v>0</v>
      </c>
      <c r="GW89" s="157">
        <f t="shared" si="248"/>
        <v>0</v>
      </c>
      <c r="GX89" s="21">
        <f>LEN(配列情報!$D$57)-LEN(SUBSTITUTE(配列情報!$D$57,$D89,""))</f>
        <v>0</v>
      </c>
      <c r="GY89" s="21">
        <f t="shared" si="346"/>
        <v>0</v>
      </c>
      <c r="GZ89" s="162" cm="1">
        <f t="array" ref="GZ89">GY89-IFERROR(_xlfn.LET(_xlpm.k,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$GY$3:$GY$215),IF(_xlpm.top="対象無し", 0, SUMPRODUCT(_xlpm.amount * _xlpm.hitCount))),0)</f>
        <v>0</v>
      </c>
      <c r="HA89" s="157">
        <f t="shared" si="249"/>
        <v>0</v>
      </c>
      <c r="HB89" s="21">
        <f>LEN(配列情報!$D$58)-LEN(SUBSTITUTE(配列情報!$D$58,$D89,""))</f>
        <v>0</v>
      </c>
      <c r="HC89" s="21">
        <f t="shared" si="347"/>
        <v>0</v>
      </c>
      <c r="HD89" s="162" cm="1">
        <f t="array" ref="HD89">HC89-IFERROR(_xlfn.LET(_xlpm.k,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$HC$3:$HC$215),IF(_xlpm.top="対象無し", 0, SUMPRODUCT(_xlpm.amount * _xlpm.hitCount))),0)</f>
        <v>0</v>
      </c>
      <c r="HE89" s="157">
        <f t="shared" si="250"/>
        <v>0</v>
      </c>
      <c r="HF89" s="21">
        <f>LEN(配列情報!$D$59)-LEN(SUBSTITUTE(配列情報!$D$59,$D89,""))</f>
        <v>0</v>
      </c>
      <c r="HG89" s="21">
        <f t="shared" si="348"/>
        <v>0</v>
      </c>
      <c r="HH89" s="162" cm="1">
        <f t="array" ref="HH89">HG89-IFERROR(_xlfn.LET(_xlpm.k,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$HG$3:$HG$215),IF(_xlpm.top="対象無し", 0, SUMPRODUCT(_xlpm.amount * _xlpm.hitCount))),0)</f>
        <v>0</v>
      </c>
      <c r="HI89" s="157">
        <f t="shared" si="251"/>
        <v>0</v>
      </c>
      <c r="HJ89" s="21">
        <f>LEN(配列情報!$D$60)-LEN(SUBSTITUTE(配列情報!$D$60,$D89,""))</f>
        <v>0</v>
      </c>
      <c r="HK89" s="21">
        <f t="shared" si="349"/>
        <v>0</v>
      </c>
      <c r="HL89" s="162" cm="1">
        <f t="array" ref="HL89">HK89-IFERROR(_xlfn.LET(_xlpm.k,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$HK$3:$HK$215),IF(_xlpm.top="対象無し", 0, SUMPRODUCT(_xlpm.amount * _xlpm.hitCount))),0)</f>
        <v>0</v>
      </c>
      <c r="HM89" s="157">
        <f t="shared" si="252"/>
        <v>0</v>
      </c>
      <c r="HN89" s="21">
        <f>LEN(配列情報!$D$61)-LEN(SUBSTITUTE(配列情報!$D$61,$D89,""))</f>
        <v>0</v>
      </c>
      <c r="HO89" s="21">
        <f t="shared" si="350"/>
        <v>0</v>
      </c>
      <c r="HP89" s="162" cm="1">
        <f t="array" ref="HP89">HO89-IFERROR(_xlfn.LET(_xlpm.k,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$HO$3:$HO$215),IF(_xlpm.top="対象無し", 0, SUMPRODUCT(_xlpm.amount * _xlpm.hitCount))),0)</f>
        <v>0</v>
      </c>
      <c r="HQ89" s="157">
        <f t="shared" si="253"/>
        <v>0</v>
      </c>
      <c r="HR89" s="21">
        <f>LEN(配列情報!$D$62)-LEN(SUBSTITUTE(配列情報!$D$62,$D89,""))</f>
        <v>0</v>
      </c>
      <c r="HS89" s="21">
        <f t="shared" si="351"/>
        <v>0</v>
      </c>
      <c r="HT89" s="162" cm="1">
        <f t="array" ref="HT89">HS89-IFERROR(_xlfn.LET(_xlpm.k,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$HS$3:$HS$215),IF(_xlpm.top="対象無し", 0, SUMPRODUCT(_xlpm.amount * _xlpm.hitCount))),0)</f>
        <v>0</v>
      </c>
      <c r="HU89" s="157">
        <f t="shared" si="254"/>
        <v>0</v>
      </c>
      <c r="HV89" s="21">
        <f>LEN(配列情報!$D$63)-LEN(SUBSTITUTE(配列情報!$D$63,$D89,""))</f>
        <v>0</v>
      </c>
      <c r="HW89" s="21">
        <f t="shared" si="352"/>
        <v>0</v>
      </c>
      <c r="HX89" s="162" cm="1">
        <f t="array" ref="HX89">HW89-IFERROR(_xlfn.LET(_xlpm.k,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$HW$3:$HW$215),IF(_xlpm.top="対象無し", 0, SUMPRODUCT(_xlpm.amount * _xlpm.hitCount))),0)</f>
        <v>0</v>
      </c>
      <c r="HY89" s="157">
        <f t="shared" si="255"/>
        <v>0</v>
      </c>
      <c r="HZ89" s="21">
        <f>LEN(配列情報!$D$64)-LEN(SUBSTITUTE(配列情報!$D$64,$D89,""))</f>
        <v>0</v>
      </c>
      <c r="IA89" s="21">
        <f t="shared" si="353"/>
        <v>0</v>
      </c>
      <c r="IB89" s="162" cm="1">
        <f t="array" ref="IB89">IA89-IFERROR(_xlfn.LET(_xlpm.k,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$IA$3:$IA$215),IF(_xlpm.top="対象無し", 0, SUMPRODUCT(_xlpm.amount * _xlpm.hitCount))),0)</f>
        <v>0</v>
      </c>
      <c r="IC89" s="157">
        <f t="shared" si="256"/>
        <v>0</v>
      </c>
      <c r="ID89" s="21">
        <f>LEN(配列情報!$D$65)-LEN(SUBSTITUTE(配列情報!$D$65,$D89,""))</f>
        <v>0</v>
      </c>
      <c r="IE89" s="21">
        <f t="shared" si="354"/>
        <v>0</v>
      </c>
      <c r="IF89" s="162" cm="1">
        <f t="array" ref="IF89">IE89-IFERROR(_xlfn.LET(_xlpm.k,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$IE$3:$IE$215),IF(_xlpm.top="対象無し", 0, SUMPRODUCT(_xlpm.amount * _xlpm.hitCount))),0)</f>
        <v>0</v>
      </c>
      <c r="IG89" s="157">
        <f t="shared" si="257"/>
        <v>0</v>
      </c>
      <c r="IH89" s="21">
        <f>LEN(配列情報!$D$66)-LEN(SUBSTITUTE(配列情報!$D$66,$D89,""))</f>
        <v>0</v>
      </c>
      <c r="II89" s="21">
        <f t="shared" si="355"/>
        <v>0</v>
      </c>
      <c r="IJ89" s="162" cm="1">
        <f t="array" ref="IJ89">II89-IFERROR(_xlfn.LET(_xlpm.k,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$II$3:$II$215),IF(_xlpm.top="対象無し", 0, SUMPRODUCT(_xlpm.amount * _xlpm.hitCount))),0)</f>
        <v>0</v>
      </c>
      <c r="IK89" s="157">
        <f t="shared" si="258"/>
        <v>0</v>
      </c>
      <c r="IL89" s="21">
        <f>LEN(配列情報!$D$67)-LEN(SUBSTITUTE(配列情報!$D$67,$D89,""))</f>
        <v>0</v>
      </c>
      <c r="IM89" s="21">
        <f t="shared" si="356"/>
        <v>0</v>
      </c>
      <c r="IN89" s="162" cm="1">
        <f t="array" ref="IN89">IM89-IFERROR(_xlfn.LET(_xlpm.k,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$IM$3:$IM$215),IF(_xlpm.top="対象無し", 0, SUMPRODUCT(_xlpm.amount * _xlpm.hitCount))),0)</f>
        <v>0</v>
      </c>
      <c r="IO89" s="157">
        <f t="shared" si="259"/>
        <v>0</v>
      </c>
      <c r="IP89" s="21">
        <f>LEN(配列情報!$D$68)-LEN(SUBSTITUTE(配列情報!$D$68,$D89,""))</f>
        <v>0</v>
      </c>
      <c r="IQ89" s="21">
        <f t="shared" si="357"/>
        <v>0</v>
      </c>
      <c r="IR89" s="162" cm="1">
        <f t="array" ref="IR89">IQ89-IFERROR(_xlfn.LET(_xlpm.k,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$IQ$3:$IQ$215),IF(_xlpm.top="対象無し", 0, SUMPRODUCT(_xlpm.amount * _xlpm.hitCount))),0)</f>
        <v>0</v>
      </c>
      <c r="IS89" s="157">
        <f t="shared" si="260"/>
        <v>0</v>
      </c>
      <c r="IT89" s="21">
        <f>LEN(配列情報!$D$69)-LEN(SUBSTITUTE(配列情報!$D$69,$D89,""))</f>
        <v>0</v>
      </c>
      <c r="IU89" s="21">
        <f t="shared" si="358"/>
        <v>0</v>
      </c>
      <c r="IV89" s="162" cm="1">
        <f t="array" ref="IV89">IU89-IFERROR(_xlfn.LET(_xlpm.k,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$IU$3:$IU$215),IF(_xlpm.top="対象無し", 0, SUMPRODUCT(_xlpm.amount * _xlpm.hitCount))),0)</f>
        <v>0</v>
      </c>
      <c r="IW89" s="157">
        <f t="shared" si="261"/>
        <v>0</v>
      </c>
      <c r="IX89" s="21">
        <f>LEN(配列情報!$D$70)-LEN(SUBSTITUTE(配列情報!$D$70,$D89,""))</f>
        <v>0</v>
      </c>
      <c r="IY89" s="21">
        <f t="shared" si="359"/>
        <v>0</v>
      </c>
      <c r="IZ89" s="162" cm="1">
        <f t="array" ref="IZ89">IY89-IFERROR(_xlfn.LET(_xlpm.k,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$IY$3:$IY$215),IF(_xlpm.top="対象無し", 0, SUMPRODUCT(_xlpm.amount * _xlpm.hitCount))),0)</f>
        <v>0</v>
      </c>
      <c r="JA89" s="157">
        <f t="shared" si="262"/>
        <v>0</v>
      </c>
      <c r="JB89" s="21">
        <f>LEN(配列情報!$D$71)-LEN(SUBSTITUTE(配列情報!$D$71,$D89,""))</f>
        <v>0</v>
      </c>
      <c r="JC89" s="21">
        <f t="shared" si="360"/>
        <v>0</v>
      </c>
      <c r="JD89" s="162" cm="1">
        <f t="array" ref="JD89">JC89-IFERROR(_xlfn.LET(_xlpm.k,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$JC$3:$JC$215),IF(_xlpm.top="対象無し", 0, SUMPRODUCT(_xlpm.amount * _xlpm.hitCount))),0)</f>
        <v>0</v>
      </c>
      <c r="JE89" s="157">
        <f t="shared" si="263"/>
        <v>0</v>
      </c>
      <c r="JF89" s="21">
        <f>LEN(配列情報!$D$72)-LEN(SUBSTITUTE(配列情報!$D$72,$D89,""))</f>
        <v>0</v>
      </c>
      <c r="JG89" s="21">
        <f t="shared" si="361"/>
        <v>0</v>
      </c>
      <c r="JH89" s="162" cm="1">
        <f t="array" ref="JH89">JG89-IFERROR(_xlfn.LET(_xlpm.k,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$JG$3:$JG$215),IF(_xlpm.top="対象無し", 0, SUMPRODUCT(_xlpm.amount * _xlpm.hitCount))),0)</f>
        <v>0</v>
      </c>
      <c r="JI89" s="157">
        <f t="shared" si="264"/>
        <v>0</v>
      </c>
      <c r="JJ89" s="21">
        <f>LEN(配列情報!$D$73)-LEN(SUBSTITUTE(配列情報!$D$73,$D89,""))</f>
        <v>0</v>
      </c>
      <c r="JK89" s="21">
        <f t="shared" si="362"/>
        <v>0</v>
      </c>
      <c r="JL89" s="162" cm="1">
        <f t="array" ref="JL89">JK89-IFERROR(_xlfn.LET(_xlpm.k,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$JK$3:$JK$215),IF(_xlpm.top="対象無し", 0, SUMPRODUCT(_xlpm.amount * _xlpm.hitCount))),0)</f>
        <v>0</v>
      </c>
      <c r="JM89" s="157">
        <f t="shared" si="265"/>
        <v>0</v>
      </c>
      <c r="JN89" s="21">
        <f>LEN(配列情報!$D$74)-LEN(SUBSTITUTE(配列情報!$D$74,$D89,""))</f>
        <v>0</v>
      </c>
      <c r="JO89" s="21">
        <f t="shared" si="363"/>
        <v>0</v>
      </c>
      <c r="JP89" s="162" cm="1">
        <f t="array" ref="JP89">JO89-IFERROR(_xlfn.LET(_xlpm.k,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$JO$3:$JO$215),IF(_xlpm.top="対象無し", 0, SUMPRODUCT(_xlpm.amount * _xlpm.hitCount))),0)</f>
        <v>0</v>
      </c>
      <c r="JQ89" s="157">
        <f t="shared" si="266"/>
        <v>0</v>
      </c>
      <c r="JR89" s="21">
        <f>LEN(配列情報!$D$75)-LEN(SUBSTITUTE(配列情報!$D$75,$D89,""))</f>
        <v>0</v>
      </c>
      <c r="JS89" s="21">
        <f t="shared" si="364"/>
        <v>0</v>
      </c>
      <c r="JT89" s="162" cm="1">
        <f t="array" ref="JT89">JS89-IFERROR(_xlfn.LET(_xlpm.k,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$JS$3:$JS$215),IF(_xlpm.top="対象無し", 0, SUMPRODUCT(_xlpm.amount * _xlpm.hitCount))),0)</f>
        <v>0</v>
      </c>
      <c r="JU89" s="157">
        <f t="shared" si="267"/>
        <v>0</v>
      </c>
      <c r="JV89" s="21">
        <f>LEN(配列情報!$D$76)-LEN(SUBSTITUTE(配列情報!$D$76,$D89,""))</f>
        <v>0</v>
      </c>
      <c r="JW89" s="21">
        <f t="shared" si="365"/>
        <v>0</v>
      </c>
      <c r="JX89" s="162" cm="1">
        <f t="array" ref="JX89">JW89-IFERROR(_xlfn.LET(_xlpm.k,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$JW$3:$JW$215),IF(_xlpm.top="対象無し", 0, SUMPRODUCT(_xlpm.amount * _xlpm.hitCount))),0)</f>
        <v>0</v>
      </c>
      <c r="JY89" s="157">
        <f t="shared" si="268"/>
        <v>0</v>
      </c>
      <c r="JZ89" s="21">
        <f>LEN(配列情報!$D$77)-LEN(SUBSTITUTE(配列情報!$D$77,$D89,""))</f>
        <v>0</v>
      </c>
      <c r="KA89" s="21">
        <f t="shared" si="366"/>
        <v>0</v>
      </c>
      <c r="KB89" s="162" cm="1">
        <f t="array" ref="KB89">KA89-IFERROR(_xlfn.LET(_xlpm.k,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$KA$3:$KA$215),IF(_xlpm.top="対象無し", 0, SUMPRODUCT(_xlpm.amount * _xlpm.hitCount))),0)</f>
        <v>0</v>
      </c>
      <c r="KC89" s="157">
        <f t="shared" si="269"/>
        <v>0</v>
      </c>
      <c r="KD89" s="21">
        <f>LEN(配列情報!$D$78)-LEN(SUBSTITUTE(配列情報!$D$78,$D89,""))</f>
        <v>0</v>
      </c>
      <c r="KE89" s="21">
        <f t="shared" si="367"/>
        <v>0</v>
      </c>
      <c r="KF89" s="162" cm="1">
        <f t="array" ref="KF89">KE89-IFERROR(_xlfn.LET(_xlpm.k,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$KE$3:$KE$215),IF(_xlpm.top="対象無し", 0, SUMPRODUCT(_xlpm.amount * _xlpm.hitCount))),0)</f>
        <v>0</v>
      </c>
      <c r="KG89" s="157">
        <f t="shared" si="270"/>
        <v>0</v>
      </c>
      <c r="KH89" s="21">
        <f>LEN(配列情報!$D$79)-LEN(SUBSTITUTE(配列情報!$D$79,$D89,""))</f>
        <v>0</v>
      </c>
      <c r="KI89" s="21">
        <f t="shared" si="368"/>
        <v>0</v>
      </c>
      <c r="KJ89" s="162" cm="1">
        <f t="array" ref="KJ89">KI89-IFERROR(_xlfn.LET(_xlpm.k,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$KI$3:$KI$215),IF(_xlpm.top="対象無し", 0, SUMPRODUCT(_xlpm.amount * _xlpm.hitCount))),0)</f>
        <v>0</v>
      </c>
      <c r="KK89" s="157">
        <f t="shared" si="271"/>
        <v>0</v>
      </c>
      <c r="KL89" s="21">
        <f>LEN(配列情報!$D$80)-LEN(SUBSTITUTE(配列情報!$D$80,$D89,""))</f>
        <v>0</v>
      </c>
      <c r="KM89" s="21">
        <f t="shared" si="369"/>
        <v>0</v>
      </c>
      <c r="KN89" s="162" cm="1">
        <f t="array" ref="KN89">KM89-IFERROR(_xlfn.LET(_xlpm.k,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$KM$3:$KM$215),IF(_xlpm.top="対象無し", 0, SUMPRODUCT(_xlpm.amount * _xlpm.hitCount))),0)</f>
        <v>0</v>
      </c>
      <c r="KO89" s="157">
        <f t="shared" si="272"/>
        <v>0</v>
      </c>
      <c r="KP89" s="21">
        <f>LEN(配列情報!$D$81)-LEN(SUBSTITUTE(配列情報!$D$81,$D89,""))</f>
        <v>0</v>
      </c>
      <c r="KQ89" s="21">
        <f t="shared" si="370"/>
        <v>0</v>
      </c>
      <c r="KR89" s="162" cm="1">
        <f t="array" ref="KR89">KQ89-IFERROR(_xlfn.LET(_xlpm.k,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$KQ$3:$KQ$215),IF(_xlpm.top="対象無し", 0, SUMPRODUCT(_xlpm.amount * _xlpm.hitCount))),0)</f>
        <v>0</v>
      </c>
      <c r="KS89" s="157">
        <f t="shared" si="273"/>
        <v>0</v>
      </c>
      <c r="KT89" s="21">
        <f>LEN(配列情報!$D$82)-LEN(SUBSTITUTE(配列情報!$D$82,$D89,""))</f>
        <v>0</v>
      </c>
      <c r="KU89" s="21">
        <f t="shared" si="371"/>
        <v>0</v>
      </c>
      <c r="KV89" s="162" cm="1">
        <f t="array" ref="KV89">KU89-IFERROR(_xlfn.LET(_xlpm.k,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$KU$3:$KU$215),IF(_xlpm.top="対象無し", 0, SUMPRODUCT(_xlpm.amount * _xlpm.hitCount))),0)</f>
        <v>0</v>
      </c>
      <c r="KW89" s="157">
        <f t="shared" si="274"/>
        <v>0</v>
      </c>
      <c r="KX89" s="21">
        <f>LEN(配列情報!$D$83)-LEN(SUBSTITUTE(配列情報!$D$83,$D89,""))</f>
        <v>0</v>
      </c>
      <c r="KY89" s="21">
        <f t="shared" si="372"/>
        <v>0</v>
      </c>
      <c r="KZ89" s="162" cm="1">
        <f t="array" ref="KZ89">KY89-IFERROR(_xlfn.LET(_xlpm.k,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$KY$3:$KY$215),IF(_xlpm.top="対象無し", 0, SUMPRODUCT(_xlpm.amount * _xlpm.hitCount))),0)</f>
        <v>0</v>
      </c>
      <c r="LA89" s="157">
        <f t="shared" si="275"/>
        <v>0</v>
      </c>
      <c r="LB89" s="21">
        <f>LEN(配列情報!$D$84)-LEN(SUBSTITUTE(配列情報!$D$84,$D89,""))</f>
        <v>0</v>
      </c>
      <c r="LC89" s="21">
        <f t="shared" si="373"/>
        <v>0</v>
      </c>
      <c r="LD89" s="162" cm="1">
        <f t="array" ref="LD89">LC89-IFERROR(_xlfn.LET(_xlpm.k,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$LC$3:$LC$215),IF(_xlpm.top="対象無し", 0, SUMPRODUCT(_xlpm.amount * _xlpm.hitCount))),0)</f>
        <v>0</v>
      </c>
      <c r="LE89" s="157">
        <f t="shared" si="276"/>
        <v>0</v>
      </c>
      <c r="LF89" s="21">
        <f>LEN(配列情報!$D$85)-LEN(SUBSTITUTE(配列情報!$D$85,$D89,""))</f>
        <v>0</v>
      </c>
      <c r="LG89" s="21">
        <f t="shared" si="374"/>
        <v>0</v>
      </c>
      <c r="LH89" s="162" cm="1">
        <f t="array" ref="LH89">LG89-IFERROR(_xlfn.LET(_xlpm.k,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$LG$3:$LG$215),IF(_xlpm.top="対象無し", 0, SUMPRODUCT(_xlpm.amount * _xlpm.hitCount))),0)</f>
        <v>0</v>
      </c>
      <c r="LI89" s="157">
        <f t="shared" si="277"/>
        <v>0</v>
      </c>
      <c r="LJ89" s="21">
        <f>LEN(配列情報!$D$86)-LEN(SUBSTITUTE(配列情報!$D$86,$D89,""))</f>
        <v>0</v>
      </c>
      <c r="LK89" s="21">
        <f t="shared" si="375"/>
        <v>0</v>
      </c>
      <c r="LL89" s="162" cm="1">
        <f t="array" ref="LL89">LK89-IFERROR(_xlfn.LET(_xlpm.k,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$LK$3:$LK$215),IF(_xlpm.top="対象無し", 0, SUMPRODUCT(_xlpm.amount * _xlpm.hitCount))),0)</f>
        <v>0</v>
      </c>
      <c r="LM89" s="157">
        <f t="shared" si="278"/>
        <v>0</v>
      </c>
      <c r="LN89" s="21">
        <f>LEN(配列情報!$D$87)-LEN(SUBSTITUTE(配列情報!$D$87,$D89,""))</f>
        <v>0</v>
      </c>
      <c r="LO89" s="21">
        <f t="shared" si="376"/>
        <v>0</v>
      </c>
      <c r="LP89" s="162" cm="1">
        <f t="array" ref="LP89">LO89-IFERROR(_xlfn.LET(_xlpm.k,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$LO$3:$LO$215),IF(_xlpm.top="対象無し", 0, SUMPRODUCT(_xlpm.amount * _xlpm.hitCount))),0)</f>
        <v>0</v>
      </c>
      <c r="LQ89" s="157">
        <f t="shared" si="279"/>
        <v>0</v>
      </c>
      <c r="LR89" s="21">
        <f>LEN(配列情報!$D$88)-LEN(SUBSTITUTE(配列情報!$D$88,$D89,""))</f>
        <v>0</v>
      </c>
      <c r="LS89" s="21">
        <f t="shared" si="377"/>
        <v>0</v>
      </c>
      <c r="LT89" s="162" cm="1">
        <f t="array" ref="LT89">LS89-IFERROR(_xlfn.LET(_xlpm.k,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$LS$3:$LS$215),IF(_xlpm.top="対象無し", 0, SUMPRODUCT(_xlpm.amount * _xlpm.hitCount))),0)</f>
        <v>0</v>
      </c>
      <c r="LU89" s="157">
        <f t="shared" si="280"/>
        <v>0</v>
      </c>
      <c r="LV89" s="21">
        <f>LEN(配列情報!$D$89)-LEN(SUBSTITUTE(配列情報!$D$89,$D89,""))</f>
        <v>0</v>
      </c>
      <c r="LW89" s="21">
        <f t="shared" si="378"/>
        <v>0</v>
      </c>
      <c r="LX89" s="162" cm="1">
        <f t="array" ref="LX89">LW89-IFERROR(_xlfn.LET(_xlpm.k,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$LW$3:$LW$215),IF(_xlpm.top="対象無し", 0, SUMPRODUCT(_xlpm.amount * _xlpm.hitCount))),0)</f>
        <v>0</v>
      </c>
      <c r="LY89" s="157">
        <f t="shared" si="281"/>
        <v>0</v>
      </c>
      <c r="LZ89" s="21">
        <f>LEN(配列情報!$D$90)-LEN(SUBSTITUTE(配列情報!$D$90,$D89,""))</f>
        <v>0</v>
      </c>
      <c r="MA89" s="21">
        <f t="shared" si="379"/>
        <v>0</v>
      </c>
      <c r="MB89" s="162" cm="1">
        <f t="array" ref="MB89">MA89-IFERROR(_xlfn.LET(_xlpm.k,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$MA$3:$MA$215),IF(_xlpm.top="対象無し", 0, SUMPRODUCT(_xlpm.amount * _xlpm.hitCount))),0)</f>
        <v>0</v>
      </c>
      <c r="MC89" s="157">
        <f t="shared" si="282"/>
        <v>0</v>
      </c>
      <c r="MD89" s="21">
        <f>LEN(配列情報!$D$91)-LEN(SUBSTITUTE(配列情報!$D$91,$D89,""))</f>
        <v>0</v>
      </c>
      <c r="ME89" s="21">
        <f t="shared" si="380"/>
        <v>0</v>
      </c>
      <c r="MF89" s="162" cm="1">
        <f t="array" ref="MF89">ME89-IFERROR(_xlfn.LET(_xlpm.k,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$ME$3:$ME$215),IF(_xlpm.top="対象無し", 0, SUMPRODUCT(_xlpm.amount * _xlpm.hitCount))),0)</f>
        <v>0</v>
      </c>
      <c r="MG89" s="157">
        <f t="shared" si="283"/>
        <v>0</v>
      </c>
      <c r="MH89" s="21">
        <f>LEN(配列情報!$D$92)-LEN(SUBSTITUTE(配列情報!$D$92,$D89,""))</f>
        <v>0</v>
      </c>
      <c r="MI89" s="21">
        <f t="shared" si="381"/>
        <v>0</v>
      </c>
      <c r="MJ89" s="162" cm="1">
        <f t="array" ref="MJ89">MI89-IFERROR(_xlfn.LET(_xlpm.k,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$MI$3:$MI$215),IF(_xlpm.top="対象無し", 0, SUMPRODUCT(_xlpm.amount * _xlpm.hitCount))),0)</f>
        <v>0</v>
      </c>
      <c r="MK89" s="157">
        <f t="shared" si="284"/>
        <v>0</v>
      </c>
      <c r="ML89" s="21">
        <f>LEN(配列情報!$D$93)-LEN(SUBSTITUTE(配列情報!$D$93,$D89,""))</f>
        <v>0</v>
      </c>
      <c r="MM89" s="21">
        <f t="shared" si="382"/>
        <v>0</v>
      </c>
      <c r="MN89" s="162" cm="1">
        <f t="array" ref="MN89">MM89-IFERROR(_xlfn.LET(_xlpm.k,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$MM$3:$MM$215),IF(_xlpm.top="対象無し", 0, SUMPRODUCT(_xlpm.amount * _xlpm.hitCount))),0)</f>
        <v>0</v>
      </c>
      <c r="MO89" s="157">
        <f t="shared" si="285"/>
        <v>0</v>
      </c>
      <c r="MP89" s="21">
        <f>LEN(配列情報!$D$94)-LEN(SUBSTITUTE(配列情報!$D$94,$D89,""))</f>
        <v>0</v>
      </c>
      <c r="MQ89" s="21">
        <f t="shared" si="383"/>
        <v>0</v>
      </c>
      <c r="MR89" s="162" cm="1">
        <f t="array" ref="MR89">MQ89-IFERROR(_xlfn.LET(_xlpm.k,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$MQ$3:$MQ$215),IF(_xlpm.top="対象無し", 0, SUMPRODUCT(_xlpm.amount * _xlpm.hitCount))),0)</f>
        <v>0</v>
      </c>
      <c r="MS89" s="157">
        <f t="shared" si="286"/>
        <v>0</v>
      </c>
      <c r="MT89" s="21">
        <f>LEN(配列情報!$D$95)-LEN(SUBSTITUTE(配列情報!$D$95,$D89,""))</f>
        <v>0</v>
      </c>
      <c r="MU89" s="21">
        <f t="shared" si="384"/>
        <v>0</v>
      </c>
      <c r="MV89" s="162" cm="1">
        <f t="array" ref="MV89">MU89-IFERROR(_xlfn.LET(_xlpm.k,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$MU$3:$MU$215),IF(_xlpm.top="対象無し", 0, SUMPRODUCT(_xlpm.amount * _xlpm.hitCount))),0)</f>
        <v>0</v>
      </c>
      <c r="MW89" s="157">
        <f t="shared" si="287"/>
        <v>0</v>
      </c>
      <c r="MX89" s="21">
        <f>LEN(配列情報!$D$96)-LEN(SUBSTITUTE(配列情報!$D$96,$D89,""))</f>
        <v>0</v>
      </c>
      <c r="MY89" s="21">
        <f t="shared" si="385"/>
        <v>0</v>
      </c>
      <c r="MZ89" s="162" cm="1">
        <f t="array" ref="MZ89">MY89-IFERROR(_xlfn.LET(_xlpm.k,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$MY$3:$MY$215),IF(_xlpm.top="対象無し", 0, SUMPRODUCT(_xlpm.amount * _xlpm.hitCount))),0)</f>
        <v>0</v>
      </c>
      <c r="NA89" s="157">
        <f t="shared" si="288"/>
        <v>0</v>
      </c>
      <c r="NB89" s="21">
        <f>LEN(配列情報!$D$97)-LEN(SUBSTITUTE(配列情報!$D$97,$D89,""))</f>
        <v>0</v>
      </c>
      <c r="NC89" s="21">
        <f t="shared" si="386"/>
        <v>0</v>
      </c>
      <c r="ND89" s="162" cm="1">
        <f t="array" ref="ND89">NC89-IFERROR(_xlfn.LET(_xlpm.k,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$NC$3:$NC$215),IF(_xlpm.top="対象無し", 0, SUMPRODUCT(_xlpm.amount * _xlpm.hitCount))),0)</f>
        <v>0</v>
      </c>
      <c r="NE89" s="157">
        <f t="shared" si="289"/>
        <v>0</v>
      </c>
      <c r="NF89" s="21">
        <f>LEN(配列情報!$D$98)-LEN(SUBSTITUTE(配列情報!$D$98,$D89,""))</f>
        <v>0</v>
      </c>
      <c r="NG89" s="21">
        <f t="shared" si="387"/>
        <v>0</v>
      </c>
      <c r="NH89" s="162" cm="1">
        <f t="array" ref="NH89">NG89-IFERROR(_xlfn.LET(_xlpm.k,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$NG$3:$NG$215),IF(_xlpm.top="対象無し", 0, SUMPRODUCT(_xlpm.amount * _xlpm.hitCount))),0)</f>
        <v>0</v>
      </c>
      <c r="NI89" s="157">
        <f t="shared" si="290"/>
        <v>0</v>
      </c>
      <c r="NJ89" s="21">
        <f>LEN(配列情報!$D$99)-LEN(SUBSTITUTE(配列情報!$D$99,$D89,""))</f>
        <v>0</v>
      </c>
      <c r="NK89" s="21">
        <f t="shared" si="388"/>
        <v>0</v>
      </c>
      <c r="NL89" s="162" cm="1">
        <f t="array" ref="NL89">NK89-IFERROR(_xlfn.LET(_xlpm.k,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$NK$3:$NK$215),IF(_xlpm.top="対象無し", 0, SUMPRODUCT(_xlpm.amount * _xlpm.hitCount))),0)</f>
        <v>0</v>
      </c>
      <c r="NM89" s="157">
        <f t="shared" si="291"/>
        <v>0</v>
      </c>
      <c r="NN89" s="21">
        <f>LEN(配列情報!$D$100)-LEN(SUBSTITUTE(配列情報!$D$100,$D89,""))</f>
        <v>0</v>
      </c>
      <c r="NO89" s="21">
        <f t="shared" si="389"/>
        <v>0</v>
      </c>
      <c r="NP89" s="162" cm="1">
        <f t="array" ref="NP89">NO89-IFERROR(_xlfn.LET(_xlpm.k,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$NO$3:$NO$215),IF(_xlpm.top="対象無し", 0, SUMPRODUCT(_xlpm.amount * _xlpm.hitCount))),0)</f>
        <v>0</v>
      </c>
      <c r="NQ89" s="157">
        <f t="shared" si="292"/>
        <v>0</v>
      </c>
      <c r="NR89" s="21">
        <f>LEN(配列情報!$D$101)-LEN(SUBSTITUTE(配列情報!$D$101,$D89,""))</f>
        <v>0</v>
      </c>
      <c r="NS89" s="21">
        <f t="shared" si="390"/>
        <v>0</v>
      </c>
      <c r="NT89" s="162" cm="1">
        <f t="array" ref="NT89">NS89-IFERROR(_xlfn.LET(_xlpm.k,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$NS$3:$NS$215),IF(_xlpm.top="対象無し", 0, SUMPRODUCT(_xlpm.amount * _xlpm.hitCount))),0)</f>
        <v>0</v>
      </c>
      <c r="NU89" s="157">
        <f t="shared" si="293"/>
        <v>0</v>
      </c>
      <c r="NV89" s="21">
        <f>LEN(配列情報!$D$102)-LEN(SUBSTITUTE(配列情報!$D$102,$D89,""))</f>
        <v>0</v>
      </c>
      <c r="NW89" s="21">
        <f t="shared" si="391"/>
        <v>0</v>
      </c>
      <c r="NX89" s="162" cm="1">
        <f t="array" ref="NX89">NW89-IFERROR(_xlfn.LET(_xlpm.k, _xlfn.XMATCH(TRUE, EXACT($OB$2:$RL$2, D89),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D89, ""))) / LEN(D89),_xlpm.amount, SUMIF($C$3:$C$215, _xlpm.arrCode, $NW$3:$NW$215),IF(_xlpm.top="対象無し", 0, SUMPRODUCT(_xlpm.amount * _xlpm.hitCount))),0)</f>
        <v>0</v>
      </c>
      <c r="NY89" s="157">
        <f t="shared" si="294"/>
        <v>0</v>
      </c>
    </row>
    <row r="90" spans="1:389">
      <c r="A90" s="163" t="str">
        <f>塩基・修飾表記の定義!A69 &amp; "[特殊]"</f>
        <v>[特殊]</v>
      </c>
      <c r="B90" s="176"/>
      <c r="C90" s="45">
        <v>88</v>
      </c>
      <c r="D90" s="19">
        <f>塩基・修飾表記の定義!D69</f>
        <v>0</v>
      </c>
      <c r="E90" s="160">
        <f t="shared" si="295"/>
        <v>1</v>
      </c>
      <c r="F90" s="21">
        <f>LEN(配列情報!$D$7)-LEN(SUBSTITUTE(配列情報!$D$7,$D90,""))</f>
        <v>0</v>
      </c>
      <c r="G90" s="21">
        <f t="shared" si="296"/>
        <v>0</v>
      </c>
      <c r="H90" s="162" cm="1">
        <f t="array" ref="H90">G90-IFERROR(_xlfn.LET(_xlpm.k,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$G$3:$G$215),IF(_xlpm.top="対象無し", 0, SUMPRODUCT(_xlpm.amount * _xlpm.hitCount))),0)</f>
        <v>0</v>
      </c>
      <c r="I90" s="157">
        <f t="shared" si="392"/>
        <v>0</v>
      </c>
      <c r="J90" s="21">
        <f>LEN(配列情報!$D$8)-LEN(SUBSTITUTE(配列情報!$D$8,$D90,""))</f>
        <v>0</v>
      </c>
      <c r="K90" s="21">
        <f t="shared" si="297"/>
        <v>0</v>
      </c>
      <c r="L90" s="162" cm="1">
        <f t="array" ref="L90">K90-IFERROR(_xlfn.LET(_xlpm.k,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$K$3:$K$215),IF(_xlpm.top="対象無し", 0, SUMPRODUCT(_xlpm.amount * _xlpm.hitCount))),0)</f>
        <v>0</v>
      </c>
      <c r="M90" s="157">
        <f t="shared" si="200"/>
        <v>0</v>
      </c>
      <c r="N90" s="21">
        <f>LEN(配列情報!$D$9)-LEN(SUBSTITUTE(配列情報!$D$9,$D90,""))</f>
        <v>0</v>
      </c>
      <c r="O90" s="21">
        <f t="shared" si="298"/>
        <v>0</v>
      </c>
      <c r="P90" s="162" cm="1">
        <f t="array" ref="P90">O90-IFERROR(_xlfn.LET(_xlpm.k,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$O$3:$O$215),IF(_xlpm.top="対象無し", 0, SUMPRODUCT(_xlpm.amount * _xlpm.hitCount))),0)</f>
        <v>0</v>
      </c>
      <c r="Q90" s="157">
        <f t="shared" si="201"/>
        <v>0</v>
      </c>
      <c r="R90" s="21">
        <f>LEN(配列情報!$D$10)-LEN(SUBSTITUTE(配列情報!$D$10,$D90,""))</f>
        <v>0</v>
      </c>
      <c r="S90" s="21">
        <f t="shared" si="299"/>
        <v>0</v>
      </c>
      <c r="T90" s="162" cm="1">
        <f t="array" ref="T90">S90-IFERROR(_xlfn.LET(_xlpm.k,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$S$3:$S$215),IF(_xlpm.top="対象無し", 0, SUMPRODUCT(_xlpm.amount * _xlpm.hitCount))),0)</f>
        <v>0</v>
      </c>
      <c r="U90" s="157">
        <f t="shared" si="202"/>
        <v>0</v>
      </c>
      <c r="V90" s="21">
        <f>LEN(配列情報!$D$11)-LEN(SUBSTITUTE(配列情報!$D$11,$D90,""))</f>
        <v>0</v>
      </c>
      <c r="W90" s="21">
        <f t="shared" si="300"/>
        <v>0</v>
      </c>
      <c r="X90" s="162" cm="1">
        <f t="array" ref="X90">W90-IFERROR(_xlfn.LET(_xlpm.k,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$W$3:$W$215),IF(_xlpm.top="対象無し", 0, SUMPRODUCT(_xlpm.amount * _xlpm.hitCount))),0)</f>
        <v>0</v>
      </c>
      <c r="Y90" s="157">
        <f t="shared" si="203"/>
        <v>0</v>
      </c>
      <c r="Z90" s="21">
        <f>LEN(配列情報!$D$12)-LEN(SUBSTITUTE(配列情報!$D$12,$D90,""))</f>
        <v>0</v>
      </c>
      <c r="AA90" s="21">
        <f t="shared" si="301"/>
        <v>0</v>
      </c>
      <c r="AB90" s="162" cm="1">
        <f t="array" ref="AB90">AA90-IFERROR(_xlfn.LET(_xlpm.k,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$AA$3:$AA$215),IF(_xlpm.top="対象無し", 0, SUMPRODUCT(_xlpm.amount * _xlpm.hitCount))),0)</f>
        <v>0</v>
      </c>
      <c r="AC90" s="157">
        <f t="shared" si="204"/>
        <v>0</v>
      </c>
      <c r="AD90" s="21">
        <f>LEN(配列情報!$D$13)-LEN(SUBSTITUTE(配列情報!$D$13,$D90,""))</f>
        <v>0</v>
      </c>
      <c r="AE90" s="21">
        <f t="shared" si="302"/>
        <v>0</v>
      </c>
      <c r="AF90" s="162" cm="1">
        <f t="array" ref="AF90">AE90-IFERROR(_xlfn.LET(_xlpm.k,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$AE$3:$AE$215),IF(_xlpm.top="対象無し", 0, SUMPRODUCT(_xlpm.amount * _xlpm.hitCount))),0)</f>
        <v>0</v>
      </c>
      <c r="AG90" s="157">
        <f t="shared" si="205"/>
        <v>0</v>
      </c>
      <c r="AH90" s="21">
        <f>LEN(配列情報!$D$14)-LEN(SUBSTITUTE(配列情報!$D$14,$D90,""))</f>
        <v>0</v>
      </c>
      <c r="AI90" s="21">
        <f t="shared" si="303"/>
        <v>0</v>
      </c>
      <c r="AJ90" s="162" cm="1">
        <f t="array" ref="AJ90">AI90-IFERROR(_xlfn.LET(_xlpm.k,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$AI$3:$AI$215),IF(_xlpm.top="対象無し", 0, SUMPRODUCT(_xlpm.amount * _xlpm.hitCount))),0)</f>
        <v>0</v>
      </c>
      <c r="AK90" s="157">
        <f t="shared" si="206"/>
        <v>0</v>
      </c>
      <c r="AL90" s="21">
        <f>LEN(配列情報!$D$15)-LEN(SUBSTITUTE(配列情報!$D$15,$D90,""))</f>
        <v>0</v>
      </c>
      <c r="AM90" s="21">
        <f t="shared" si="304"/>
        <v>0</v>
      </c>
      <c r="AN90" s="162" cm="1">
        <f t="array" ref="AN90">AM90-IFERROR(_xlfn.LET(_xlpm.k,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$AM$3:$AM$215),IF(_xlpm.top="対象無し", 0, SUMPRODUCT(_xlpm.amount * _xlpm.hitCount))),0)</f>
        <v>0</v>
      </c>
      <c r="AO90" s="157">
        <f t="shared" si="207"/>
        <v>0</v>
      </c>
      <c r="AP90" s="21">
        <f>LEN(配列情報!$D$16)-LEN(SUBSTITUTE(配列情報!$D$16,$D90,""))</f>
        <v>0</v>
      </c>
      <c r="AQ90" s="21">
        <f t="shared" si="305"/>
        <v>0</v>
      </c>
      <c r="AR90" s="162" cm="1">
        <f t="array" ref="AR90">AQ90-IFERROR(_xlfn.LET(_xlpm.k,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$AQ$3:$AQ$215),IF(_xlpm.top="対象無し", 0, SUMPRODUCT(_xlpm.amount * _xlpm.hitCount))),0)</f>
        <v>0</v>
      </c>
      <c r="AS90" s="157">
        <f t="shared" si="208"/>
        <v>0</v>
      </c>
      <c r="AT90" s="21">
        <f>LEN(配列情報!$D$17)-LEN(SUBSTITUTE(配列情報!$D$17,$D90,""))</f>
        <v>0</v>
      </c>
      <c r="AU90" s="21">
        <f t="shared" si="306"/>
        <v>0</v>
      </c>
      <c r="AV90" s="162" cm="1">
        <f t="array" ref="AV90">AU90-IFERROR(_xlfn.LET(_xlpm.k,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$AU$3:$AU$215),IF(_xlpm.top="対象無し", 0, SUMPRODUCT(_xlpm.amount * _xlpm.hitCount))),0)</f>
        <v>0</v>
      </c>
      <c r="AW90" s="157">
        <f t="shared" si="209"/>
        <v>0</v>
      </c>
      <c r="AX90" s="21">
        <f>LEN(配列情報!$D$18)-LEN(SUBSTITUTE(配列情報!$D$18,$D90,""))</f>
        <v>0</v>
      </c>
      <c r="AY90" s="21">
        <f t="shared" si="307"/>
        <v>0</v>
      </c>
      <c r="AZ90" s="162" cm="1">
        <f t="array" ref="AZ90">AY90-IFERROR(_xlfn.LET(_xlpm.k,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$AY$3:$AY$215),IF(_xlpm.top="対象無し", 0, SUMPRODUCT(_xlpm.amount * _xlpm.hitCount))),0)</f>
        <v>0</v>
      </c>
      <c r="BA90" s="157">
        <f t="shared" si="210"/>
        <v>0</v>
      </c>
      <c r="BB90" s="21">
        <f>LEN(配列情報!$D$19)-LEN(SUBSTITUTE(配列情報!$D$19,$D90,""))</f>
        <v>0</v>
      </c>
      <c r="BC90" s="21">
        <f t="shared" si="308"/>
        <v>0</v>
      </c>
      <c r="BD90" s="162" cm="1">
        <f t="array" ref="BD90">BC90-IFERROR(_xlfn.LET(_xlpm.k,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$BC$3:$BC$215),IF(_xlpm.top="対象無し", 0, SUMPRODUCT(_xlpm.amount * _xlpm.hitCount))),0)</f>
        <v>0</v>
      </c>
      <c r="BE90" s="157">
        <f t="shared" si="211"/>
        <v>0</v>
      </c>
      <c r="BF90" s="21">
        <f>LEN(配列情報!$D$20)-LEN(SUBSTITUTE(配列情報!$D$20,$D90,""))</f>
        <v>0</v>
      </c>
      <c r="BG90" s="21">
        <f t="shared" si="309"/>
        <v>0</v>
      </c>
      <c r="BH90" s="162" cm="1">
        <f t="array" ref="BH90">BG90-IFERROR(_xlfn.LET(_xlpm.k,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$BG$3:$BG$215),IF(_xlpm.top="対象無し", 0, SUMPRODUCT(_xlpm.amount * _xlpm.hitCount))),0)</f>
        <v>0</v>
      </c>
      <c r="BI90" s="157">
        <f t="shared" si="212"/>
        <v>0</v>
      </c>
      <c r="BJ90" s="21">
        <f>LEN(配列情報!$D$21)-LEN(SUBSTITUTE(配列情報!$D$21,$D90,""))</f>
        <v>0</v>
      </c>
      <c r="BK90" s="21">
        <f t="shared" si="310"/>
        <v>0</v>
      </c>
      <c r="BL90" s="162" cm="1">
        <f t="array" ref="BL90">BK90-IFERROR(_xlfn.LET(_xlpm.k,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$BK$3:$BK$215),IF(_xlpm.top="対象無し", 0, SUMPRODUCT(_xlpm.amount * _xlpm.hitCount))),0)</f>
        <v>0</v>
      </c>
      <c r="BM90" s="157">
        <f t="shared" si="213"/>
        <v>0</v>
      </c>
      <c r="BN90" s="21">
        <f>LEN(配列情報!$D$22)-LEN(SUBSTITUTE(配列情報!$D$22,$D90,""))</f>
        <v>0</v>
      </c>
      <c r="BO90" s="21">
        <f t="shared" si="311"/>
        <v>0</v>
      </c>
      <c r="BP90" s="162" cm="1">
        <f t="array" ref="BP90">BO90-IFERROR(_xlfn.LET(_xlpm.k,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$BO$3:$BO$215),IF(_xlpm.top="対象無し", 0, SUMPRODUCT(_xlpm.amount * _xlpm.hitCount))),0)</f>
        <v>0</v>
      </c>
      <c r="BQ90" s="157">
        <f t="shared" si="214"/>
        <v>0</v>
      </c>
      <c r="BR90" s="21">
        <f>LEN(配列情報!$D$23)-LEN(SUBSTITUTE(配列情報!$D$23,$D90,""))</f>
        <v>0</v>
      </c>
      <c r="BS90" s="21">
        <f t="shared" si="312"/>
        <v>0</v>
      </c>
      <c r="BT90" s="162" cm="1">
        <f t="array" ref="BT90">BS90-IFERROR(_xlfn.LET(_xlpm.k,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$BS$3:$BS$215),IF(_xlpm.top="対象無し", 0, SUMPRODUCT(_xlpm.amount * _xlpm.hitCount))),0)</f>
        <v>0</v>
      </c>
      <c r="BU90" s="157">
        <f t="shared" si="215"/>
        <v>0</v>
      </c>
      <c r="BV90" s="21">
        <f>LEN(配列情報!$D$24)-LEN(SUBSTITUTE(配列情報!$D$24,$D90,""))</f>
        <v>0</v>
      </c>
      <c r="BW90" s="21">
        <f t="shared" si="313"/>
        <v>0</v>
      </c>
      <c r="BX90" s="162" cm="1">
        <f t="array" ref="BX90">BW90-IFERROR(_xlfn.LET(_xlpm.k,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$BW$3:$BW$215),IF(_xlpm.top="対象無し", 0, SUMPRODUCT(_xlpm.amount * _xlpm.hitCount))),0)</f>
        <v>0</v>
      </c>
      <c r="BY90" s="157">
        <f t="shared" si="216"/>
        <v>0</v>
      </c>
      <c r="BZ90" s="21">
        <f>LEN(配列情報!$D$25)-LEN(SUBSTITUTE(配列情報!$D$25,$D90,""))</f>
        <v>0</v>
      </c>
      <c r="CA90" s="21">
        <f t="shared" si="314"/>
        <v>0</v>
      </c>
      <c r="CB90" s="162" cm="1">
        <f t="array" ref="CB90">CA90-IFERROR(_xlfn.LET(_xlpm.k,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$CA$3:$CA$215),IF(_xlpm.top="対象無し", 0, SUMPRODUCT(_xlpm.amount * _xlpm.hitCount))),0)</f>
        <v>0</v>
      </c>
      <c r="CC90" s="157">
        <f t="shared" si="217"/>
        <v>0</v>
      </c>
      <c r="CD90" s="21">
        <f>LEN(配列情報!$D$26)-LEN(SUBSTITUTE(配列情報!$D$26,$D90,""))</f>
        <v>0</v>
      </c>
      <c r="CE90" s="21">
        <f t="shared" si="315"/>
        <v>0</v>
      </c>
      <c r="CF90" s="162" cm="1">
        <f t="array" ref="CF90">CE90-IFERROR(_xlfn.LET(_xlpm.k,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$CE$3:$CE$215),IF(_xlpm.top="対象無し", 0, SUMPRODUCT(_xlpm.amount * _xlpm.hitCount))),0)</f>
        <v>0</v>
      </c>
      <c r="CG90" s="157">
        <f t="shared" si="218"/>
        <v>0</v>
      </c>
      <c r="CH90" s="21">
        <f>LEN(配列情報!$D$27)-LEN(SUBSTITUTE(配列情報!$D$27,$D90,""))</f>
        <v>0</v>
      </c>
      <c r="CI90" s="21">
        <f t="shared" si="316"/>
        <v>0</v>
      </c>
      <c r="CJ90" s="162" cm="1">
        <f t="array" ref="CJ90">CI90-IFERROR(_xlfn.LET(_xlpm.k,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$CI$3:$CI$215),IF(_xlpm.top="対象無し", 0, SUMPRODUCT(_xlpm.amount * _xlpm.hitCount))),0)</f>
        <v>0</v>
      </c>
      <c r="CK90" s="157">
        <f t="shared" si="219"/>
        <v>0</v>
      </c>
      <c r="CL90" s="21">
        <f>LEN(配列情報!$D$28)-LEN(SUBSTITUTE(配列情報!$D$28,$D90,""))</f>
        <v>0</v>
      </c>
      <c r="CM90" s="21">
        <f t="shared" si="317"/>
        <v>0</v>
      </c>
      <c r="CN90" s="162" cm="1">
        <f t="array" ref="CN90">CM90-IFERROR(_xlfn.LET(_xlpm.k,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$CM$3:$CM$215),IF(_xlpm.top="対象無し", 0, SUMPRODUCT(_xlpm.amount * _xlpm.hitCount))),0)</f>
        <v>0</v>
      </c>
      <c r="CO90" s="157">
        <f t="shared" si="220"/>
        <v>0</v>
      </c>
      <c r="CP90" s="21">
        <f>LEN(配列情報!$D$29)-LEN(SUBSTITUTE(配列情報!$D$29,$D90,""))</f>
        <v>0</v>
      </c>
      <c r="CQ90" s="21">
        <f t="shared" si="318"/>
        <v>0</v>
      </c>
      <c r="CR90" s="162" cm="1">
        <f t="array" ref="CR90">CQ90-IFERROR(_xlfn.LET(_xlpm.k,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$CQ$3:$CQ$215),IF(_xlpm.top="対象無し", 0, SUMPRODUCT(_xlpm.amount * _xlpm.hitCount))),0)</f>
        <v>0</v>
      </c>
      <c r="CS90" s="157">
        <f t="shared" si="221"/>
        <v>0</v>
      </c>
      <c r="CT90" s="21">
        <f>LEN(配列情報!$D$30)-LEN(SUBSTITUTE(配列情報!$D$30,$D90,""))</f>
        <v>0</v>
      </c>
      <c r="CU90" s="21">
        <f t="shared" si="319"/>
        <v>0</v>
      </c>
      <c r="CV90" s="162" cm="1">
        <f t="array" ref="CV90">CU90-IFERROR(_xlfn.LET(_xlpm.k,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$CU$3:$CU$215),IF(_xlpm.top="対象無し", 0, SUMPRODUCT(_xlpm.amount * _xlpm.hitCount))),0)</f>
        <v>0</v>
      </c>
      <c r="CW90" s="157">
        <f t="shared" si="222"/>
        <v>0</v>
      </c>
      <c r="CX90" s="21">
        <f>LEN(配列情報!$D$31)-LEN(SUBSTITUTE(配列情報!$D$31,$D90,""))</f>
        <v>0</v>
      </c>
      <c r="CY90" s="21">
        <f t="shared" si="320"/>
        <v>0</v>
      </c>
      <c r="CZ90" s="162" cm="1">
        <f t="array" ref="CZ90">CY90-IFERROR(_xlfn.LET(_xlpm.k,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$CY$3:$CY$215),IF(_xlpm.top="対象無し", 0, SUMPRODUCT(_xlpm.amount * _xlpm.hitCount))),0)</f>
        <v>0</v>
      </c>
      <c r="DA90" s="157">
        <f t="shared" si="223"/>
        <v>0</v>
      </c>
      <c r="DB90" s="21">
        <f>LEN(配列情報!$D$32)-LEN(SUBSTITUTE(配列情報!$D$32,$D90,""))</f>
        <v>0</v>
      </c>
      <c r="DC90" s="21">
        <f t="shared" si="321"/>
        <v>0</v>
      </c>
      <c r="DD90" s="162" cm="1">
        <f t="array" ref="DD90">DC90-IFERROR(_xlfn.LET(_xlpm.k,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$DC$3:$DC$215),IF(_xlpm.top="対象無し", 0, SUMPRODUCT(_xlpm.amount * _xlpm.hitCount))),0)</f>
        <v>0</v>
      </c>
      <c r="DE90" s="157">
        <f t="shared" si="224"/>
        <v>0</v>
      </c>
      <c r="DF90" s="21">
        <f>LEN(配列情報!$D$33)-LEN(SUBSTITUTE(配列情報!$D$33,$D90,""))</f>
        <v>0</v>
      </c>
      <c r="DG90" s="21">
        <f t="shared" si="322"/>
        <v>0</v>
      </c>
      <c r="DH90" s="162" cm="1">
        <f t="array" ref="DH90">DG90-IFERROR(_xlfn.LET(_xlpm.k,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$DG$3:$DG$215),IF(_xlpm.top="対象無し", 0, SUMPRODUCT(_xlpm.amount * _xlpm.hitCount))),0)</f>
        <v>0</v>
      </c>
      <c r="DI90" s="157">
        <f t="shared" si="225"/>
        <v>0</v>
      </c>
      <c r="DJ90" s="21">
        <f>LEN(配列情報!$D$34)-LEN(SUBSTITUTE(配列情報!$D$34,$D90,""))</f>
        <v>0</v>
      </c>
      <c r="DK90" s="21">
        <f t="shared" si="323"/>
        <v>0</v>
      </c>
      <c r="DL90" s="162" cm="1">
        <f t="array" ref="DL90">DK90-IFERROR(_xlfn.LET(_xlpm.k,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$DK$3:$DK$215),IF(_xlpm.top="対象無し", 0, SUMPRODUCT(_xlpm.amount * _xlpm.hitCount))),0)</f>
        <v>0</v>
      </c>
      <c r="DM90" s="157">
        <f t="shared" si="226"/>
        <v>0</v>
      </c>
      <c r="DN90" s="21">
        <f>LEN(配列情報!$D$35)-LEN(SUBSTITUTE(配列情報!$D$35,$D90,""))</f>
        <v>0</v>
      </c>
      <c r="DO90" s="21">
        <f t="shared" si="324"/>
        <v>0</v>
      </c>
      <c r="DP90" s="162" cm="1">
        <f t="array" ref="DP90">DO90-IFERROR(_xlfn.LET(_xlpm.k,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$DO$3:$DO$215),IF(_xlpm.top="対象無し", 0, SUMPRODUCT(_xlpm.amount * _xlpm.hitCount))),0)</f>
        <v>0</v>
      </c>
      <c r="DQ90" s="157">
        <f t="shared" si="227"/>
        <v>0</v>
      </c>
      <c r="DR90" s="21">
        <f>LEN(配列情報!$D$36)-LEN(SUBSTITUTE(配列情報!$D$36,$D90,""))</f>
        <v>0</v>
      </c>
      <c r="DS90" s="21">
        <f t="shared" si="325"/>
        <v>0</v>
      </c>
      <c r="DT90" s="162" cm="1">
        <f t="array" ref="DT90">DS90-IFERROR(_xlfn.LET(_xlpm.k,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$DS$3:$DS$215),IF(_xlpm.top="対象無し", 0, SUMPRODUCT(_xlpm.amount * _xlpm.hitCount))),0)</f>
        <v>0</v>
      </c>
      <c r="DU90" s="157">
        <f t="shared" si="228"/>
        <v>0</v>
      </c>
      <c r="DV90" s="21">
        <f>LEN(配列情報!$D$37)-LEN(SUBSTITUTE(配列情報!$D$37,$D90,""))</f>
        <v>0</v>
      </c>
      <c r="DW90" s="21">
        <f t="shared" si="326"/>
        <v>0</v>
      </c>
      <c r="DX90" s="162" cm="1">
        <f t="array" ref="DX90">DW90-IFERROR(_xlfn.LET(_xlpm.k,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$DW$3:$DW$215),IF(_xlpm.top="対象無し", 0, SUMPRODUCT(_xlpm.amount * _xlpm.hitCount))),0)</f>
        <v>0</v>
      </c>
      <c r="DY90" s="157">
        <f t="shared" si="229"/>
        <v>0</v>
      </c>
      <c r="DZ90" s="21">
        <f>LEN(配列情報!$D$38)-LEN(SUBSTITUTE(配列情報!$D$38,$D90,""))</f>
        <v>0</v>
      </c>
      <c r="EA90" s="21">
        <f t="shared" si="327"/>
        <v>0</v>
      </c>
      <c r="EB90" s="162" cm="1">
        <f t="array" ref="EB90">EA90-IFERROR(_xlfn.LET(_xlpm.k,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$EA$3:$EA$215),IF(_xlpm.top="対象無し", 0, SUMPRODUCT(_xlpm.amount * _xlpm.hitCount))),0)</f>
        <v>0</v>
      </c>
      <c r="EC90" s="157">
        <f t="shared" si="230"/>
        <v>0</v>
      </c>
      <c r="ED90" s="21">
        <f>LEN(配列情報!$D$39)-LEN(SUBSTITUTE(配列情報!$D$39,$D90,""))</f>
        <v>0</v>
      </c>
      <c r="EE90" s="21">
        <f t="shared" si="328"/>
        <v>0</v>
      </c>
      <c r="EF90" s="162" cm="1">
        <f t="array" ref="EF90">EE90-IFERROR(_xlfn.LET(_xlpm.k,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$EE$3:$EE$215),IF(_xlpm.top="対象無し", 0, SUMPRODUCT(_xlpm.amount * _xlpm.hitCount))),0)</f>
        <v>0</v>
      </c>
      <c r="EG90" s="157">
        <f t="shared" si="231"/>
        <v>0</v>
      </c>
      <c r="EH90" s="21">
        <f>LEN(配列情報!$D$40)-LEN(SUBSTITUTE(配列情報!$D$40,$D90,""))</f>
        <v>0</v>
      </c>
      <c r="EI90" s="21">
        <f t="shared" si="329"/>
        <v>0</v>
      </c>
      <c r="EJ90" s="162" cm="1">
        <f t="array" ref="EJ90">EI90-IFERROR(_xlfn.LET(_xlpm.k,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$EI$3:$EI$215),IF(_xlpm.top="対象無し", 0, SUMPRODUCT(_xlpm.amount * _xlpm.hitCount))),0)</f>
        <v>0</v>
      </c>
      <c r="EK90" s="157">
        <f t="shared" si="232"/>
        <v>0</v>
      </c>
      <c r="EL90" s="21">
        <f>LEN(配列情報!$D$41)-LEN(SUBSTITUTE(配列情報!$D$41,$D90,""))</f>
        <v>0</v>
      </c>
      <c r="EM90" s="21">
        <f t="shared" si="330"/>
        <v>0</v>
      </c>
      <c r="EN90" s="162" cm="1">
        <f t="array" ref="EN90">EM90-IFERROR(_xlfn.LET(_xlpm.k,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$EM$3:$EM$215),IF(_xlpm.top="対象無し", 0, SUMPRODUCT(_xlpm.amount * _xlpm.hitCount))),0)</f>
        <v>0</v>
      </c>
      <c r="EO90" s="157">
        <f t="shared" si="233"/>
        <v>0</v>
      </c>
      <c r="EP90" s="21">
        <f>LEN(配列情報!$D$42)-LEN(SUBSTITUTE(配列情報!$D$42,$D90,""))</f>
        <v>0</v>
      </c>
      <c r="EQ90" s="21">
        <f t="shared" si="331"/>
        <v>0</v>
      </c>
      <c r="ER90" s="162" cm="1">
        <f t="array" ref="ER90">EQ90-IFERROR(_xlfn.LET(_xlpm.k,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$EQ$3:$EQ$215),IF(_xlpm.top="対象無し", 0, SUMPRODUCT(_xlpm.amount * _xlpm.hitCount))),0)</f>
        <v>0</v>
      </c>
      <c r="ES90" s="157">
        <f t="shared" si="234"/>
        <v>0</v>
      </c>
      <c r="ET90" s="21">
        <f>LEN(配列情報!$D$43)-LEN(SUBSTITUTE(配列情報!$D$43,$D90,""))</f>
        <v>0</v>
      </c>
      <c r="EU90" s="21">
        <f t="shared" si="332"/>
        <v>0</v>
      </c>
      <c r="EV90" s="162" cm="1">
        <f t="array" ref="EV90">EU90-IFERROR(_xlfn.LET(_xlpm.k,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$EU$3:$EU$215),IF(_xlpm.top="対象無し", 0, SUMPRODUCT(_xlpm.amount * _xlpm.hitCount))),0)</f>
        <v>0</v>
      </c>
      <c r="EW90" s="157">
        <f t="shared" si="235"/>
        <v>0</v>
      </c>
      <c r="EX90" s="21">
        <f>LEN(配列情報!$D$44)-LEN(SUBSTITUTE(配列情報!$D$44,$D90,""))</f>
        <v>0</v>
      </c>
      <c r="EY90" s="21">
        <f t="shared" si="333"/>
        <v>0</v>
      </c>
      <c r="EZ90" s="162" cm="1">
        <f t="array" ref="EZ90">EY90-IFERROR(_xlfn.LET(_xlpm.k,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$EY$3:$EY$215),IF(_xlpm.top="対象無し", 0, SUMPRODUCT(_xlpm.amount * _xlpm.hitCount))),0)</f>
        <v>0</v>
      </c>
      <c r="FA90" s="157">
        <f t="shared" si="236"/>
        <v>0</v>
      </c>
      <c r="FB90" s="21">
        <f>LEN(配列情報!$D$45)-LEN(SUBSTITUTE(配列情報!$D$45,$D90,""))</f>
        <v>0</v>
      </c>
      <c r="FC90" s="21">
        <f t="shared" si="334"/>
        <v>0</v>
      </c>
      <c r="FD90" s="162" cm="1">
        <f t="array" ref="FD90">FC90-IFERROR(_xlfn.LET(_xlpm.k,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$FC$3:$FC$215),IF(_xlpm.top="対象無し", 0, SUMPRODUCT(_xlpm.amount * _xlpm.hitCount))),0)</f>
        <v>0</v>
      </c>
      <c r="FE90" s="157">
        <f t="shared" si="237"/>
        <v>0</v>
      </c>
      <c r="FF90" s="21">
        <f>LEN(配列情報!$D$46)-LEN(SUBSTITUTE(配列情報!$D$46,$D90,""))</f>
        <v>0</v>
      </c>
      <c r="FG90" s="21">
        <f t="shared" si="335"/>
        <v>0</v>
      </c>
      <c r="FH90" s="162" cm="1">
        <f t="array" ref="FH90">FG90-IFERROR(_xlfn.LET(_xlpm.k,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$FG$3:$FG$215),IF(_xlpm.top="対象無し", 0, SUMPRODUCT(_xlpm.amount * _xlpm.hitCount))),0)</f>
        <v>0</v>
      </c>
      <c r="FI90" s="157">
        <f t="shared" si="238"/>
        <v>0</v>
      </c>
      <c r="FJ90" s="21">
        <f>LEN(配列情報!$D$47)-LEN(SUBSTITUTE(配列情報!$D$47,$D90,""))</f>
        <v>0</v>
      </c>
      <c r="FK90" s="21">
        <f t="shared" si="336"/>
        <v>0</v>
      </c>
      <c r="FL90" s="162" cm="1">
        <f t="array" ref="FL90">FK90-IFERROR(_xlfn.LET(_xlpm.k,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$FK$3:$FK$215),IF(_xlpm.top="対象無し", 0, SUMPRODUCT(_xlpm.amount * _xlpm.hitCount))),0)</f>
        <v>0</v>
      </c>
      <c r="FM90" s="157">
        <f t="shared" si="239"/>
        <v>0</v>
      </c>
      <c r="FN90" s="21">
        <f>LEN(配列情報!$D$48)-LEN(SUBSTITUTE(配列情報!$D$48,$D90,""))</f>
        <v>0</v>
      </c>
      <c r="FO90" s="21">
        <f t="shared" si="337"/>
        <v>0</v>
      </c>
      <c r="FP90" s="162" cm="1">
        <f t="array" ref="FP90">FO90-IFERROR(_xlfn.LET(_xlpm.k,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$FO$3:$FO$215),IF(_xlpm.top="対象無し", 0, SUMPRODUCT(_xlpm.amount * _xlpm.hitCount))),0)</f>
        <v>0</v>
      </c>
      <c r="FQ90" s="157">
        <f t="shared" si="240"/>
        <v>0</v>
      </c>
      <c r="FR90" s="21">
        <f>LEN(配列情報!$D$49)-LEN(SUBSTITUTE(配列情報!$D$49,$D90,""))</f>
        <v>0</v>
      </c>
      <c r="FS90" s="21">
        <f t="shared" si="338"/>
        <v>0</v>
      </c>
      <c r="FT90" s="162" cm="1">
        <f t="array" ref="FT90">FS90-IFERROR(_xlfn.LET(_xlpm.k,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$FS$3:$FS$215),IF(_xlpm.top="対象無し", 0, SUMPRODUCT(_xlpm.amount * _xlpm.hitCount))),0)</f>
        <v>0</v>
      </c>
      <c r="FU90" s="157">
        <f t="shared" si="241"/>
        <v>0</v>
      </c>
      <c r="FV90" s="21">
        <f>LEN(配列情報!$D$50)-LEN(SUBSTITUTE(配列情報!$D$50,$D90,""))</f>
        <v>0</v>
      </c>
      <c r="FW90" s="21">
        <f t="shared" si="339"/>
        <v>0</v>
      </c>
      <c r="FX90" s="162" cm="1">
        <f t="array" ref="FX90">FW90-IFERROR(_xlfn.LET(_xlpm.k,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$FW$3:$FW$215),IF(_xlpm.top="対象無し", 0, SUMPRODUCT(_xlpm.amount * _xlpm.hitCount))),0)</f>
        <v>0</v>
      </c>
      <c r="FY90" s="157">
        <f t="shared" si="242"/>
        <v>0</v>
      </c>
      <c r="FZ90" s="21">
        <f>LEN(配列情報!$D$51)-LEN(SUBSTITUTE(配列情報!$D$51,$D90,""))</f>
        <v>0</v>
      </c>
      <c r="GA90" s="21">
        <f t="shared" si="340"/>
        <v>0</v>
      </c>
      <c r="GB90" s="162" cm="1">
        <f t="array" ref="GB90">GA90-IFERROR(_xlfn.LET(_xlpm.k,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$GA$3:$GA$215),IF(_xlpm.top="対象無し", 0, SUMPRODUCT(_xlpm.amount * _xlpm.hitCount))),0)</f>
        <v>0</v>
      </c>
      <c r="GC90" s="157">
        <f t="shared" si="243"/>
        <v>0</v>
      </c>
      <c r="GD90" s="21">
        <f>LEN(配列情報!$D$52)-LEN(SUBSTITUTE(配列情報!$D$52,$D90,""))</f>
        <v>0</v>
      </c>
      <c r="GE90" s="21">
        <f t="shared" si="341"/>
        <v>0</v>
      </c>
      <c r="GF90" s="162" cm="1">
        <f t="array" ref="GF90">GE90-IFERROR(_xlfn.LET(_xlpm.k,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$GE$3:$GE$215),IF(_xlpm.top="対象無し", 0, SUMPRODUCT(_xlpm.amount * _xlpm.hitCount))),0)</f>
        <v>0</v>
      </c>
      <c r="GG90" s="157">
        <f t="shared" si="244"/>
        <v>0</v>
      </c>
      <c r="GH90" s="21">
        <f>LEN(配列情報!$D$53)-LEN(SUBSTITUTE(配列情報!$D$53,$D90,""))</f>
        <v>0</v>
      </c>
      <c r="GI90" s="21">
        <f t="shared" si="342"/>
        <v>0</v>
      </c>
      <c r="GJ90" s="162" cm="1">
        <f t="array" ref="GJ90">GI90-IFERROR(_xlfn.LET(_xlpm.k,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$GI$3:$GI$215),IF(_xlpm.top="対象無し", 0, SUMPRODUCT(_xlpm.amount * _xlpm.hitCount))),0)</f>
        <v>0</v>
      </c>
      <c r="GK90" s="157">
        <f t="shared" si="245"/>
        <v>0</v>
      </c>
      <c r="GL90" s="21">
        <f>LEN(配列情報!$D$54)-LEN(SUBSTITUTE(配列情報!$D$54,$D90,""))</f>
        <v>0</v>
      </c>
      <c r="GM90" s="21">
        <f t="shared" si="343"/>
        <v>0</v>
      </c>
      <c r="GN90" s="162" cm="1">
        <f t="array" ref="GN90">GM90-IFERROR(_xlfn.LET(_xlpm.k,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$GM$3:$GM$215),IF(_xlpm.top="対象無し", 0, SUMPRODUCT(_xlpm.amount * _xlpm.hitCount))),0)</f>
        <v>0</v>
      </c>
      <c r="GO90" s="157">
        <f t="shared" si="246"/>
        <v>0</v>
      </c>
      <c r="GP90" s="21">
        <f>LEN(配列情報!$D$55)-LEN(SUBSTITUTE(配列情報!$D$55,$D90,""))</f>
        <v>0</v>
      </c>
      <c r="GQ90" s="21">
        <f t="shared" si="344"/>
        <v>0</v>
      </c>
      <c r="GR90" s="162" cm="1">
        <f t="array" ref="GR90">GQ90-IFERROR(_xlfn.LET(_xlpm.k,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$GQ$3:$GQ$215),IF(_xlpm.top="対象無し", 0, SUMPRODUCT(_xlpm.amount * _xlpm.hitCount))),0)</f>
        <v>0</v>
      </c>
      <c r="GS90" s="157">
        <f t="shared" si="247"/>
        <v>0</v>
      </c>
      <c r="GT90" s="21">
        <f>LEN(配列情報!$D$56)-LEN(SUBSTITUTE(配列情報!$D$56,$D90,""))</f>
        <v>0</v>
      </c>
      <c r="GU90" s="21">
        <f t="shared" si="345"/>
        <v>0</v>
      </c>
      <c r="GV90" s="162" cm="1">
        <f t="array" ref="GV90">GU90-IFERROR(_xlfn.LET(_xlpm.k,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$GU$3:$GU$215),IF(_xlpm.top="対象無し", 0, SUMPRODUCT(_xlpm.amount * _xlpm.hitCount))),0)</f>
        <v>0</v>
      </c>
      <c r="GW90" s="157">
        <f t="shared" si="248"/>
        <v>0</v>
      </c>
      <c r="GX90" s="21">
        <f>LEN(配列情報!$D$57)-LEN(SUBSTITUTE(配列情報!$D$57,$D90,""))</f>
        <v>0</v>
      </c>
      <c r="GY90" s="21">
        <f t="shared" si="346"/>
        <v>0</v>
      </c>
      <c r="GZ90" s="162" cm="1">
        <f t="array" ref="GZ90">GY90-IFERROR(_xlfn.LET(_xlpm.k,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$GY$3:$GY$215),IF(_xlpm.top="対象無し", 0, SUMPRODUCT(_xlpm.amount * _xlpm.hitCount))),0)</f>
        <v>0</v>
      </c>
      <c r="HA90" s="157">
        <f t="shared" si="249"/>
        <v>0</v>
      </c>
      <c r="HB90" s="21">
        <f>LEN(配列情報!$D$58)-LEN(SUBSTITUTE(配列情報!$D$58,$D90,""))</f>
        <v>0</v>
      </c>
      <c r="HC90" s="21">
        <f t="shared" si="347"/>
        <v>0</v>
      </c>
      <c r="HD90" s="162" cm="1">
        <f t="array" ref="HD90">HC90-IFERROR(_xlfn.LET(_xlpm.k,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$HC$3:$HC$215),IF(_xlpm.top="対象無し", 0, SUMPRODUCT(_xlpm.amount * _xlpm.hitCount))),0)</f>
        <v>0</v>
      </c>
      <c r="HE90" s="157">
        <f t="shared" si="250"/>
        <v>0</v>
      </c>
      <c r="HF90" s="21">
        <f>LEN(配列情報!$D$59)-LEN(SUBSTITUTE(配列情報!$D$59,$D90,""))</f>
        <v>0</v>
      </c>
      <c r="HG90" s="21">
        <f t="shared" si="348"/>
        <v>0</v>
      </c>
      <c r="HH90" s="162" cm="1">
        <f t="array" ref="HH90">HG90-IFERROR(_xlfn.LET(_xlpm.k,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$HG$3:$HG$215),IF(_xlpm.top="対象無し", 0, SUMPRODUCT(_xlpm.amount * _xlpm.hitCount))),0)</f>
        <v>0</v>
      </c>
      <c r="HI90" s="157">
        <f t="shared" si="251"/>
        <v>0</v>
      </c>
      <c r="HJ90" s="21">
        <f>LEN(配列情報!$D$60)-LEN(SUBSTITUTE(配列情報!$D$60,$D90,""))</f>
        <v>0</v>
      </c>
      <c r="HK90" s="21">
        <f t="shared" si="349"/>
        <v>0</v>
      </c>
      <c r="HL90" s="162" cm="1">
        <f t="array" ref="HL90">HK90-IFERROR(_xlfn.LET(_xlpm.k,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$HK$3:$HK$215),IF(_xlpm.top="対象無し", 0, SUMPRODUCT(_xlpm.amount * _xlpm.hitCount))),0)</f>
        <v>0</v>
      </c>
      <c r="HM90" s="157">
        <f t="shared" si="252"/>
        <v>0</v>
      </c>
      <c r="HN90" s="21">
        <f>LEN(配列情報!$D$61)-LEN(SUBSTITUTE(配列情報!$D$61,$D90,""))</f>
        <v>0</v>
      </c>
      <c r="HO90" s="21">
        <f t="shared" si="350"/>
        <v>0</v>
      </c>
      <c r="HP90" s="162" cm="1">
        <f t="array" ref="HP90">HO90-IFERROR(_xlfn.LET(_xlpm.k,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$HO$3:$HO$215),IF(_xlpm.top="対象無し", 0, SUMPRODUCT(_xlpm.amount * _xlpm.hitCount))),0)</f>
        <v>0</v>
      </c>
      <c r="HQ90" s="157">
        <f t="shared" si="253"/>
        <v>0</v>
      </c>
      <c r="HR90" s="21">
        <f>LEN(配列情報!$D$62)-LEN(SUBSTITUTE(配列情報!$D$62,$D90,""))</f>
        <v>0</v>
      </c>
      <c r="HS90" s="21">
        <f t="shared" si="351"/>
        <v>0</v>
      </c>
      <c r="HT90" s="162" cm="1">
        <f t="array" ref="HT90">HS90-IFERROR(_xlfn.LET(_xlpm.k,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$HS$3:$HS$215),IF(_xlpm.top="対象無し", 0, SUMPRODUCT(_xlpm.amount * _xlpm.hitCount))),0)</f>
        <v>0</v>
      </c>
      <c r="HU90" s="157">
        <f t="shared" si="254"/>
        <v>0</v>
      </c>
      <c r="HV90" s="21">
        <f>LEN(配列情報!$D$63)-LEN(SUBSTITUTE(配列情報!$D$63,$D90,""))</f>
        <v>0</v>
      </c>
      <c r="HW90" s="21">
        <f t="shared" si="352"/>
        <v>0</v>
      </c>
      <c r="HX90" s="162" cm="1">
        <f t="array" ref="HX90">HW90-IFERROR(_xlfn.LET(_xlpm.k,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$HW$3:$HW$215),IF(_xlpm.top="対象無し", 0, SUMPRODUCT(_xlpm.amount * _xlpm.hitCount))),0)</f>
        <v>0</v>
      </c>
      <c r="HY90" s="157">
        <f t="shared" si="255"/>
        <v>0</v>
      </c>
      <c r="HZ90" s="21">
        <f>LEN(配列情報!$D$64)-LEN(SUBSTITUTE(配列情報!$D$64,$D90,""))</f>
        <v>0</v>
      </c>
      <c r="IA90" s="21">
        <f t="shared" si="353"/>
        <v>0</v>
      </c>
      <c r="IB90" s="162" cm="1">
        <f t="array" ref="IB90">IA90-IFERROR(_xlfn.LET(_xlpm.k,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$IA$3:$IA$215),IF(_xlpm.top="対象無し", 0, SUMPRODUCT(_xlpm.amount * _xlpm.hitCount))),0)</f>
        <v>0</v>
      </c>
      <c r="IC90" s="157">
        <f t="shared" si="256"/>
        <v>0</v>
      </c>
      <c r="ID90" s="21">
        <f>LEN(配列情報!$D$65)-LEN(SUBSTITUTE(配列情報!$D$65,$D90,""))</f>
        <v>0</v>
      </c>
      <c r="IE90" s="21">
        <f t="shared" si="354"/>
        <v>0</v>
      </c>
      <c r="IF90" s="162" cm="1">
        <f t="array" ref="IF90">IE90-IFERROR(_xlfn.LET(_xlpm.k,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$IE$3:$IE$215),IF(_xlpm.top="対象無し", 0, SUMPRODUCT(_xlpm.amount * _xlpm.hitCount))),0)</f>
        <v>0</v>
      </c>
      <c r="IG90" s="157">
        <f t="shared" si="257"/>
        <v>0</v>
      </c>
      <c r="IH90" s="21">
        <f>LEN(配列情報!$D$66)-LEN(SUBSTITUTE(配列情報!$D$66,$D90,""))</f>
        <v>0</v>
      </c>
      <c r="II90" s="21">
        <f t="shared" si="355"/>
        <v>0</v>
      </c>
      <c r="IJ90" s="162" cm="1">
        <f t="array" ref="IJ90">II90-IFERROR(_xlfn.LET(_xlpm.k,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$II$3:$II$215),IF(_xlpm.top="対象無し", 0, SUMPRODUCT(_xlpm.amount * _xlpm.hitCount))),0)</f>
        <v>0</v>
      </c>
      <c r="IK90" s="157">
        <f t="shared" si="258"/>
        <v>0</v>
      </c>
      <c r="IL90" s="21">
        <f>LEN(配列情報!$D$67)-LEN(SUBSTITUTE(配列情報!$D$67,$D90,""))</f>
        <v>0</v>
      </c>
      <c r="IM90" s="21">
        <f t="shared" si="356"/>
        <v>0</v>
      </c>
      <c r="IN90" s="162" cm="1">
        <f t="array" ref="IN90">IM90-IFERROR(_xlfn.LET(_xlpm.k,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$IM$3:$IM$215),IF(_xlpm.top="対象無し", 0, SUMPRODUCT(_xlpm.amount * _xlpm.hitCount))),0)</f>
        <v>0</v>
      </c>
      <c r="IO90" s="157">
        <f t="shared" si="259"/>
        <v>0</v>
      </c>
      <c r="IP90" s="21">
        <f>LEN(配列情報!$D$68)-LEN(SUBSTITUTE(配列情報!$D$68,$D90,""))</f>
        <v>0</v>
      </c>
      <c r="IQ90" s="21">
        <f t="shared" si="357"/>
        <v>0</v>
      </c>
      <c r="IR90" s="162" cm="1">
        <f t="array" ref="IR90">IQ90-IFERROR(_xlfn.LET(_xlpm.k,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$IQ$3:$IQ$215),IF(_xlpm.top="対象無し", 0, SUMPRODUCT(_xlpm.amount * _xlpm.hitCount))),0)</f>
        <v>0</v>
      </c>
      <c r="IS90" s="157">
        <f t="shared" si="260"/>
        <v>0</v>
      </c>
      <c r="IT90" s="21">
        <f>LEN(配列情報!$D$69)-LEN(SUBSTITUTE(配列情報!$D$69,$D90,""))</f>
        <v>0</v>
      </c>
      <c r="IU90" s="21">
        <f t="shared" si="358"/>
        <v>0</v>
      </c>
      <c r="IV90" s="162" cm="1">
        <f t="array" ref="IV90">IU90-IFERROR(_xlfn.LET(_xlpm.k,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$IU$3:$IU$215),IF(_xlpm.top="対象無し", 0, SUMPRODUCT(_xlpm.amount * _xlpm.hitCount))),0)</f>
        <v>0</v>
      </c>
      <c r="IW90" s="157">
        <f t="shared" si="261"/>
        <v>0</v>
      </c>
      <c r="IX90" s="21">
        <f>LEN(配列情報!$D$70)-LEN(SUBSTITUTE(配列情報!$D$70,$D90,""))</f>
        <v>0</v>
      </c>
      <c r="IY90" s="21">
        <f t="shared" si="359"/>
        <v>0</v>
      </c>
      <c r="IZ90" s="162" cm="1">
        <f t="array" ref="IZ90">IY90-IFERROR(_xlfn.LET(_xlpm.k,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$IY$3:$IY$215),IF(_xlpm.top="対象無し", 0, SUMPRODUCT(_xlpm.amount * _xlpm.hitCount))),0)</f>
        <v>0</v>
      </c>
      <c r="JA90" s="157">
        <f t="shared" si="262"/>
        <v>0</v>
      </c>
      <c r="JB90" s="21">
        <f>LEN(配列情報!$D$71)-LEN(SUBSTITUTE(配列情報!$D$71,$D90,""))</f>
        <v>0</v>
      </c>
      <c r="JC90" s="21">
        <f t="shared" si="360"/>
        <v>0</v>
      </c>
      <c r="JD90" s="162" cm="1">
        <f t="array" ref="JD90">JC90-IFERROR(_xlfn.LET(_xlpm.k,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$JC$3:$JC$215),IF(_xlpm.top="対象無し", 0, SUMPRODUCT(_xlpm.amount * _xlpm.hitCount))),0)</f>
        <v>0</v>
      </c>
      <c r="JE90" s="157">
        <f t="shared" si="263"/>
        <v>0</v>
      </c>
      <c r="JF90" s="21">
        <f>LEN(配列情報!$D$72)-LEN(SUBSTITUTE(配列情報!$D$72,$D90,""))</f>
        <v>0</v>
      </c>
      <c r="JG90" s="21">
        <f t="shared" si="361"/>
        <v>0</v>
      </c>
      <c r="JH90" s="162" cm="1">
        <f t="array" ref="JH90">JG90-IFERROR(_xlfn.LET(_xlpm.k,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$JG$3:$JG$215),IF(_xlpm.top="対象無し", 0, SUMPRODUCT(_xlpm.amount * _xlpm.hitCount))),0)</f>
        <v>0</v>
      </c>
      <c r="JI90" s="157">
        <f t="shared" si="264"/>
        <v>0</v>
      </c>
      <c r="JJ90" s="21">
        <f>LEN(配列情報!$D$73)-LEN(SUBSTITUTE(配列情報!$D$73,$D90,""))</f>
        <v>0</v>
      </c>
      <c r="JK90" s="21">
        <f t="shared" si="362"/>
        <v>0</v>
      </c>
      <c r="JL90" s="162" cm="1">
        <f t="array" ref="JL90">JK90-IFERROR(_xlfn.LET(_xlpm.k,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$JK$3:$JK$215),IF(_xlpm.top="対象無し", 0, SUMPRODUCT(_xlpm.amount * _xlpm.hitCount))),0)</f>
        <v>0</v>
      </c>
      <c r="JM90" s="157">
        <f t="shared" si="265"/>
        <v>0</v>
      </c>
      <c r="JN90" s="21">
        <f>LEN(配列情報!$D$74)-LEN(SUBSTITUTE(配列情報!$D$74,$D90,""))</f>
        <v>0</v>
      </c>
      <c r="JO90" s="21">
        <f t="shared" si="363"/>
        <v>0</v>
      </c>
      <c r="JP90" s="162" cm="1">
        <f t="array" ref="JP90">JO90-IFERROR(_xlfn.LET(_xlpm.k,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$JO$3:$JO$215),IF(_xlpm.top="対象無し", 0, SUMPRODUCT(_xlpm.amount * _xlpm.hitCount))),0)</f>
        <v>0</v>
      </c>
      <c r="JQ90" s="157">
        <f t="shared" si="266"/>
        <v>0</v>
      </c>
      <c r="JR90" s="21">
        <f>LEN(配列情報!$D$75)-LEN(SUBSTITUTE(配列情報!$D$75,$D90,""))</f>
        <v>0</v>
      </c>
      <c r="JS90" s="21">
        <f t="shared" si="364"/>
        <v>0</v>
      </c>
      <c r="JT90" s="162" cm="1">
        <f t="array" ref="JT90">JS90-IFERROR(_xlfn.LET(_xlpm.k,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$JS$3:$JS$215),IF(_xlpm.top="対象無し", 0, SUMPRODUCT(_xlpm.amount * _xlpm.hitCount))),0)</f>
        <v>0</v>
      </c>
      <c r="JU90" s="157">
        <f t="shared" si="267"/>
        <v>0</v>
      </c>
      <c r="JV90" s="21">
        <f>LEN(配列情報!$D$76)-LEN(SUBSTITUTE(配列情報!$D$76,$D90,""))</f>
        <v>0</v>
      </c>
      <c r="JW90" s="21">
        <f t="shared" si="365"/>
        <v>0</v>
      </c>
      <c r="JX90" s="162" cm="1">
        <f t="array" ref="JX90">JW90-IFERROR(_xlfn.LET(_xlpm.k,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$JW$3:$JW$215),IF(_xlpm.top="対象無し", 0, SUMPRODUCT(_xlpm.amount * _xlpm.hitCount))),0)</f>
        <v>0</v>
      </c>
      <c r="JY90" s="157">
        <f t="shared" si="268"/>
        <v>0</v>
      </c>
      <c r="JZ90" s="21">
        <f>LEN(配列情報!$D$77)-LEN(SUBSTITUTE(配列情報!$D$77,$D90,""))</f>
        <v>0</v>
      </c>
      <c r="KA90" s="21">
        <f t="shared" si="366"/>
        <v>0</v>
      </c>
      <c r="KB90" s="162" cm="1">
        <f t="array" ref="KB90">KA90-IFERROR(_xlfn.LET(_xlpm.k,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$KA$3:$KA$215),IF(_xlpm.top="対象無し", 0, SUMPRODUCT(_xlpm.amount * _xlpm.hitCount))),0)</f>
        <v>0</v>
      </c>
      <c r="KC90" s="157">
        <f t="shared" si="269"/>
        <v>0</v>
      </c>
      <c r="KD90" s="21">
        <f>LEN(配列情報!$D$78)-LEN(SUBSTITUTE(配列情報!$D$78,$D90,""))</f>
        <v>0</v>
      </c>
      <c r="KE90" s="21">
        <f t="shared" si="367"/>
        <v>0</v>
      </c>
      <c r="KF90" s="162" cm="1">
        <f t="array" ref="KF90">KE90-IFERROR(_xlfn.LET(_xlpm.k,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$KE$3:$KE$215),IF(_xlpm.top="対象無し", 0, SUMPRODUCT(_xlpm.amount * _xlpm.hitCount))),0)</f>
        <v>0</v>
      </c>
      <c r="KG90" s="157">
        <f t="shared" si="270"/>
        <v>0</v>
      </c>
      <c r="KH90" s="21">
        <f>LEN(配列情報!$D$79)-LEN(SUBSTITUTE(配列情報!$D$79,$D90,""))</f>
        <v>0</v>
      </c>
      <c r="KI90" s="21">
        <f t="shared" si="368"/>
        <v>0</v>
      </c>
      <c r="KJ90" s="162" cm="1">
        <f t="array" ref="KJ90">KI90-IFERROR(_xlfn.LET(_xlpm.k,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$KI$3:$KI$215),IF(_xlpm.top="対象無し", 0, SUMPRODUCT(_xlpm.amount * _xlpm.hitCount))),0)</f>
        <v>0</v>
      </c>
      <c r="KK90" s="157">
        <f t="shared" si="271"/>
        <v>0</v>
      </c>
      <c r="KL90" s="21">
        <f>LEN(配列情報!$D$80)-LEN(SUBSTITUTE(配列情報!$D$80,$D90,""))</f>
        <v>0</v>
      </c>
      <c r="KM90" s="21">
        <f t="shared" si="369"/>
        <v>0</v>
      </c>
      <c r="KN90" s="162" cm="1">
        <f t="array" ref="KN90">KM90-IFERROR(_xlfn.LET(_xlpm.k,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$KM$3:$KM$215),IF(_xlpm.top="対象無し", 0, SUMPRODUCT(_xlpm.amount * _xlpm.hitCount))),0)</f>
        <v>0</v>
      </c>
      <c r="KO90" s="157">
        <f t="shared" si="272"/>
        <v>0</v>
      </c>
      <c r="KP90" s="21">
        <f>LEN(配列情報!$D$81)-LEN(SUBSTITUTE(配列情報!$D$81,$D90,""))</f>
        <v>0</v>
      </c>
      <c r="KQ90" s="21">
        <f t="shared" si="370"/>
        <v>0</v>
      </c>
      <c r="KR90" s="162" cm="1">
        <f t="array" ref="KR90">KQ90-IFERROR(_xlfn.LET(_xlpm.k,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$KQ$3:$KQ$215),IF(_xlpm.top="対象無し", 0, SUMPRODUCT(_xlpm.amount * _xlpm.hitCount))),0)</f>
        <v>0</v>
      </c>
      <c r="KS90" s="157">
        <f t="shared" si="273"/>
        <v>0</v>
      </c>
      <c r="KT90" s="21">
        <f>LEN(配列情報!$D$82)-LEN(SUBSTITUTE(配列情報!$D$82,$D90,""))</f>
        <v>0</v>
      </c>
      <c r="KU90" s="21">
        <f t="shared" si="371"/>
        <v>0</v>
      </c>
      <c r="KV90" s="162" cm="1">
        <f t="array" ref="KV90">KU90-IFERROR(_xlfn.LET(_xlpm.k,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$KU$3:$KU$215),IF(_xlpm.top="対象無し", 0, SUMPRODUCT(_xlpm.amount * _xlpm.hitCount))),0)</f>
        <v>0</v>
      </c>
      <c r="KW90" s="157">
        <f t="shared" si="274"/>
        <v>0</v>
      </c>
      <c r="KX90" s="21">
        <f>LEN(配列情報!$D$83)-LEN(SUBSTITUTE(配列情報!$D$83,$D90,""))</f>
        <v>0</v>
      </c>
      <c r="KY90" s="21">
        <f t="shared" si="372"/>
        <v>0</v>
      </c>
      <c r="KZ90" s="162" cm="1">
        <f t="array" ref="KZ90">KY90-IFERROR(_xlfn.LET(_xlpm.k,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$KY$3:$KY$215),IF(_xlpm.top="対象無し", 0, SUMPRODUCT(_xlpm.amount * _xlpm.hitCount))),0)</f>
        <v>0</v>
      </c>
      <c r="LA90" s="157">
        <f t="shared" si="275"/>
        <v>0</v>
      </c>
      <c r="LB90" s="21">
        <f>LEN(配列情報!$D$84)-LEN(SUBSTITUTE(配列情報!$D$84,$D90,""))</f>
        <v>0</v>
      </c>
      <c r="LC90" s="21">
        <f t="shared" si="373"/>
        <v>0</v>
      </c>
      <c r="LD90" s="162" cm="1">
        <f t="array" ref="LD90">LC90-IFERROR(_xlfn.LET(_xlpm.k,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$LC$3:$LC$215),IF(_xlpm.top="対象無し", 0, SUMPRODUCT(_xlpm.amount * _xlpm.hitCount))),0)</f>
        <v>0</v>
      </c>
      <c r="LE90" s="157">
        <f t="shared" si="276"/>
        <v>0</v>
      </c>
      <c r="LF90" s="21">
        <f>LEN(配列情報!$D$85)-LEN(SUBSTITUTE(配列情報!$D$85,$D90,""))</f>
        <v>0</v>
      </c>
      <c r="LG90" s="21">
        <f t="shared" si="374"/>
        <v>0</v>
      </c>
      <c r="LH90" s="162" cm="1">
        <f t="array" ref="LH90">LG90-IFERROR(_xlfn.LET(_xlpm.k,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$LG$3:$LG$215),IF(_xlpm.top="対象無し", 0, SUMPRODUCT(_xlpm.amount * _xlpm.hitCount))),0)</f>
        <v>0</v>
      </c>
      <c r="LI90" s="157">
        <f t="shared" si="277"/>
        <v>0</v>
      </c>
      <c r="LJ90" s="21">
        <f>LEN(配列情報!$D$86)-LEN(SUBSTITUTE(配列情報!$D$86,$D90,""))</f>
        <v>0</v>
      </c>
      <c r="LK90" s="21">
        <f t="shared" si="375"/>
        <v>0</v>
      </c>
      <c r="LL90" s="162" cm="1">
        <f t="array" ref="LL90">LK90-IFERROR(_xlfn.LET(_xlpm.k,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$LK$3:$LK$215),IF(_xlpm.top="対象無し", 0, SUMPRODUCT(_xlpm.amount * _xlpm.hitCount))),0)</f>
        <v>0</v>
      </c>
      <c r="LM90" s="157">
        <f t="shared" si="278"/>
        <v>0</v>
      </c>
      <c r="LN90" s="21">
        <f>LEN(配列情報!$D$87)-LEN(SUBSTITUTE(配列情報!$D$87,$D90,""))</f>
        <v>0</v>
      </c>
      <c r="LO90" s="21">
        <f t="shared" si="376"/>
        <v>0</v>
      </c>
      <c r="LP90" s="162" cm="1">
        <f t="array" ref="LP90">LO90-IFERROR(_xlfn.LET(_xlpm.k,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$LO$3:$LO$215),IF(_xlpm.top="対象無し", 0, SUMPRODUCT(_xlpm.amount * _xlpm.hitCount))),0)</f>
        <v>0</v>
      </c>
      <c r="LQ90" s="157">
        <f t="shared" si="279"/>
        <v>0</v>
      </c>
      <c r="LR90" s="21">
        <f>LEN(配列情報!$D$88)-LEN(SUBSTITUTE(配列情報!$D$88,$D90,""))</f>
        <v>0</v>
      </c>
      <c r="LS90" s="21">
        <f t="shared" si="377"/>
        <v>0</v>
      </c>
      <c r="LT90" s="162" cm="1">
        <f t="array" ref="LT90">LS90-IFERROR(_xlfn.LET(_xlpm.k,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$LS$3:$LS$215),IF(_xlpm.top="対象無し", 0, SUMPRODUCT(_xlpm.amount * _xlpm.hitCount))),0)</f>
        <v>0</v>
      </c>
      <c r="LU90" s="157">
        <f t="shared" si="280"/>
        <v>0</v>
      </c>
      <c r="LV90" s="21">
        <f>LEN(配列情報!$D$89)-LEN(SUBSTITUTE(配列情報!$D$89,$D90,""))</f>
        <v>0</v>
      </c>
      <c r="LW90" s="21">
        <f t="shared" si="378"/>
        <v>0</v>
      </c>
      <c r="LX90" s="162" cm="1">
        <f t="array" ref="LX90">LW90-IFERROR(_xlfn.LET(_xlpm.k,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$LW$3:$LW$215),IF(_xlpm.top="対象無し", 0, SUMPRODUCT(_xlpm.amount * _xlpm.hitCount))),0)</f>
        <v>0</v>
      </c>
      <c r="LY90" s="157">
        <f t="shared" si="281"/>
        <v>0</v>
      </c>
      <c r="LZ90" s="21">
        <f>LEN(配列情報!$D$90)-LEN(SUBSTITUTE(配列情報!$D$90,$D90,""))</f>
        <v>0</v>
      </c>
      <c r="MA90" s="21">
        <f t="shared" si="379"/>
        <v>0</v>
      </c>
      <c r="MB90" s="162" cm="1">
        <f t="array" ref="MB90">MA90-IFERROR(_xlfn.LET(_xlpm.k,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$MA$3:$MA$215),IF(_xlpm.top="対象無し", 0, SUMPRODUCT(_xlpm.amount * _xlpm.hitCount))),0)</f>
        <v>0</v>
      </c>
      <c r="MC90" s="157">
        <f t="shared" si="282"/>
        <v>0</v>
      </c>
      <c r="MD90" s="21">
        <f>LEN(配列情報!$D$91)-LEN(SUBSTITUTE(配列情報!$D$91,$D90,""))</f>
        <v>0</v>
      </c>
      <c r="ME90" s="21">
        <f t="shared" si="380"/>
        <v>0</v>
      </c>
      <c r="MF90" s="162" cm="1">
        <f t="array" ref="MF90">ME90-IFERROR(_xlfn.LET(_xlpm.k,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$ME$3:$ME$215),IF(_xlpm.top="対象無し", 0, SUMPRODUCT(_xlpm.amount * _xlpm.hitCount))),0)</f>
        <v>0</v>
      </c>
      <c r="MG90" s="157">
        <f t="shared" si="283"/>
        <v>0</v>
      </c>
      <c r="MH90" s="21">
        <f>LEN(配列情報!$D$92)-LEN(SUBSTITUTE(配列情報!$D$92,$D90,""))</f>
        <v>0</v>
      </c>
      <c r="MI90" s="21">
        <f t="shared" si="381"/>
        <v>0</v>
      </c>
      <c r="MJ90" s="162" cm="1">
        <f t="array" ref="MJ90">MI90-IFERROR(_xlfn.LET(_xlpm.k,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$MI$3:$MI$215),IF(_xlpm.top="対象無し", 0, SUMPRODUCT(_xlpm.amount * _xlpm.hitCount))),0)</f>
        <v>0</v>
      </c>
      <c r="MK90" s="157">
        <f t="shared" si="284"/>
        <v>0</v>
      </c>
      <c r="ML90" s="21">
        <f>LEN(配列情報!$D$93)-LEN(SUBSTITUTE(配列情報!$D$93,$D90,""))</f>
        <v>0</v>
      </c>
      <c r="MM90" s="21">
        <f t="shared" si="382"/>
        <v>0</v>
      </c>
      <c r="MN90" s="162" cm="1">
        <f t="array" ref="MN90">MM90-IFERROR(_xlfn.LET(_xlpm.k,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$MM$3:$MM$215),IF(_xlpm.top="対象無し", 0, SUMPRODUCT(_xlpm.amount * _xlpm.hitCount))),0)</f>
        <v>0</v>
      </c>
      <c r="MO90" s="157">
        <f t="shared" si="285"/>
        <v>0</v>
      </c>
      <c r="MP90" s="21">
        <f>LEN(配列情報!$D$94)-LEN(SUBSTITUTE(配列情報!$D$94,$D90,""))</f>
        <v>0</v>
      </c>
      <c r="MQ90" s="21">
        <f t="shared" si="383"/>
        <v>0</v>
      </c>
      <c r="MR90" s="162" cm="1">
        <f t="array" ref="MR90">MQ90-IFERROR(_xlfn.LET(_xlpm.k,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$MQ$3:$MQ$215),IF(_xlpm.top="対象無し", 0, SUMPRODUCT(_xlpm.amount * _xlpm.hitCount))),0)</f>
        <v>0</v>
      </c>
      <c r="MS90" s="157">
        <f t="shared" si="286"/>
        <v>0</v>
      </c>
      <c r="MT90" s="21">
        <f>LEN(配列情報!$D$95)-LEN(SUBSTITUTE(配列情報!$D$95,$D90,""))</f>
        <v>0</v>
      </c>
      <c r="MU90" s="21">
        <f t="shared" si="384"/>
        <v>0</v>
      </c>
      <c r="MV90" s="162" cm="1">
        <f t="array" ref="MV90">MU90-IFERROR(_xlfn.LET(_xlpm.k,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$MU$3:$MU$215),IF(_xlpm.top="対象無し", 0, SUMPRODUCT(_xlpm.amount * _xlpm.hitCount))),0)</f>
        <v>0</v>
      </c>
      <c r="MW90" s="157">
        <f t="shared" si="287"/>
        <v>0</v>
      </c>
      <c r="MX90" s="21">
        <f>LEN(配列情報!$D$96)-LEN(SUBSTITUTE(配列情報!$D$96,$D90,""))</f>
        <v>0</v>
      </c>
      <c r="MY90" s="21">
        <f t="shared" si="385"/>
        <v>0</v>
      </c>
      <c r="MZ90" s="162" cm="1">
        <f t="array" ref="MZ90">MY90-IFERROR(_xlfn.LET(_xlpm.k,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$MY$3:$MY$215),IF(_xlpm.top="対象無し", 0, SUMPRODUCT(_xlpm.amount * _xlpm.hitCount))),0)</f>
        <v>0</v>
      </c>
      <c r="NA90" s="157">
        <f t="shared" si="288"/>
        <v>0</v>
      </c>
      <c r="NB90" s="21">
        <f>LEN(配列情報!$D$97)-LEN(SUBSTITUTE(配列情報!$D$97,$D90,""))</f>
        <v>0</v>
      </c>
      <c r="NC90" s="21">
        <f t="shared" si="386"/>
        <v>0</v>
      </c>
      <c r="ND90" s="162" cm="1">
        <f t="array" ref="ND90">NC90-IFERROR(_xlfn.LET(_xlpm.k,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$NC$3:$NC$215),IF(_xlpm.top="対象無し", 0, SUMPRODUCT(_xlpm.amount * _xlpm.hitCount))),0)</f>
        <v>0</v>
      </c>
      <c r="NE90" s="157">
        <f t="shared" si="289"/>
        <v>0</v>
      </c>
      <c r="NF90" s="21">
        <f>LEN(配列情報!$D$98)-LEN(SUBSTITUTE(配列情報!$D$98,$D90,""))</f>
        <v>0</v>
      </c>
      <c r="NG90" s="21">
        <f t="shared" si="387"/>
        <v>0</v>
      </c>
      <c r="NH90" s="162" cm="1">
        <f t="array" ref="NH90">NG90-IFERROR(_xlfn.LET(_xlpm.k,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$NG$3:$NG$215),IF(_xlpm.top="対象無し", 0, SUMPRODUCT(_xlpm.amount * _xlpm.hitCount))),0)</f>
        <v>0</v>
      </c>
      <c r="NI90" s="157">
        <f t="shared" si="290"/>
        <v>0</v>
      </c>
      <c r="NJ90" s="21">
        <f>LEN(配列情報!$D$99)-LEN(SUBSTITUTE(配列情報!$D$99,$D90,""))</f>
        <v>0</v>
      </c>
      <c r="NK90" s="21">
        <f t="shared" si="388"/>
        <v>0</v>
      </c>
      <c r="NL90" s="162" cm="1">
        <f t="array" ref="NL90">NK90-IFERROR(_xlfn.LET(_xlpm.k,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$NK$3:$NK$215),IF(_xlpm.top="対象無し", 0, SUMPRODUCT(_xlpm.amount * _xlpm.hitCount))),0)</f>
        <v>0</v>
      </c>
      <c r="NM90" s="157">
        <f t="shared" si="291"/>
        <v>0</v>
      </c>
      <c r="NN90" s="21">
        <f>LEN(配列情報!$D$100)-LEN(SUBSTITUTE(配列情報!$D$100,$D90,""))</f>
        <v>0</v>
      </c>
      <c r="NO90" s="21">
        <f t="shared" si="389"/>
        <v>0</v>
      </c>
      <c r="NP90" s="162" cm="1">
        <f t="array" ref="NP90">NO90-IFERROR(_xlfn.LET(_xlpm.k,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$NO$3:$NO$215),IF(_xlpm.top="対象無し", 0, SUMPRODUCT(_xlpm.amount * _xlpm.hitCount))),0)</f>
        <v>0</v>
      </c>
      <c r="NQ90" s="157">
        <f t="shared" si="292"/>
        <v>0</v>
      </c>
      <c r="NR90" s="21">
        <f>LEN(配列情報!$D$101)-LEN(SUBSTITUTE(配列情報!$D$101,$D90,""))</f>
        <v>0</v>
      </c>
      <c r="NS90" s="21">
        <f t="shared" si="390"/>
        <v>0</v>
      </c>
      <c r="NT90" s="162" cm="1">
        <f t="array" ref="NT90">NS90-IFERROR(_xlfn.LET(_xlpm.k,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$NS$3:$NS$215),IF(_xlpm.top="対象無し", 0, SUMPRODUCT(_xlpm.amount * _xlpm.hitCount))),0)</f>
        <v>0</v>
      </c>
      <c r="NU90" s="157">
        <f t="shared" si="293"/>
        <v>0</v>
      </c>
      <c r="NV90" s="21">
        <f>LEN(配列情報!$D$102)-LEN(SUBSTITUTE(配列情報!$D$102,$D90,""))</f>
        <v>0</v>
      </c>
      <c r="NW90" s="21">
        <f t="shared" si="391"/>
        <v>0</v>
      </c>
      <c r="NX90" s="162" cm="1">
        <f t="array" ref="NX90">NW90-IFERROR(_xlfn.LET(_xlpm.k, _xlfn.XMATCH(TRUE, EXACT($OB$2:$RL$2, D90),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D90, ""))) / LEN(D90),_xlpm.amount, SUMIF($C$3:$C$215, _xlpm.arrCode, $NW$3:$NW$215),IF(_xlpm.top="対象無し", 0, SUMPRODUCT(_xlpm.amount * _xlpm.hitCount))),0)</f>
        <v>0</v>
      </c>
      <c r="NY90" s="157">
        <f t="shared" si="294"/>
        <v>0</v>
      </c>
    </row>
    <row r="91" spans="1:389">
      <c r="A91" s="163" t="str">
        <f>塩基・修飾表記の定義!A70 &amp; "[特殊]"</f>
        <v>[特殊]</v>
      </c>
      <c r="B91" s="176"/>
      <c r="C91" s="45">
        <v>89</v>
      </c>
      <c r="D91" s="19">
        <f>塩基・修飾表記の定義!D70</f>
        <v>0</v>
      </c>
      <c r="E91" s="160">
        <f t="shared" si="295"/>
        <v>1</v>
      </c>
      <c r="F91" s="21">
        <f>LEN(配列情報!$D$7)-LEN(SUBSTITUTE(配列情報!$D$7,$D91,""))</f>
        <v>0</v>
      </c>
      <c r="G91" s="21">
        <f t="shared" si="296"/>
        <v>0</v>
      </c>
      <c r="H91" s="162" cm="1">
        <f t="array" ref="H91">G91-IFERROR(_xlfn.LET(_xlpm.k,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$G$3:$G$215),IF(_xlpm.top="対象無し", 0, SUMPRODUCT(_xlpm.amount * _xlpm.hitCount))),0)</f>
        <v>0</v>
      </c>
      <c r="I91" s="157">
        <f t="shared" si="392"/>
        <v>0</v>
      </c>
      <c r="J91" s="21">
        <f>LEN(配列情報!$D$8)-LEN(SUBSTITUTE(配列情報!$D$8,$D91,""))</f>
        <v>0</v>
      </c>
      <c r="K91" s="21">
        <f t="shared" si="297"/>
        <v>0</v>
      </c>
      <c r="L91" s="162" cm="1">
        <f t="array" ref="L91">K91-IFERROR(_xlfn.LET(_xlpm.k,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$K$3:$K$215),IF(_xlpm.top="対象無し", 0, SUMPRODUCT(_xlpm.amount * _xlpm.hitCount))),0)</f>
        <v>0</v>
      </c>
      <c r="M91" s="157">
        <f t="shared" si="200"/>
        <v>0</v>
      </c>
      <c r="N91" s="21">
        <f>LEN(配列情報!$D$9)-LEN(SUBSTITUTE(配列情報!$D$9,$D91,""))</f>
        <v>0</v>
      </c>
      <c r="O91" s="21">
        <f t="shared" si="298"/>
        <v>0</v>
      </c>
      <c r="P91" s="162" cm="1">
        <f t="array" ref="P91">O91-IFERROR(_xlfn.LET(_xlpm.k,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$O$3:$O$215),IF(_xlpm.top="対象無し", 0, SUMPRODUCT(_xlpm.amount * _xlpm.hitCount))),0)</f>
        <v>0</v>
      </c>
      <c r="Q91" s="157">
        <f t="shared" si="201"/>
        <v>0</v>
      </c>
      <c r="R91" s="21">
        <f>LEN(配列情報!$D$10)-LEN(SUBSTITUTE(配列情報!$D$10,$D91,""))</f>
        <v>0</v>
      </c>
      <c r="S91" s="21">
        <f t="shared" si="299"/>
        <v>0</v>
      </c>
      <c r="T91" s="162" cm="1">
        <f t="array" ref="T91">S91-IFERROR(_xlfn.LET(_xlpm.k,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$S$3:$S$215),IF(_xlpm.top="対象無し", 0, SUMPRODUCT(_xlpm.amount * _xlpm.hitCount))),0)</f>
        <v>0</v>
      </c>
      <c r="U91" s="157">
        <f t="shared" si="202"/>
        <v>0</v>
      </c>
      <c r="V91" s="21">
        <f>LEN(配列情報!$D$11)-LEN(SUBSTITUTE(配列情報!$D$11,$D91,""))</f>
        <v>0</v>
      </c>
      <c r="W91" s="21">
        <f t="shared" si="300"/>
        <v>0</v>
      </c>
      <c r="X91" s="162" cm="1">
        <f t="array" ref="X91">W91-IFERROR(_xlfn.LET(_xlpm.k,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$W$3:$W$215),IF(_xlpm.top="対象無し", 0, SUMPRODUCT(_xlpm.amount * _xlpm.hitCount))),0)</f>
        <v>0</v>
      </c>
      <c r="Y91" s="157">
        <f t="shared" si="203"/>
        <v>0</v>
      </c>
      <c r="Z91" s="21">
        <f>LEN(配列情報!$D$12)-LEN(SUBSTITUTE(配列情報!$D$12,$D91,""))</f>
        <v>0</v>
      </c>
      <c r="AA91" s="21">
        <f t="shared" si="301"/>
        <v>0</v>
      </c>
      <c r="AB91" s="162" cm="1">
        <f t="array" ref="AB91">AA91-IFERROR(_xlfn.LET(_xlpm.k,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$AA$3:$AA$215),IF(_xlpm.top="対象無し", 0, SUMPRODUCT(_xlpm.amount * _xlpm.hitCount))),0)</f>
        <v>0</v>
      </c>
      <c r="AC91" s="157">
        <f t="shared" si="204"/>
        <v>0</v>
      </c>
      <c r="AD91" s="21">
        <f>LEN(配列情報!$D$13)-LEN(SUBSTITUTE(配列情報!$D$13,$D91,""))</f>
        <v>0</v>
      </c>
      <c r="AE91" s="21">
        <f t="shared" si="302"/>
        <v>0</v>
      </c>
      <c r="AF91" s="162" cm="1">
        <f t="array" ref="AF91">AE91-IFERROR(_xlfn.LET(_xlpm.k,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$AE$3:$AE$215),IF(_xlpm.top="対象無し", 0, SUMPRODUCT(_xlpm.amount * _xlpm.hitCount))),0)</f>
        <v>0</v>
      </c>
      <c r="AG91" s="157">
        <f t="shared" si="205"/>
        <v>0</v>
      </c>
      <c r="AH91" s="21">
        <f>LEN(配列情報!$D$14)-LEN(SUBSTITUTE(配列情報!$D$14,$D91,""))</f>
        <v>0</v>
      </c>
      <c r="AI91" s="21">
        <f t="shared" si="303"/>
        <v>0</v>
      </c>
      <c r="AJ91" s="162" cm="1">
        <f t="array" ref="AJ91">AI91-IFERROR(_xlfn.LET(_xlpm.k,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$AI$3:$AI$215),IF(_xlpm.top="対象無し", 0, SUMPRODUCT(_xlpm.amount * _xlpm.hitCount))),0)</f>
        <v>0</v>
      </c>
      <c r="AK91" s="157">
        <f t="shared" si="206"/>
        <v>0</v>
      </c>
      <c r="AL91" s="21">
        <f>LEN(配列情報!$D$15)-LEN(SUBSTITUTE(配列情報!$D$15,$D91,""))</f>
        <v>0</v>
      </c>
      <c r="AM91" s="21">
        <f t="shared" si="304"/>
        <v>0</v>
      </c>
      <c r="AN91" s="162" cm="1">
        <f t="array" ref="AN91">AM91-IFERROR(_xlfn.LET(_xlpm.k,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$AM$3:$AM$215),IF(_xlpm.top="対象無し", 0, SUMPRODUCT(_xlpm.amount * _xlpm.hitCount))),0)</f>
        <v>0</v>
      </c>
      <c r="AO91" s="157">
        <f t="shared" si="207"/>
        <v>0</v>
      </c>
      <c r="AP91" s="21">
        <f>LEN(配列情報!$D$16)-LEN(SUBSTITUTE(配列情報!$D$16,$D91,""))</f>
        <v>0</v>
      </c>
      <c r="AQ91" s="21">
        <f t="shared" si="305"/>
        <v>0</v>
      </c>
      <c r="AR91" s="162" cm="1">
        <f t="array" ref="AR91">AQ91-IFERROR(_xlfn.LET(_xlpm.k,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$AQ$3:$AQ$215),IF(_xlpm.top="対象無し", 0, SUMPRODUCT(_xlpm.amount * _xlpm.hitCount))),0)</f>
        <v>0</v>
      </c>
      <c r="AS91" s="157">
        <f t="shared" si="208"/>
        <v>0</v>
      </c>
      <c r="AT91" s="21">
        <f>LEN(配列情報!$D$17)-LEN(SUBSTITUTE(配列情報!$D$17,$D91,""))</f>
        <v>0</v>
      </c>
      <c r="AU91" s="21">
        <f t="shared" si="306"/>
        <v>0</v>
      </c>
      <c r="AV91" s="162" cm="1">
        <f t="array" ref="AV91">AU91-IFERROR(_xlfn.LET(_xlpm.k,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$AU$3:$AU$215),IF(_xlpm.top="対象無し", 0, SUMPRODUCT(_xlpm.amount * _xlpm.hitCount))),0)</f>
        <v>0</v>
      </c>
      <c r="AW91" s="157">
        <f t="shared" si="209"/>
        <v>0</v>
      </c>
      <c r="AX91" s="21">
        <f>LEN(配列情報!$D$18)-LEN(SUBSTITUTE(配列情報!$D$18,$D91,""))</f>
        <v>0</v>
      </c>
      <c r="AY91" s="21">
        <f t="shared" si="307"/>
        <v>0</v>
      </c>
      <c r="AZ91" s="162" cm="1">
        <f t="array" ref="AZ91">AY91-IFERROR(_xlfn.LET(_xlpm.k,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$AY$3:$AY$215),IF(_xlpm.top="対象無し", 0, SUMPRODUCT(_xlpm.amount * _xlpm.hitCount))),0)</f>
        <v>0</v>
      </c>
      <c r="BA91" s="157">
        <f t="shared" si="210"/>
        <v>0</v>
      </c>
      <c r="BB91" s="21">
        <f>LEN(配列情報!$D$19)-LEN(SUBSTITUTE(配列情報!$D$19,$D91,""))</f>
        <v>0</v>
      </c>
      <c r="BC91" s="21">
        <f t="shared" si="308"/>
        <v>0</v>
      </c>
      <c r="BD91" s="162" cm="1">
        <f t="array" ref="BD91">BC91-IFERROR(_xlfn.LET(_xlpm.k,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$BC$3:$BC$215),IF(_xlpm.top="対象無し", 0, SUMPRODUCT(_xlpm.amount * _xlpm.hitCount))),0)</f>
        <v>0</v>
      </c>
      <c r="BE91" s="157">
        <f t="shared" si="211"/>
        <v>0</v>
      </c>
      <c r="BF91" s="21">
        <f>LEN(配列情報!$D$20)-LEN(SUBSTITUTE(配列情報!$D$20,$D91,""))</f>
        <v>0</v>
      </c>
      <c r="BG91" s="21">
        <f t="shared" si="309"/>
        <v>0</v>
      </c>
      <c r="BH91" s="162" cm="1">
        <f t="array" ref="BH91">BG91-IFERROR(_xlfn.LET(_xlpm.k,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$BG$3:$BG$215),IF(_xlpm.top="対象無し", 0, SUMPRODUCT(_xlpm.amount * _xlpm.hitCount))),0)</f>
        <v>0</v>
      </c>
      <c r="BI91" s="157">
        <f t="shared" si="212"/>
        <v>0</v>
      </c>
      <c r="BJ91" s="21">
        <f>LEN(配列情報!$D$21)-LEN(SUBSTITUTE(配列情報!$D$21,$D91,""))</f>
        <v>0</v>
      </c>
      <c r="BK91" s="21">
        <f t="shared" si="310"/>
        <v>0</v>
      </c>
      <c r="BL91" s="162" cm="1">
        <f t="array" ref="BL91">BK91-IFERROR(_xlfn.LET(_xlpm.k,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$BK$3:$BK$215),IF(_xlpm.top="対象無し", 0, SUMPRODUCT(_xlpm.amount * _xlpm.hitCount))),0)</f>
        <v>0</v>
      </c>
      <c r="BM91" s="157">
        <f t="shared" si="213"/>
        <v>0</v>
      </c>
      <c r="BN91" s="21">
        <f>LEN(配列情報!$D$22)-LEN(SUBSTITUTE(配列情報!$D$22,$D91,""))</f>
        <v>0</v>
      </c>
      <c r="BO91" s="21">
        <f t="shared" si="311"/>
        <v>0</v>
      </c>
      <c r="BP91" s="162" cm="1">
        <f t="array" ref="BP91">BO91-IFERROR(_xlfn.LET(_xlpm.k,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$BO$3:$BO$215),IF(_xlpm.top="対象無し", 0, SUMPRODUCT(_xlpm.amount * _xlpm.hitCount))),0)</f>
        <v>0</v>
      </c>
      <c r="BQ91" s="157">
        <f t="shared" si="214"/>
        <v>0</v>
      </c>
      <c r="BR91" s="21">
        <f>LEN(配列情報!$D$23)-LEN(SUBSTITUTE(配列情報!$D$23,$D91,""))</f>
        <v>0</v>
      </c>
      <c r="BS91" s="21">
        <f t="shared" si="312"/>
        <v>0</v>
      </c>
      <c r="BT91" s="162" cm="1">
        <f t="array" ref="BT91">BS91-IFERROR(_xlfn.LET(_xlpm.k,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$BS$3:$BS$215),IF(_xlpm.top="対象無し", 0, SUMPRODUCT(_xlpm.amount * _xlpm.hitCount))),0)</f>
        <v>0</v>
      </c>
      <c r="BU91" s="157">
        <f t="shared" si="215"/>
        <v>0</v>
      </c>
      <c r="BV91" s="21">
        <f>LEN(配列情報!$D$24)-LEN(SUBSTITUTE(配列情報!$D$24,$D91,""))</f>
        <v>0</v>
      </c>
      <c r="BW91" s="21">
        <f t="shared" si="313"/>
        <v>0</v>
      </c>
      <c r="BX91" s="162" cm="1">
        <f t="array" ref="BX91">BW91-IFERROR(_xlfn.LET(_xlpm.k,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$BW$3:$BW$215),IF(_xlpm.top="対象無し", 0, SUMPRODUCT(_xlpm.amount * _xlpm.hitCount))),0)</f>
        <v>0</v>
      </c>
      <c r="BY91" s="157">
        <f t="shared" si="216"/>
        <v>0</v>
      </c>
      <c r="BZ91" s="21">
        <f>LEN(配列情報!$D$25)-LEN(SUBSTITUTE(配列情報!$D$25,$D91,""))</f>
        <v>0</v>
      </c>
      <c r="CA91" s="21">
        <f t="shared" si="314"/>
        <v>0</v>
      </c>
      <c r="CB91" s="162" cm="1">
        <f t="array" ref="CB91">CA91-IFERROR(_xlfn.LET(_xlpm.k,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$CA$3:$CA$215),IF(_xlpm.top="対象無し", 0, SUMPRODUCT(_xlpm.amount * _xlpm.hitCount))),0)</f>
        <v>0</v>
      </c>
      <c r="CC91" s="157">
        <f t="shared" si="217"/>
        <v>0</v>
      </c>
      <c r="CD91" s="21">
        <f>LEN(配列情報!$D$26)-LEN(SUBSTITUTE(配列情報!$D$26,$D91,""))</f>
        <v>0</v>
      </c>
      <c r="CE91" s="21">
        <f t="shared" si="315"/>
        <v>0</v>
      </c>
      <c r="CF91" s="162" cm="1">
        <f t="array" ref="CF91">CE91-IFERROR(_xlfn.LET(_xlpm.k,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$CE$3:$CE$215),IF(_xlpm.top="対象無し", 0, SUMPRODUCT(_xlpm.amount * _xlpm.hitCount))),0)</f>
        <v>0</v>
      </c>
      <c r="CG91" s="157">
        <f t="shared" si="218"/>
        <v>0</v>
      </c>
      <c r="CH91" s="21">
        <f>LEN(配列情報!$D$27)-LEN(SUBSTITUTE(配列情報!$D$27,$D91,""))</f>
        <v>0</v>
      </c>
      <c r="CI91" s="21">
        <f t="shared" si="316"/>
        <v>0</v>
      </c>
      <c r="CJ91" s="162" cm="1">
        <f t="array" ref="CJ91">CI91-IFERROR(_xlfn.LET(_xlpm.k,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$CI$3:$CI$215),IF(_xlpm.top="対象無し", 0, SUMPRODUCT(_xlpm.amount * _xlpm.hitCount))),0)</f>
        <v>0</v>
      </c>
      <c r="CK91" s="157">
        <f t="shared" si="219"/>
        <v>0</v>
      </c>
      <c r="CL91" s="21">
        <f>LEN(配列情報!$D$28)-LEN(SUBSTITUTE(配列情報!$D$28,$D91,""))</f>
        <v>0</v>
      </c>
      <c r="CM91" s="21">
        <f t="shared" si="317"/>
        <v>0</v>
      </c>
      <c r="CN91" s="162" cm="1">
        <f t="array" ref="CN91">CM91-IFERROR(_xlfn.LET(_xlpm.k,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$CM$3:$CM$215),IF(_xlpm.top="対象無し", 0, SUMPRODUCT(_xlpm.amount * _xlpm.hitCount))),0)</f>
        <v>0</v>
      </c>
      <c r="CO91" s="157">
        <f t="shared" si="220"/>
        <v>0</v>
      </c>
      <c r="CP91" s="21">
        <f>LEN(配列情報!$D$29)-LEN(SUBSTITUTE(配列情報!$D$29,$D91,""))</f>
        <v>0</v>
      </c>
      <c r="CQ91" s="21">
        <f t="shared" si="318"/>
        <v>0</v>
      </c>
      <c r="CR91" s="162" cm="1">
        <f t="array" ref="CR91">CQ91-IFERROR(_xlfn.LET(_xlpm.k,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$CQ$3:$CQ$215),IF(_xlpm.top="対象無し", 0, SUMPRODUCT(_xlpm.amount * _xlpm.hitCount))),0)</f>
        <v>0</v>
      </c>
      <c r="CS91" s="157">
        <f t="shared" si="221"/>
        <v>0</v>
      </c>
      <c r="CT91" s="21">
        <f>LEN(配列情報!$D$30)-LEN(SUBSTITUTE(配列情報!$D$30,$D91,""))</f>
        <v>0</v>
      </c>
      <c r="CU91" s="21">
        <f t="shared" si="319"/>
        <v>0</v>
      </c>
      <c r="CV91" s="162" cm="1">
        <f t="array" ref="CV91">CU91-IFERROR(_xlfn.LET(_xlpm.k,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$CU$3:$CU$215),IF(_xlpm.top="対象無し", 0, SUMPRODUCT(_xlpm.amount * _xlpm.hitCount))),0)</f>
        <v>0</v>
      </c>
      <c r="CW91" s="157">
        <f t="shared" si="222"/>
        <v>0</v>
      </c>
      <c r="CX91" s="21">
        <f>LEN(配列情報!$D$31)-LEN(SUBSTITUTE(配列情報!$D$31,$D91,""))</f>
        <v>0</v>
      </c>
      <c r="CY91" s="21">
        <f t="shared" si="320"/>
        <v>0</v>
      </c>
      <c r="CZ91" s="162" cm="1">
        <f t="array" ref="CZ91">CY91-IFERROR(_xlfn.LET(_xlpm.k,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$CY$3:$CY$215),IF(_xlpm.top="対象無し", 0, SUMPRODUCT(_xlpm.amount * _xlpm.hitCount))),0)</f>
        <v>0</v>
      </c>
      <c r="DA91" s="157">
        <f t="shared" si="223"/>
        <v>0</v>
      </c>
      <c r="DB91" s="21">
        <f>LEN(配列情報!$D$32)-LEN(SUBSTITUTE(配列情報!$D$32,$D91,""))</f>
        <v>0</v>
      </c>
      <c r="DC91" s="21">
        <f t="shared" si="321"/>
        <v>0</v>
      </c>
      <c r="DD91" s="162" cm="1">
        <f t="array" ref="DD91">DC91-IFERROR(_xlfn.LET(_xlpm.k,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$DC$3:$DC$215),IF(_xlpm.top="対象無し", 0, SUMPRODUCT(_xlpm.amount * _xlpm.hitCount))),0)</f>
        <v>0</v>
      </c>
      <c r="DE91" s="157">
        <f t="shared" si="224"/>
        <v>0</v>
      </c>
      <c r="DF91" s="21">
        <f>LEN(配列情報!$D$33)-LEN(SUBSTITUTE(配列情報!$D$33,$D91,""))</f>
        <v>0</v>
      </c>
      <c r="DG91" s="21">
        <f t="shared" si="322"/>
        <v>0</v>
      </c>
      <c r="DH91" s="162" cm="1">
        <f t="array" ref="DH91">DG91-IFERROR(_xlfn.LET(_xlpm.k,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$DG$3:$DG$215),IF(_xlpm.top="対象無し", 0, SUMPRODUCT(_xlpm.amount * _xlpm.hitCount))),0)</f>
        <v>0</v>
      </c>
      <c r="DI91" s="157">
        <f t="shared" si="225"/>
        <v>0</v>
      </c>
      <c r="DJ91" s="21">
        <f>LEN(配列情報!$D$34)-LEN(SUBSTITUTE(配列情報!$D$34,$D91,""))</f>
        <v>0</v>
      </c>
      <c r="DK91" s="21">
        <f t="shared" si="323"/>
        <v>0</v>
      </c>
      <c r="DL91" s="162" cm="1">
        <f t="array" ref="DL91">DK91-IFERROR(_xlfn.LET(_xlpm.k,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$DK$3:$DK$215),IF(_xlpm.top="対象無し", 0, SUMPRODUCT(_xlpm.amount * _xlpm.hitCount))),0)</f>
        <v>0</v>
      </c>
      <c r="DM91" s="157">
        <f t="shared" si="226"/>
        <v>0</v>
      </c>
      <c r="DN91" s="21">
        <f>LEN(配列情報!$D$35)-LEN(SUBSTITUTE(配列情報!$D$35,$D91,""))</f>
        <v>0</v>
      </c>
      <c r="DO91" s="21">
        <f t="shared" si="324"/>
        <v>0</v>
      </c>
      <c r="DP91" s="162" cm="1">
        <f t="array" ref="DP91">DO91-IFERROR(_xlfn.LET(_xlpm.k,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$DO$3:$DO$215),IF(_xlpm.top="対象無し", 0, SUMPRODUCT(_xlpm.amount * _xlpm.hitCount))),0)</f>
        <v>0</v>
      </c>
      <c r="DQ91" s="157">
        <f t="shared" si="227"/>
        <v>0</v>
      </c>
      <c r="DR91" s="21">
        <f>LEN(配列情報!$D$36)-LEN(SUBSTITUTE(配列情報!$D$36,$D91,""))</f>
        <v>0</v>
      </c>
      <c r="DS91" s="21">
        <f t="shared" si="325"/>
        <v>0</v>
      </c>
      <c r="DT91" s="162" cm="1">
        <f t="array" ref="DT91">DS91-IFERROR(_xlfn.LET(_xlpm.k,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$DS$3:$DS$215),IF(_xlpm.top="対象無し", 0, SUMPRODUCT(_xlpm.amount * _xlpm.hitCount))),0)</f>
        <v>0</v>
      </c>
      <c r="DU91" s="157">
        <f t="shared" si="228"/>
        <v>0</v>
      </c>
      <c r="DV91" s="21">
        <f>LEN(配列情報!$D$37)-LEN(SUBSTITUTE(配列情報!$D$37,$D91,""))</f>
        <v>0</v>
      </c>
      <c r="DW91" s="21">
        <f t="shared" si="326"/>
        <v>0</v>
      </c>
      <c r="DX91" s="162" cm="1">
        <f t="array" ref="DX91">DW91-IFERROR(_xlfn.LET(_xlpm.k,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$DW$3:$DW$215),IF(_xlpm.top="対象無し", 0, SUMPRODUCT(_xlpm.amount * _xlpm.hitCount))),0)</f>
        <v>0</v>
      </c>
      <c r="DY91" s="157">
        <f t="shared" si="229"/>
        <v>0</v>
      </c>
      <c r="DZ91" s="21">
        <f>LEN(配列情報!$D$38)-LEN(SUBSTITUTE(配列情報!$D$38,$D91,""))</f>
        <v>0</v>
      </c>
      <c r="EA91" s="21">
        <f t="shared" si="327"/>
        <v>0</v>
      </c>
      <c r="EB91" s="162" cm="1">
        <f t="array" ref="EB91">EA91-IFERROR(_xlfn.LET(_xlpm.k,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$EA$3:$EA$215),IF(_xlpm.top="対象無し", 0, SUMPRODUCT(_xlpm.amount * _xlpm.hitCount))),0)</f>
        <v>0</v>
      </c>
      <c r="EC91" s="157">
        <f t="shared" si="230"/>
        <v>0</v>
      </c>
      <c r="ED91" s="21">
        <f>LEN(配列情報!$D$39)-LEN(SUBSTITUTE(配列情報!$D$39,$D91,""))</f>
        <v>0</v>
      </c>
      <c r="EE91" s="21">
        <f t="shared" si="328"/>
        <v>0</v>
      </c>
      <c r="EF91" s="162" cm="1">
        <f t="array" ref="EF91">EE91-IFERROR(_xlfn.LET(_xlpm.k,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$EE$3:$EE$215),IF(_xlpm.top="対象無し", 0, SUMPRODUCT(_xlpm.amount * _xlpm.hitCount))),0)</f>
        <v>0</v>
      </c>
      <c r="EG91" s="157">
        <f t="shared" si="231"/>
        <v>0</v>
      </c>
      <c r="EH91" s="21">
        <f>LEN(配列情報!$D$40)-LEN(SUBSTITUTE(配列情報!$D$40,$D91,""))</f>
        <v>0</v>
      </c>
      <c r="EI91" s="21">
        <f t="shared" si="329"/>
        <v>0</v>
      </c>
      <c r="EJ91" s="162" cm="1">
        <f t="array" ref="EJ91">EI91-IFERROR(_xlfn.LET(_xlpm.k,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$EI$3:$EI$215),IF(_xlpm.top="対象無し", 0, SUMPRODUCT(_xlpm.amount * _xlpm.hitCount))),0)</f>
        <v>0</v>
      </c>
      <c r="EK91" s="157">
        <f t="shared" si="232"/>
        <v>0</v>
      </c>
      <c r="EL91" s="21">
        <f>LEN(配列情報!$D$41)-LEN(SUBSTITUTE(配列情報!$D$41,$D91,""))</f>
        <v>0</v>
      </c>
      <c r="EM91" s="21">
        <f t="shared" si="330"/>
        <v>0</v>
      </c>
      <c r="EN91" s="162" cm="1">
        <f t="array" ref="EN91">EM91-IFERROR(_xlfn.LET(_xlpm.k,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$EM$3:$EM$215),IF(_xlpm.top="対象無し", 0, SUMPRODUCT(_xlpm.amount * _xlpm.hitCount))),0)</f>
        <v>0</v>
      </c>
      <c r="EO91" s="157">
        <f t="shared" si="233"/>
        <v>0</v>
      </c>
      <c r="EP91" s="21">
        <f>LEN(配列情報!$D$42)-LEN(SUBSTITUTE(配列情報!$D$42,$D91,""))</f>
        <v>0</v>
      </c>
      <c r="EQ91" s="21">
        <f t="shared" si="331"/>
        <v>0</v>
      </c>
      <c r="ER91" s="162" cm="1">
        <f t="array" ref="ER91">EQ91-IFERROR(_xlfn.LET(_xlpm.k,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$EQ$3:$EQ$215),IF(_xlpm.top="対象無し", 0, SUMPRODUCT(_xlpm.amount * _xlpm.hitCount))),0)</f>
        <v>0</v>
      </c>
      <c r="ES91" s="157">
        <f t="shared" si="234"/>
        <v>0</v>
      </c>
      <c r="ET91" s="21">
        <f>LEN(配列情報!$D$43)-LEN(SUBSTITUTE(配列情報!$D$43,$D91,""))</f>
        <v>0</v>
      </c>
      <c r="EU91" s="21">
        <f t="shared" si="332"/>
        <v>0</v>
      </c>
      <c r="EV91" s="162" cm="1">
        <f t="array" ref="EV91">EU91-IFERROR(_xlfn.LET(_xlpm.k,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$EU$3:$EU$215),IF(_xlpm.top="対象無し", 0, SUMPRODUCT(_xlpm.amount * _xlpm.hitCount))),0)</f>
        <v>0</v>
      </c>
      <c r="EW91" s="157">
        <f t="shared" si="235"/>
        <v>0</v>
      </c>
      <c r="EX91" s="21">
        <f>LEN(配列情報!$D$44)-LEN(SUBSTITUTE(配列情報!$D$44,$D91,""))</f>
        <v>0</v>
      </c>
      <c r="EY91" s="21">
        <f t="shared" si="333"/>
        <v>0</v>
      </c>
      <c r="EZ91" s="162" cm="1">
        <f t="array" ref="EZ91">EY91-IFERROR(_xlfn.LET(_xlpm.k,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$EY$3:$EY$215),IF(_xlpm.top="対象無し", 0, SUMPRODUCT(_xlpm.amount * _xlpm.hitCount))),0)</f>
        <v>0</v>
      </c>
      <c r="FA91" s="157">
        <f t="shared" si="236"/>
        <v>0</v>
      </c>
      <c r="FB91" s="21">
        <f>LEN(配列情報!$D$45)-LEN(SUBSTITUTE(配列情報!$D$45,$D91,""))</f>
        <v>0</v>
      </c>
      <c r="FC91" s="21">
        <f t="shared" si="334"/>
        <v>0</v>
      </c>
      <c r="FD91" s="162" cm="1">
        <f t="array" ref="FD91">FC91-IFERROR(_xlfn.LET(_xlpm.k,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$FC$3:$FC$215),IF(_xlpm.top="対象無し", 0, SUMPRODUCT(_xlpm.amount * _xlpm.hitCount))),0)</f>
        <v>0</v>
      </c>
      <c r="FE91" s="157">
        <f t="shared" si="237"/>
        <v>0</v>
      </c>
      <c r="FF91" s="21">
        <f>LEN(配列情報!$D$46)-LEN(SUBSTITUTE(配列情報!$D$46,$D91,""))</f>
        <v>0</v>
      </c>
      <c r="FG91" s="21">
        <f t="shared" si="335"/>
        <v>0</v>
      </c>
      <c r="FH91" s="162" cm="1">
        <f t="array" ref="FH91">FG91-IFERROR(_xlfn.LET(_xlpm.k,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$FG$3:$FG$215),IF(_xlpm.top="対象無し", 0, SUMPRODUCT(_xlpm.amount * _xlpm.hitCount))),0)</f>
        <v>0</v>
      </c>
      <c r="FI91" s="157">
        <f t="shared" si="238"/>
        <v>0</v>
      </c>
      <c r="FJ91" s="21">
        <f>LEN(配列情報!$D$47)-LEN(SUBSTITUTE(配列情報!$D$47,$D91,""))</f>
        <v>0</v>
      </c>
      <c r="FK91" s="21">
        <f t="shared" si="336"/>
        <v>0</v>
      </c>
      <c r="FL91" s="162" cm="1">
        <f t="array" ref="FL91">FK91-IFERROR(_xlfn.LET(_xlpm.k,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$FK$3:$FK$215),IF(_xlpm.top="対象無し", 0, SUMPRODUCT(_xlpm.amount * _xlpm.hitCount))),0)</f>
        <v>0</v>
      </c>
      <c r="FM91" s="157">
        <f t="shared" si="239"/>
        <v>0</v>
      </c>
      <c r="FN91" s="21">
        <f>LEN(配列情報!$D$48)-LEN(SUBSTITUTE(配列情報!$D$48,$D91,""))</f>
        <v>0</v>
      </c>
      <c r="FO91" s="21">
        <f t="shared" si="337"/>
        <v>0</v>
      </c>
      <c r="FP91" s="162" cm="1">
        <f t="array" ref="FP91">FO91-IFERROR(_xlfn.LET(_xlpm.k,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$FO$3:$FO$215),IF(_xlpm.top="対象無し", 0, SUMPRODUCT(_xlpm.amount * _xlpm.hitCount))),0)</f>
        <v>0</v>
      </c>
      <c r="FQ91" s="157">
        <f t="shared" si="240"/>
        <v>0</v>
      </c>
      <c r="FR91" s="21">
        <f>LEN(配列情報!$D$49)-LEN(SUBSTITUTE(配列情報!$D$49,$D91,""))</f>
        <v>0</v>
      </c>
      <c r="FS91" s="21">
        <f t="shared" si="338"/>
        <v>0</v>
      </c>
      <c r="FT91" s="162" cm="1">
        <f t="array" ref="FT91">FS91-IFERROR(_xlfn.LET(_xlpm.k,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$FS$3:$FS$215),IF(_xlpm.top="対象無し", 0, SUMPRODUCT(_xlpm.amount * _xlpm.hitCount))),0)</f>
        <v>0</v>
      </c>
      <c r="FU91" s="157">
        <f t="shared" si="241"/>
        <v>0</v>
      </c>
      <c r="FV91" s="21">
        <f>LEN(配列情報!$D$50)-LEN(SUBSTITUTE(配列情報!$D$50,$D91,""))</f>
        <v>0</v>
      </c>
      <c r="FW91" s="21">
        <f t="shared" si="339"/>
        <v>0</v>
      </c>
      <c r="FX91" s="162" cm="1">
        <f t="array" ref="FX91">FW91-IFERROR(_xlfn.LET(_xlpm.k,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$FW$3:$FW$215),IF(_xlpm.top="対象無し", 0, SUMPRODUCT(_xlpm.amount * _xlpm.hitCount))),0)</f>
        <v>0</v>
      </c>
      <c r="FY91" s="157">
        <f t="shared" si="242"/>
        <v>0</v>
      </c>
      <c r="FZ91" s="21">
        <f>LEN(配列情報!$D$51)-LEN(SUBSTITUTE(配列情報!$D$51,$D91,""))</f>
        <v>0</v>
      </c>
      <c r="GA91" s="21">
        <f t="shared" si="340"/>
        <v>0</v>
      </c>
      <c r="GB91" s="162" cm="1">
        <f t="array" ref="GB91">GA91-IFERROR(_xlfn.LET(_xlpm.k,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$GA$3:$GA$215),IF(_xlpm.top="対象無し", 0, SUMPRODUCT(_xlpm.amount * _xlpm.hitCount))),0)</f>
        <v>0</v>
      </c>
      <c r="GC91" s="157">
        <f t="shared" si="243"/>
        <v>0</v>
      </c>
      <c r="GD91" s="21">
        <f>LEN(配列情報!$D$52)-LEN(SUBSTITUTE(配列情報!$D$52,$D91,""))</f>
        <v>0</v>
      </c>
      <c r="GE91" s="21">
        <f t="shared" si="341"/>
        <v>0</v>
      </c>
      <c r="GF91" s="162" cm="1">
        <f t="array" ref="GF91">GE91-IFERROR(_xlfn.LET(_xlpm.k,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$GE$3:$GE$215),IF(_xlpm.top="対象無し", 0, SUMPRODUCT(_xlpm.amount * _xlpm.hitCount))),0)</f>
        <v>0</v>
      </c>
      <c r="GG91" s="157">
        <f t="shared" si="244"/>
        <v>0</v>
      </c>
      <c r="GH91" s="21">
        <f>LEN(配列情報!$D$53)-LEN(SUBSTITUTE(配列情報!$D$53,$D91,""))</f>
        <v>0</v>
      </c>
      <c r="GI91" s="21">
        <f t="shared" si="342"/>
        <v>0</v>
      </c>
      <c r="GJ91" s="162" cm="1">
        <f t="array" ref="GJ91">GI91-IFERROR(_xlfn.LET(_xlpm.k,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$GI$3:$GI$215),IF(_xlpm.top="対象無し", 0, SUMPRODUCT(_xlpm.amount * _xlpm.hitCount))),0)</f>
        <v>0</v>
      </c>
      <c r="GK91" s="157">
        <f t="shared" si="245"/>
        <v>0</v>
      </c>
      <c r="GL91" s="21">
        <f>LEN(配列情報!$D$54)-LEN(SUBSTITUTE(配列情報!$D$54,$D91,""))</f>
        <v>0</v>
      </c>
      <c r="GM91" s="21">
        <f t="shared" si="343"/>
        <v>0</v>
      </c>
      <c r="GN91" s="162" cm="1">
        <f t="array" ref="GN91">GM91-IFERROR(_xlfn.LET(_xlpm.k,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$GM$3:$GM$215),IF(_xlpm.top="対象無し", 0, SUMPRODUCT(_xlpm.amount * _xlpm.hitCount))),0)</f>
        <v>0</v>
      </c>
      <c r="GO91" s="157">
        <f t="shared" si="246"/>
        <v>0</v>
      </c>
      <c r="GP91" s="21">
        <f>LEN(配列情報!$D$55)-LEN(SUBSTITUTE(配列情報!$D$55,$D91,""))</f>
        <v>0</v>
      </c>
      <c r="GQ91" s="21">
        <f t="shared" si="344"/>
        <v>0</v>
      </c>
      <c r="GR91" s="162" cm="1">
        <f t="array" ref="GR91">GQ91-IFERROR(_xlfn.LET(_xlpm.k,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$GQ$3:$GQ$215),IF(_xlpm.top="対象無し", 0, SUMPRODUCT(_xlpm.amount * _xlpm.hitCount))),0)</f>
        <v>0</v>
      </c>
      <c r="GS91" s="157">
        <f t="shared" si="247"/>
        <v>0</v>
      </c>
      <c r="GT91" s="21">
        <f>LEN(配列情報!$D$56)-LEN(SUBSTITUTE(配列情報!$D$56,$D91,""))</f>
        <v>0</v>
      </c>
      <c r="GU91" s="21">
        <f t="shared" si="345"/>
        <v>0</v>
      </c>
      <c r="GV91" s="162" cm="1">
        <f t="array" ref="GV91">GU91-IFERROR(_xlfn.LET(_xlpm.k,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$GU$3:$GU$215),IF(_xlpm.top="対象無し", 0, SUMPRODUCT(_xlpm.amount * _xlpm.hitCount))),0)</f>
        <v>0</v>
      </c>
      <c r="GW91" s="157">
        <f t="shared" si="248"/>
        <v>0</v>
      </c>
      <c r="GX91" s="21">
        <f>LEN(配列情報!$D$57)-LEN(SUBSTITUTE(配列情報!$D$57,$D91,""))</f>
        <v>0</v>
      </c>
      <c r="GY91" s="21">
        <f t="shared" si="346"/>
        <v>0</v>
      </c>
      <c r="GZ91" s="162" cm="1">
        <f t="array" ref="GZ91">GY91-IFERROR(_xlfn.LET(_xlpm.k,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$GY$3:$GY$215),IF(_xlpm.top="対象無し", 0, SUMPRODUCT(_xlpm.amount * _xlpm.hitCount))),0)</f>
        <v>0</v>
      </c>
      <c r="HA91" s="157">
        <f t="shared" si="249"/>
        <v>0</v>
      </c>
      <c r="HB91" s="21">
        <f>LEN(配列情報!$D$58)-LEN(SUBSTITUTE(配列情報!$D$58,$D91,""))</f>
        <v>0</v>
      </c>
      <c r="HC91" s="21">
        <f t="shared" si="347"/>
        <v>0</v>
      </c>
      <c r="HD91" s="162" cm="1">
        <f t="array" ref="HD91">HC91-IFERROR(_xlfn.LET(_xlpm.k,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$HC$3:$HC$215),IF(_xlpm.top="対象無し", 0, SUMPRODUCT(_xlpm.amount * _xlpm.hitCount))),0)</f>
        <v>0</v>
      </c>
      <c r="HE91" s="157">
        <f t="shared" si="250"/>
        <v>0</v>
      </c>
      <c r="HF91" s="21">
        <f>LEN(配列情報!$D$59)-LEN(SUBSTITUTE(配列情報!$D$59,$D91,""))</f>
        <v>0</v>
      </c>
      <c r="HG91" s="21">
        <f t="shared" si="348"/>
        <v>0</v>
      </c>
      <c r="HH91" s="162" cm="1">
        <f t="array" ref="HH91">HG91-IFERROR(_xlfn.LET(_xlpm.k,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$HG$3:$HG$215),IF(_xlpm.top="対象無し", 0, SUMPRODUCT(_xlpm.amount * _xlpm.hitCount))),0)</f>
        <v>0</v>
      </c>
      <c r="HI91" s="157">
        <f t="shared" si="251"/>
        <v>0</v>
      </c>
      <c r="HJ91" s="21">
        <f>LEN(配列情報!$D$60)-LEN(SUBSTITUTE(配列情報!$D$60,$D91,""))</f>
        <v>0</v>
      </c>
      <c r="HK91" s="21">
        <f t="shared" si="349"/>
        <v>0</v>
      </c>
      <c r="HL91" s="162" cm="1">
        <f t="array" ref="HL91">HK91-IFERROR(_xlfn.LET(_xlpm.k,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$HK$3:$HK$215),IF(_xlpm.top="対象無し", 0, SUMPRODUCT(_xlpm.amount * _xlpm.hitCount))),0)</f>
        <v>0</v>
      </c>
      <c r="HM91" s="157">
        <f t="shared" si="252"/>
        <v>0</v>
      </c>
      <c r="HN91" s="21">
        <f>LEN(配列情報!$D$61)-LEN(SUBSTITUTE(配列情報!$D$61,$D91,""))</f>
        <v>0</v>
      </c>
      <c r="HO91" s="21">
        <f t="shared" si="350"/>
        <v>0</v>
      </c>
      <c r="HP91" s="162" cm="1">
        <f t="array" ref="HP91">HO91-IFERROR(_xlfn.LET(_xlpm.k,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$HO$3:$HO$215),IF(_xlpm.top="対象無し", 0, SUMPRODUCT(_xlpm.amount * _xlpm.hitCount))),0)</f>
        <v>0</v>
      </c>
      <c r="HQ91" s="157">
        <f t="shared" si="253"/>
        <v>0</v>
      </c>
      <c r="HR91" s="21">
        <f>LEN(配列情報!$D$62)-LEN(SUBSTITUTE(配列情報!$D$62,$D91,""))</f>
        <v>0</v>
      </c>
      <c r="HS91" s="21">
        <f t="shared" si="351"/>
        <v>0</v>
      </c>
      <c r="HT91" s="162" cm="1">
        <f t="array" ref="HT91">HS91-IFERROR(_xlfn.LET(_xlpm.k,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$HS$3:$HS$215),IF(_xlpm.top="対象無し", 0, SUMPRODUCT(_xlpm.amount * _xlpm.hitCount))),0)</f>
        <v>0</v>
      </c>
      <c r="HU91" s="157">
        <f t="shared" si="254"/>
        <v>0</v>
      </c>
      <c r="HV91" s="21">
        <f>LEN(配列情報!$D$63)-LEN(SUBSTITUTE(配列情報!$D$63,$D91,""))</f>
        <v>0</v>
      </c>
      <c r="HW91" s="21">
        <f t="shared" si="352"/>
        <v>0</v>
      </c>
      <c r="HX91" s="162" cm="1">
        <f t="array" ref="HX91">HW91-IFERROR(_xlfn.LET(_xlpm.k,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$HW$3:$HW$215),IF(_xlpm.top="対象無し", 0, SUMPRODUCT(_xlpm.amount * _xlpm.hitCount))),0)</f>
        <v>0</v>
      </c>
      <c r="HY91" s="157">
        <f t="shared" si="255"/>
        <v>0</v>
      </c>
      <c r="HZ91" s="21">
        <f>LEN(配列情報!$D$64)-LEN(SUBSTITUTE(配列情報!$D$64,$D91,""))</f>
        <v>0</v>
      </c>
      <c r="IA91" s="21">
        <f t="shared" si="353"/>
        <v>0</v>
      </c>
      <c r="IB91" s="162" cm="1">
        <f t="array" ref="IB91">IA91-IFERROR(_xlfn.LET(_xlpm.k,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$IA$3:$IA$215),IF(_xlpm.top="対象無し", 0, SUMPRODUCT(_xlpm.amount * _xlpm.hitCount))),0)</f>
        <v>0</v>
      </c>
      <c r="IC91" s="157">
        <f t="shared" si="256"/>
        <v>0</v>
      </c>
      <c r="ID91" s="21">
        <f>LEN(配列情報!$D$65)-LEN(SUBSTITUTE(配列情報!$D$65,$D91,""))</f>
        <v>0</v>
      </c>
      <c r="IE91" s="21">
        <f t="shared" si="354"/>
        <v>0</v>
      </c>
      <c r="IF91" s="162" cm="1">
        <f t="array" ref="IF91">IE91-IFERROR(_xlfn.LET(_xlpm.k,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$IE$3:$IE$215),IF(_xlpm.top="対象無し", 0, SUMPRODUCT(_xlpm.amount * _xlpm.hitCount))),0)</f>
        <v>0</v>
      </c>
      <c r="IG91" s="157">
        <f t="shared" si="257"/>
        <v>0</v>
      </c>
      <c r="IH91" s="21">
        <f>LEN(配列情報!$D$66)-LEN(SUBSTITUTE(配列情報!$D$66,$D91,""))</f>
        <v>0</v>
      </c>
      <c r="II91" s="21">
        <f t="shared" si="355"/>
        <v>0</v>
      </c>
      <c r="IJ91" s="162" cm="1">
        <f t="array" ref="IJ91">II91-IFERROR(_xlfn.LET(_xlpm.k,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$II$3:$II$215),IF(_xlpm.top="対象無し", 0, SUMPRODUCT(_xlpm.amount * _xlpm.hitCount))),0)</f>
        <v>0</v>
      </c>
      <c r="IK91" s="157">
        <f t="shared" si="258"/>
        <v>0</v>
      </c>
      <c r="IL91" s="21">
        <f>LEN(配列情報!$D$67)-LEN(SUBSTITUTE(配列情報!$D$67,$D91,""))</f>
        <v>0</v>
      </c>
      <c r="IM91" s="21">
        <f t="shared" si="356"/>
        <v>0</v>
      </c>
      <c r="IN91" s="162" cm="1">
        <f t="array" ref="IN91">IM91-IFERROR(_xlfn.LET(_xlpm.k,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$IM$3:$IM$215),IF(_xlpm.top="対象無し", 0, SUMPRODUCT(_xlpm.amount * _xlpm.hitCount))),0)</f>
        <v>0</v>
      </c>
      <c r="IO91" s="157">
        <f t="shared" si="259"/>
        <v>0</v>
      </c>
      <c r="IP91" s="21">
        <f>LEN(配列情報!$D$68)-LEN(SUBSTITUTE(配列情報!$D$68,$D91,""))</f>
        <v>0</v>
      </c>
      <c r="IQ91" s="21">
        <f t="shared" si="357"/>
        <v>0</v>
      </c>
      <c r="IR91" s="162" cm="1">
        <f t="array" ref="IR91">IQ91-IFERROR(_xlfn.LET(_xlpm.k,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$IQ$3:$IQ$215),IF(_xlpm.top="対象無し", 0, SUMPRODUCT(_xlpm.amount * _xlpm.hitCount))),0)</f>
        <v>0</v>
      </c>
      <c r="IS91" s="157">
        <f t="shared" si="260"/>
        <v>0</v>
      </c>
      <c r="IT91" s="21">
        <f>LEN(配列情報!$D$69)-LEN(SUBSTITUTE(配列情報!$D$69,$D91,""))</f>
        <v>0</v>
      </c>
      <c r="IU91" s="21">
        <f t="shared" si="358"/>
        <v>0</v>
      </c>
      <c r="IV91" s="162" cm="1">
        <f t="array" ref="IV91">IU91-IFERROR(_xlfn.LET(_xlpm.k,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$IU$3:$IU$215),IF(_xlpm.top="対象無し", 0, SUMPRODUCT(_xlpm.amount * _xlpm.hitCount))),0)</f>
        <v>0</v>
      </c>
      <c r="IW91" s="157">
        <f t="shared" si="261"/>
        <v>0</v>
      </c>
      <c r="IX91" s="21">
        <f>LEN(配列情報!$D$70)-LEN(SUBSTITUTE(配列情報!$D$70,$D91,""))</f>
        <v>0</v>
      </c>
      <c r="IY91" s="21">
        <f t="shared" si="359"/>
        <v>0</v>
      </c>
      <c r="IZ91" s="162" cm="1">
        <f t="array" ref="IZ91">IY91-IFERROR(_xlfn.LET(_xlpm.k,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$IY$3:$IY$215),IF(_xlpm.top="対象無し", 0, SUMPRODUCT(_xlpm.amount * _xlpm.hitCount))),0)</f>
        <v>0</v>
      </c>
      <c r="JA91" s="157">
        <f t="shared" si="262"/>
        <v>0</v>
      </c>
      <c r="JB91" s="21">
        <f>LEN(配列情報!$D$71)-LEN(SUBSTITUTE(配列情報!$D$71,$D91,""))</f>
        <v>0</v>
      </c>
      <c r="JC91" s="21">
        <f t="shared" si="360"/>
        <v>0</v>
      </c>
      <c r="JD91" s="162" cm="1">
        <f t="array" ref="JD91">JC91-IFERROR(_xlfn.LET(_xlpm.k,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$JC$3:$JC$215),IF(_xlpm.top="対象無し", 0, SUMPRODUCT(_xlpm.amount * _xlpm.hitCount))),0)</f>
        <v>0</v>
      </c>
      <c r="JE91" s="157">
        <f t="shared" si="263"/>
        <v>0</v>
      </c>
      <c r="JF91" s="21">
        <f>LEN(配列情報!$D$72)-LEN(SUBSTITUTE(配列情報!$D$72,$D91,""))</f>
        <v>0</v>
      </c>
      <c r="JG91" s="21">
        <f t="shared" si="361"/>
        <v>0</v>
      </c>
      <c r="JH91" s="162" cm="1">
        <f t="array" ref="JH91">JG91-IFERROR(_xlfn.LET(_xlpm.k,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$JG$3:$JG$215),IF(_xlpm.top="対象無し", 0, SUMPRODUCT(_xlpm.amount * _xlpm.hitCount))),0)</f>
        <v>0</v>
      </c>
      <c r="JI91" s="157">
        <f t="shared" si="264"/>
        <v>0</v>
      </c>
      <c r="JJ91" s="21">
        <f>LEN(配列情報!$D$73)-LEN(SUBSTITUTE(配列情報!$D$73,$D91,""))</f>
        <v>0</v>
      </c>
      <c r="JK91" s="21">
        <f t="shared" si="362"/>
        <v>0</v>
      </c>
      <c r="JL91" s="162" cm="1">
        <f t="array" ref="JL91">JK91-IFERROR(_xlfn.LET(_xlpm.k,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$JK$3:$JK$215),IF(_xlpm.top="対象無し", 0, SUMPRODUCT(_xlpm.amount * _xlpm.hitCount))),0)</f>
        <v>0</v>
      </c>
      <c r="JM91" s="157">
        <f t="shared" si="265"/>
        <v>0</v>
      </c>
      <c r="JN91" s="21">
        <f>LEN(配列情報!$D$74)-LEN(SUBSTITUTE(配列情報!$D$74,$D91,""))</f>
        <v>0</v>
      </c>
      <c r="JO91" s="21">
        <f t="shared" si="363"/>
        <v>0</v>
      </c>
      <c r="JP91" s="162" cm="1">
        <f t="array" ref="JP91">JO91-IFERROR(_xlfn.LET(_xlpm.k,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$JO$3:$JO$215),IF(_xlpm.top="対象無し", 0, SUMPRODUCT(_xlpm.amount * _xlpm.hitCount))),0)</f>
        <v>0</v>
      </c>
      <c r="JQ91" s="157">
        <f t="shared" si="266"/>
        <v>0</v>
      </c>
      <c r="JR91" s="21">
        <f>LEN(配列情報!$D$75)-LEN(SUBSTITUTE(配列情報!$D$75,$D91,""))</f>
        <v>0</v>
      </c>
      <c r="JS91" s="21">
        <f t="shared" si="364"/>
        <v>0</v>
      </c>
      <c r="JT91" s="162" cm="1">
        <f t="array" ref="JT91">JS91-IFERROR(_xlfn.LET(_xlpm.k,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$JS$3:$JS$215),IF(_xlpm.top="対象無し", 0, SUMPRODUCT(_xlpm.amount * _xlpm.hitCount))),0)</f>
        <v>0</v>
      </c>
      <c r="JU91" s="157">
        <f t="shared" si="267"/>
        <v>0</v>
      </c>
      <c r="JV91" s="21">
        <f>LEN(配列情報!$D$76)-LEN(SUBSTITUTE(配列情報!$D$76,$D91,""))</f>
        <v>0</v>
      </c>
      <c r="JW91" s="21">
        <f t="shared" si="365"/>
        <v>0</v>
      </c>
      <c r="JX91" s="162" cm="1">
        <f t="array" ref="JX91">JW91-IFERROR(_xlfn.LET(_xlpm.k,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$JW$3:$JW$215),IF(_xlpm.top="対象無し", 0, SUMPRODUCT(_xlpm.amount * _xlpm.hitCount))),0)</f>
        <v>0</v>
      </c>
      <c r="JY91" s="157">
        <f t="shared" si="268"/>
        <v>0</v>
      </c>
      <c r="JZ91" s="21">
        <f>LEN(配列情報!$D$77)-LEN(SUBSTITUTE(配列情報!$D$77,$D91,""))</f>
        <v>0</v>
      </c>
      <c r="KA91" s="21">
        <f t="shared" si="366"/>
        <v>0</v>
      </c>
      <c r="KB91" s="162" cm="1">
        <f t="array" ref="KB91">KA91-IFERROR(_xlfn.LET(_xlpm.k,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$KA$3:$KA$215),IF(_xlpm.top="対象無し", 0, SUMPRODUCT(_xlpm.amount * _xlpm.hitCount))),0)</f>
        <v>0</v>
      </c>
      <c r="KC91" s="157">
        <f t="shared" si="269"/>
        <v>0</v>
      </c>
      <c r="KD91" s="21">
        <f>LEN(配列情報!$D$78)-LEN(SUBSTITUTE(配列情報!$D$78,$D91,""))</f>
        <v>0</v>
      </c>
      <c r="KE91" s="21">
        <f t="shared" si="367"/>
        <v>0</v>
      </c>
      <c r="KF91" s="162" cm="1">
        <f t="array" ref="KF91">KE91-IFERROR(_xlfn.LET(_xlpm.k,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$KE$3:$KE$215),IF(_xlpm.top="対象無し", 0, SUMPRODUCT(_xlpm.amount * _xlpm.hitCount))),0)</f>
        <v>0</v>
      </c>
      <c r="KG91" s="157">
        <f t="shared" si="270"/>
        <v>0</v>
      </c>
      <c r="KH91" s="21">
        <f>LEN(配列情報!$D$79)-LEN(SUBSTITUTE(配列情報!$D$79,$D91,""))</f>
        <v>0</v>
      </c>
      <c r="KI91" s="21">
        <f t="shared" si="368"/>
        <v>0</v>
      </c>
      <c r="KJ91" s="162" cm="1">
        <f t="array" ref="KJ91">KI91-IFERROR(_xlfn.LET(_xlpm.k,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$KI$3:$KI$215),IF(_xlpm.top="対象無し", 0, SUMPRODUCT(_xlpm.amount * _xlpm.hitCount))),0)</f>
        <v>0</v>
      </c>
      <c r="KK91" s="157">
        <f t="shared" si="271"/>
        <v>0</v>
      </c>
      <c r="KL91" s="21">
        <f>LEN(配列情報!$D$80)-LEN(SUBSTITUTE(配列情報!$D$80,$D91,""))</f>
        <v>0</v>
      </c>
      <c r="KM91" s="21">
        <f t="shared" si="369"/>
        <v>0</v>
      </c>
      <c r="KN91" s="162" cm="1">
        <f t="array" ref="KN91">KM91-IFERROR(_xlfn.LET(_xlpm.k,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$KM$3:$KM$215),IF(_xlpm.top="対象無し", 0, SUMPRODUCT(_xlpm.amount * _xlpm.hitCount))),0)</f>
        <v>0</v>
      </c>
      <c r="KO91" s="157">
        <f t="shared" si="272"/>
        <v>0</v>
      </c>
      <c r="KP91" s="21">
        <f>LEN(配列情報!$D$81)-LEN(SUBSTITUTE(配列情報!$D$81,$D91,""))</f>
        <v>0</v>
      </c>
      <c r="KQ91" s="21">
        <f t="shared" si="370"/>
        <v>0</v>
      </c>
      <c r="KR91" s="162" cm="1">
        <f t="array" ref="KR91">KQ91-IFERROR(_xlfn.LET(_xlpm.k,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$KQ$3:$KQ$215),IF(_xlpm.top="対象無し", 0, SUMPRODUCT(_xlpm.amount * _xlpm.hitCount))),0)</f>
        <v>0</v>
      </c>
      <c r="KS91" s="157">
        <f t="shared" si="273"/>
        <v>0</v>
      </c>
      <c r="KT91" s="21">
        <f>LEN(配列情報!$D$82)-LEN(SUBSTITUTE(配列情報!$D$82,$D91,""))</f>
        <v>0</v>
      </c>
      <c r="KU91" s="21">
        <f t="shared" si="371"/>
        <v>0</v>
      </c>
      <c r="KV91" s="162" cm="1">
        <f t="array" ref="KV91">KU91-IFERROR(_xlfn.LET(_xlpm.k,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$KU$3:$KU$215),IF(_xlpm.top="対象無し", 0, SUMPRODUCT(_xlpm.amount * _xlpm.hitCount))),0)</f>
        <v>0</v>
      </c>
      <c r="KW91" s="157">
        <f t="shared" si="274"/>
        <v>0</v>
      </c>
      <c r="KX91" s="21">
        <f>LEN(配列情報!$D$83)-LEN(SUBSTITUTE(配列情報!$D$83,$D91,""))</f>
        <v>0</v>
      </c>
      <c r="KY91" s="21">
        <f t="shared" si="372"/>
        <v>0</v>
      </c>
      <c r="KZ91" s="162" cm="1">
        <f t="array" ref="KZ91">KY91-IFERROR(_xlfn.LET(_xlpm.k,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$KY$3:$KY$215),IF(_xlpm.top="対象無し", 0, SUMPRODUCT(_xlpm.amount * _xlpm.hitCount))),0)</f>
        <v>0</v>
      </c>
      <c r="LA91" s="157">
        <f t="shared" si="275"/>
        <v>0</v>
      </c>
      <c r="LB91" s="21">
        <f>LEN(配列情報!$D$84)-LEN(SUBSTITUTE(配列情報!$D$84,$D91,""))</f>
        <v>0</v>
      </c>
      <c r="LC91" s="21">
        <f t="shared" si="373"/>
        <v>0</v>
      </c>
      <c r="LD91" s="162" cm="1">
        <f t="array" ref="LD91">LC91-IFERROR(_xlfn.LET(_xlpm.k,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$LC$3:$LC$215),IF(_xlpm.top="対象無し", 0, SUMPRODUCT(_xlpm.amount * _xlpm.hitCount))),0)</f>
        <v>0</v>
      </c>
      <c r="LE91" s="157">
        <f t="shared" si="276"/>
        <v>0</v>
      </c>
      <c r="LF91" s="21">
        <f>LEN(配列情報!$D$85)-LEN(SUBSTITUTE(配列情報!$D$85,$D91,""))</f>
        <v>0</v>
      </c>
      <c r="LG91" s="21">
        <f t="shared" si="374"/>
        <v>0</v>
      </c>
      <c r="LH91" s="162" cm="1">
        <f t="array" ref="LH91">LG91-IFERROR(_xlfn.LET(_xlpm.k,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$LG$3:$LG$215),IF(_xlpm.top="対象無し", 0, SUMPRODUCT(_xlpm.amount * _xlpm.hitCount))),0)</f>
        <v>0</v>
      </c>
      <c r="LI91" s="157">
        <f t="shared" si="277"/>
        <v>0</v>
      </c>
      <c r="LJ91" s="21">
        <f>LEN(配列情報!$D$86)-LEN(SUBSTITUTE(配列情報!$D$86,$D91,""))</f>
        <v>0</v>
      </c>
      <c r="LK91" s="21">
        <f t="shared" si="375"/>
        <v>0</v>
      </c>
      <c r="LL91" s="162" cm="1">
        <f t="array" ref="LL91">LK91-IFERROR(_xlfn.LET(_xlpm.k,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$LK$3:$LK$215),IF(_xlpm.top="対象無し", 0, SUMPRODUCT(_xlpm.amount * _xlpm.hitCount))),0)</f>
        <v>0</v>
      </c>
      <c r="LM91" s="157">
        <f t="shared" si="278"/>
        <v>0</v>
      </c>
      <c r="LN91" s="21">
        <f>LEN(配列情報!$D$87)-LEN(SUBSTITUTE(配列情報!$D$87,$D91,""))</f>
        <v>0</v>
      </c>
      <c r="LO91" s="21">
        <f t="shared" si="376"/>
        <v>0</v>
      </c>
      <c r="LP91" s="162" cm="1">
        <f t="array" ref="LP91">LO91-IFERROR(_xlfn.LET(_xlpm.k,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$LO$3:$LO$215),IF(_xlpm.top="対象無し", 0, SUMPRODUCT(_xlpm.amount * _xlpm.hitCount))),0)</f>
        <v>0</v>
      </c>
      <c r="LQ91" s="157">
        <f t="shared" si="279"/>
        <v>0</v>
      </c>
      <c r="LR91" s="21">
        <f>LEN(配列情報!$D$88)-LEN(SUBSTITUTE(配列情報!$D$88,$D91,""))</f>
        <v>0</v>
      </c>
      <c r="LS91" s="21">
        <f t="shared" si="377"/>
        <v>0</v>
      </c>
      <c r="LT91" s="162" cm="1">
        <f t="array" ref="LT91">LS91-IFERROR(_xlfn.LET(_xlpm.k,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$LS$3:$LS$215),IF(_xlpm.top="対象無し", 0, SUMPRODUCT(_xlpm.amount * _xlpm.hitCount))),0)</f>
        <v>0</v>
      </c>
      <c r="LU91" s="157">
        <f t="shared" si="280"/>
        <v>0</v>
      </c>
      <c r="LV91" s="21">
        <f>LEN(配列情報!$D$89)-LEN(SUBSTITUTE(配列情報!$D$89,$D91,""))</f>
        <v>0</v>
      </c>
      <c r="LW91" s="21">
        <f t="shared" si="378"/>
        <v>0</v>
      </c>
      <c r="LX91" s="162" cm="1">
        <f t="array" ref="LX91">LW91-IFERROR(_xlfn.LET(_xlpm.k,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$LW$3:$LW$215),IF(_xlpm.top="対象無し", 0, SUMPRODUCT(_xlpm.amount * _xlpm.hitCount))),0)</f>
        <v>0</v>
      </c>
      <c r="LY91" s="157">
        <f t="shared" si="281"/>
        <v>0</v>
      </c>
      <c r="LZ91" s="21">
        <f>LEN(配列情報!$D$90)-LEN(SUBSTITUTE(配列情報!$D$90,$D91,""))</f>
        <v>0</v>
      </c>
      <c r="MA91" s="21">
        <f t="shared" si="379"/>
        <v>0</v>
      </c>
      <c r="MB91" s="162" cm="1">
        <f t="array" ref="MB91">MA91-IFERROR(_xlfn.LET(_xlpm.k,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$MA$3:$MA$215),IF(_xlpm.top="対象無し", 0, SUMPRODUCT(_xlpm.amount * _xlpm.hitCount))),0)</f>
        <v>0</v>
      </c>
      <c r="MC91" s="157">
        <f t="shared" si="282"/>
        <v>0</v>
      </c>
      <c r="MD91" s="21">
        <f>LEN(配列情報!$D$91)-LEN(SUBSTITUTE(配列情報!$D$91,$D91,""))</f>
        <v>0</v>
      </c>
      <c r="ME91" s="21">
        <f t="shared" si="380"/>
        <v>0</v>
      </c>
      <c r="MF91" s="162" cm="1">
        <f t="array" ref="MF91">ME91-IFERROR(_xlfn.LET(_xlpm.k,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$ME$3:$ME$215),IF(_xlpm.top="対象無し", 0, SUMPRODUCT(_xlpm.amount * _xlpm.hitCount))),0)</f>
        <v>0</v>
      </c>
      <c r="MG91" s="157">
        <f t="shared" si="283"/>
        <v>0</v>
      </c>
      <c r="MH91" s="21">
        <f>LEN(配列情報!$D$92)-LEN(SUBSTITUTE(配列情報!$D$92,$D91,""))</f>
        <v>0</v>
      </c>
      <c r="MI91" s="21">
        <f t="shared" si="381"/>
        <v>0</v>
      </c>
      <c r="MJ91" s="162" cm="1">
        <f t="array" ref="MJ91">MI91-IFERROR(_xlfn.LET(_xlpm.k,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$MI$3:$MI$215),IF(_xlpm.top="対象無し", 0, SUMPRODUCT(_xlpm.amount * _xlpm.hitCount))),0)</f>
        <v>0</v>
      </c>
      <c r="MK91" s="157">
        <f t="shared" si="284"/>
        <v>0</v>
      </c>
      <c r="ML91" s="21">
        <f>LEN(配列情報!$D$93)-LEN(SUBSTITUTE(配列情報!$D$93,$D91,""))</f>
        <v>0</v>
      </c>
      <c r="MM91" s="21">
        <f t="shared" si="382"/>
        <v>0</v>
      </c>
      <c r="MN91" s="162" cm="1">
        <f t="array" ref="MN91">MM91-IFERROR(_xlfn.LET(_xlpm.k,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$MM$3:$MM$215),IF(_xlpm.top="対象無し", 0, SUMPRODUCT(_xlpm.amount * _xlpm.hitCount))),0)</f>
        <v>0</v>
      </c>
      <c r="MO91" s="157">
        <f t="shared" si="285"/>
        <v>0</v>
      </c>
      <c r="MP91" s="21">
        <f>LEN(配列情報!$D$94)-LEN(SUBSTITUTE(配列情報!$D$94,$D91,""))</f>
        <v>0</v>
      </c>
      <c r="MQ91" s="21">
        <f t="shared" si="383"/>
        <v>0</v>
      </c>
      <c r="MR91" s="162" cm="1">
        <f t="array" ref="MR91">MQ91-IFERROR(_xlfn.LET(_xlpm.k,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$MQ$3:$MQ$215),IF(_xlpm.top="対象無し", 0, SUMPRODUCT(_xlpm.amount * _xlpm.hitCount))),0)</f>
        <v>0</v>
      </c>
      <c r="MS91" s="157">
        <f t="shared" si="286"/>
        <v>0</v>
      </c>
      <c r="MT91" s="21">
        <f>LEN(配列情報!$D$95)-LEN(SUBSTITUTE(配列情報!$D$95,$D91,""))</f>
        <v>0</v>
      </c>
      <c r="MU91" s="21">
        <f t="shared" si="384"/>
        <v>0</v>
      </c>
      <c r="MV91" s="162" cm="1">
        <f t="array" ref="MV91">MU91-IFERROR(_xlfn.LET(_xlpm.k,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$MU$3:$MU$215),IF(_xlpm.top="対象無し", 0, SUMPRODUCT(_xlpm.amount * _xlpm.hitCount))),0)</f>
        <v>0</v>
      </c>
      <c r="MW91" s="157">
        <f t="shared" si="287"/>
        <v>0</v>
      </c>
      <c r="MX91" s="21">
        <f>LEN(配列情報!$D$96)-LEN(SUBSTITUTE(配列情報!$D$96,$D91,""))</f>
        <v>0</v>
      </c>
      <c r="MY91" s="21">
        <f t="shared" si="385"/>
        <v>0</v>
      </c>
      <c r="MZ91" s="162" cm="1">
        <f t="array" ref="MZ91">MY91-IFERROR(_xlfn.LET(_xlpm.k,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$MY$3:$MY$215),IF(_xlpm.top="対象無し", 0, SUMPRODUCT(_xlpm.amount * _xlpm.hitCount))),0)</f>
        <v>0</v>
      </c>
      <c r="NA91" s="157">
        <f t="shared" si="288"/>
        <v>0</v>
      </c>
      <c r="NB91" s="21">
        <f>LEN(配列情報!$D$97)-LEN(SUBSTITUTE(配列情報!$D$97,$D91,""))</f>
        <v>0</v>
      </c>
      <c r="NC91" s="21">
        <f t="shared" si="386"/>
        <v>0</v>
      </c>
      <c r="ND91" s="162" cm="1">
        <f t="array" ref="ND91">NC91-IFERROR(_xlfn.LET(_xlpm.k,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$NC$3:$NC$215),IF(_xlpm.top="対象無し", 0, SUMPRODUCT(_xlpm.amount * _xlpm.hitCount))),0)</f>
        <v>0</v>
      </c>
      <c r="NE91" s="157">
        <f t="shared" si="289"/>
        <v>0</v>
      </c>
      <c r="NF91" s="21">
        <f>LEN(配列情報!$D$98)-LEN(SUBSTITUTE(配列情報!$D$98,$D91,""))</f>
        <v>0</v>
      </c>
      <c r="NG91" s="21">
        <f t="shared" si="387"/>
        <v>0</v>
      </c>
      <c r="NH91" s="162" cm="1">
        <f t="array" ref="NH91">NG91-IFERROR(_xlfn.LET(_xlpm.k,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$NG$3:$NG$215),IF(_xlpm.top="対象無し", 0, SUMPRODUCT(_xlpm.amount * _xlpm.hitCount))),0)</f>
        <v>0</v>
      </c>
      <c r="NI91" s="157">
        <f t="shared" si="290"/>
        <v>0</v>
      </c>
      <c r="NJ91" s="21">
        <f>LEN(配列情報!$D$99)-LEN(SUBSTITUTE(配列情報!$D$99,$D91,""))</f>
        <v>0</v>
      </c>
      <c r="NK91" s="21">
        <f t="shared" si="388"/>
        <v>0</v>
      </c>
      <c r="NL91" s="162" cm="1">
        <f t="array" ref="NL91">NK91-IFERROR(_xlfn.LET(_xlpm.k,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$NK$3:$NK$215),IF(_xlpm.top="対象無し", 0, SUMPRODUCT(_xlpm.amount * _xlpm.hitCount))),0)</f>
        <v>0</v>
      </c>
      <c r="NM91" s="157">
        <f t="shared" si="291"/>
        <v>0</v>
      </c>
      <c r="NN91" s="21">
        <f>LEN(配列情報!$D$100)-LEN(SUBSTITUTE(配列情報!$D$100,$D91,""))</f>
        <v>0</v>
      </c>
      <c r="NO91" s="21">
        <f t="shared" si="389"/>
        <v>0</v>
      </c>
      <c r="NP91" s="162" cm="1">
        <f t="array" ref="NP91">NO91-IFERROR(_xlfn.LET(_xlpm.k,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$NO$3:$NO$215),IF(_xlpm.top="対象無し", 0, SUMPRODUCT(_xlpm.amount * _xlpm.hitCount))),0)</f>
        <v>0</v>
      </c>
      <c r="NQ91" s="157">
        <f t="shared" si="292"/>
        <v>0</v>
      </c>
      <c r="NR91" s="21">
        <f>LEN(配列情報!$D$101)-LEN(SUBSTITUTE(配列情報!$D$101,$D91,""))</f>
        <v>0</v>
      </c>
      <c r="NS91" s="21">
        <f t="shared" si="390"/>
        <v>0</v>
      </c>
      <c r="NT91" s="162" cm="1">
        <f t="array" ref="NT91">NS91-IFERROR(_xlfn.LET(_xlpm.k,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$NS$3:$NS$215),IF(_xlpm.top="対象無し", 0, SUMPRODUCT(_xlpm.amount * _xlpm.hitCount))),0)</f>
        <v>0</v>
      </c>
      <c r="NU91" s="157">
        <f t="shared" si="293"/>
        <v>0</v>
      </c>
      <c r="NV91" s="21">
        <f>LEN(配列情報!$D$102)-LEN(SUBSTITUTE(配列情報!$D$102,$D91,""))</f>
        <v>0</v>
      </c>
      <c r="NW91" s="21">
        <f t="shared" si="391"/>
        <v>0</v>
      </c>
      <c r="NX91" s="162" cm="1">
        <f t="array" ref="NX91">NW91-IFERROR(_xlfn.LET(_xlpm.k, _xlfn.XMATCH(TRUE, EXACT($OB$2:$RL$2, D91),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D91, ""))) / LEN(D91),_xlpm.amount, SUMIF($C$3:$C$215, _xlpm.arrCode, $NW$3:$NW$215),IF(_xlpm.top="対象無し", 0, SUMPRODUCT(_xlpm.amount * _xlpm.hitCount))),0)</f>
        <v>0</v>
      </c>
      <c r="NY91" s="157">
        <f t="shared" si="294"/>
        <v>0</v>
      </c>
    </row>
    <row r="92" spans="1:389">
      <c r="A92" s="163" t="str">
        <f>塩基・修飾表記の定義!A71 &amp; "[特殊]"</f>
        <v>[特殊]</v>
      </c>
      <c r="B92" s="176"/>
      <c r="C92" s="45">
        <v>90</v>
      </c>
      <c r="D92" s="19">
        <f>塩基・修飾表記の定義!D71</f>
        <v>0</v>
      </c>
      <c r="E92" s="160">
        <f t="shared" si="295"/>
        <v>1</v>
      </c>
      <c r="F92" s="21">
        <f>LEN(配列情報!$D$7)-LEN(SUBSTITUTE(配列情報!$D$7,$D92,""))</f>
        <v>0</v>
      </c>
      <c r="G92" s="21">
        <f t="shared" si="296"/>
        <v>0</v>
      </c>
      <c r="H92" s="162" cm="1">
        <f t="array" ref="H92">G92-IFERROR(_xlfn.LET(_xlpm.k,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$G$3:$G$215),IF(_xlpm.top="対象無し", 0, SUMPRODUCT(_xlpm.amount * _xlpm.hitCount))),0)</f>
        <v>0</v>
      </c>
      <c r="I92" s="157">
        <f t="shared" si="392"/>
        <v>0</v>
      </c>
      <c r="J92" s="21">
        <f>LEN(配列情報!$D$8)-LEN(SUBSTITUTE(配列情報!$D$8,$D92,""))</f>
        <v>0</v>
      </c>
      <c r="K92" s="21">
        <f t="shared" si="297"/>
        <v>0</v>
      </c>
      <c r="L92" s="162" cm="1">
        <f t="array" ref="L92">K92-IFERROR(_xlfn.LET(_xlpm.k,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$K$3:$K$215),IF(_xlpm.top="対象無し", 0, SUMPRODUCT(_xlpm.amount * _xlpm.hitCount))),0)</f>
        <v>0</v>
      </c>
      <c r="M92" s="157">
        <f t="shared" si="200"/>
        <v>0</v>
      </c>
      <c r="N92" s="21">
        <f>LEN(配列情報!$D$9)-LEN(SUBSTITUTE(配列情報!$D$9,$D92,""))</f>
        <v>0</v>
      </c>
      <c r="O92" s="21">
        <f t="shared" si="298"/>
        <v>0</v>
      </c>
      <c r="P92" s="162" cm="1">
        <f t="array" ref="P92">O92-IFERROR(_xlfn.LET(_xlpm.k,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$O$3:$O$215),IF(_xlpm.top="対象無し", 0, SUMPRODUCT(_xlpm.amount * _xlpm.hitCount))),0)</f>
        <v>0</v>
      </c>
      <c r="Q92" s="157">
        <f t="shared" si="201"/>
        <v>0</v>
      </c>
      <c r="R92" s="21">
        <f>LEN(配列情報!$D$10)-LEN(SUBSTITUTE(配列情報!$D$10,$D92,""))</f>
        <v>0</v>
      </c>
      <c r="S92" s="21">
        <f t="shared" si="299"/>
        <v>0</v>
      </c>
      <c r="T92" s="162" cm="1">
        <f t="array" ref="T92">S92-IFERROR(_xlfn.LET(_xlpm.k,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$S$3:$S$215),IF(_xlpm.top="対象無し", 0, SUMPRODUCT(_xlpm.amount * _xlpm.hitCount))),0)</f>
        <v>0</v>
      </c>
      <c r="U92" s="157">
        <f t="shared" si="202"/>
        <v>0</v>
      </c>
      <c r="V92" s="21">
        <f>LEN(配列情報!$D$11)-LEN(SUBSTITUTE(配列情報!$D$11,$D92,""))</f>
        <v>0</v>
      </c>
      <c r="W92" s="21">
        <f t="shared" si="300"/>
        <v>0</v>
      </c>
      <c r="X92" s="162" cm="1">
        <f t="array" ref="X92">W92-IFERROR(_xlfn.LET(_xlpm.k,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$W$3:$W$215),IF(_xlpm.top="対象無し", 0, SUMPRODUCT(_xlpm.amount * _xlpm.hitCount))),0)</f>
        <v>0</v>
      </c>
      <c r="Y92" s="157">
        <f t="shared" si="203"/>
        <v>0</v>
      </c>
      <c r="Z92" s="21">
        <f>LEN(配列情報!$D$12)-LEN(SUBSTITUTE(配列情報!$D$12,$D92,""))</f>
        <v>0</v>
      </c>
      <c r="AA92" s="21">
        <f t="shared" si="301"/>
        <v>0</v>
      </c>
      <c r="AB92" s="162" cm="1">
        <f t="array" ref="AB92">AA92-IFERROR(_xlfn.LET(_xlpm.k,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$AA$3:$AA$215),IF(_xlpm.top="対象無し", 0, SUMPRODUCT(_xlpm.amount * _xlpm.hitCount))),0)</f>
        <v>0</v>
      </c>
      <c r="AC92" s="157">
        <f t="shared" si="204"/>
        <v>0</v>
      </c>
      <c r="AD92" s="21">
        <f>LEN(配列情報!$D$13)-LEN(SUBSTITUTE(配列情報!$D$13,$D92,""))</f>
        <v>0</v>
      </c>
      <c r="AE92" s="21">
        <f t="shared" si="302"/>
        <v>0</v>
      </c>
      <c r="AF92" s="162" cm="1">
        <f t="array" ref="AF92">AE92-IFERROR(_xlfn.LET(_xlpm.k,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$AE$3:$AE$215),IF(_xlpm.top="対象無し", 0, SUMPRODUCT(_xlpm.amount * _xlpm.hitCount))),0)</f>
        <v>0</v>
      </c>
      <c r="AG92" s="157">
        <f t="shared" si="205"/>
        <v>0</v>
      </c>
      <c r="AH92" s="21">
        <f>LEN(配列情報!$D$14)-LEN(SUBSTITUTE(配列情報!$D$14,$D92,""))</f>
        <v>0</v>
      </c>
      <c r="AI92" s="21">
        <f t="shared" si="303"/>
        <v>0</v>
      </c>
      <c r="AJ92" s="162" cm="1">
        <f t="array" ref="AJ92">AI92-IFERROR(_xlfn.LET(_xlpm.k,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$AI$3:$AI$215),IF(_xlpm.top="対象無し", 0, SUMPRODUCT(_xlpm.amount * _xlpm.hitCount))),0)</f>
        <v>0</v>
      </c>
      <c r="AK92" s="157">
        <f t="shared" si="206"/>
        <v>0</v>
      </c>
      <c r="AL92" s="21">
        <f>LEN(配列情報!$D$15)-LEN(SUBSTITUTE(配列情報!$D$15,$D92,""))</f>
        <v>0</v>
      </c>
      <c r="AM92" s="21">
        <f t="shared" si="304"/>
        <v>0</v>
      </c>
      <c r="AN92" s="162" cm="1">
        <f t="array" ref="AN92">AM92-IFERROR(_xlfn.LET(_xlpm.k,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$AM$3:$AM$215),IF(_xlpm.top="対象無し", 0, SUMPRODUCT(_xlpm.amount * _xlpm.hitCount))),0)</f>
        <v>0</v>
      </c>
      <c r="AO92" s="157">
        <f t="shared" si="207"/>
        <v>0</v>
      </c>
      <c r="AP92" s="21">
        <f>LEN(配列情報!$D$16)-LEN(SUBSTITUTE(配列情報!$D$16,$D92,""))</f>
        <v>0</v>
      </c>
      <c r="AQ92" s="21">
        <f t="shared" si="305"/>
        <v>0</v>
      </c>
      <c r="AR92" s="162" cm="1">
        <f t="array" ref="AR92">AQ92-IFERROR(_xlfn.LET(_xlpm.k,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$AQ$3:$AQ$215),IF(_xlpm.top="対象無し", 0, SUMPRODUCT(_xlpm.amount * _xlpm.hitCount))),0)</f>
        <v>0</v>
      </c>
      <c r="AS92" s="157">
        <f t="shared" si="208"/>
        <v>0</v>
      </c>
      <c r="AT92" s="21">
        <f>LEN(配列情報!$D$17)-LEN(SUBSTITUTE(配列情報!$D$17,$D92,""))</f>
        <v>0</v>
      </c>
      <c r="AU92" s="21">
        <f t="shared" si="306"/>
        <v>0</v>
      </c>
      <c r="AV92" s="162" cm="1">
        <f t="array" ref="AV92">AU92-IFERROR(_xlfn.LET(_xlpm.k,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$AU$3:$AU$215),IF(_xlpm.top="対象無し", 0, SUMPRODUCT(_xlpm.amount * _xlpm.hitCount))),0)</f>
        <v>0</v>
      </c>
      <c r="AW92" s="157">
        <f t="shared" si="209"/>
        <v>0</v>
      </c>
      <c r="AX92" s="21">
        <f>LEN(配列情報!$D$18)-LEN(SUBSTITUTE(配列情報!$D$18,$D92,""))</f>
        <v>0</v>
      </c>
      <c r="AY92" s="21">
        <f t="shared" si="307"/>
        <v>0</v>
      </c>
      <c r="AZ92" s="162" cm="1">
        <f t="array" ref="AZ92">AY92-IFERROR(_xlfn.LET(_xlpm.k,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$AY$3:$AY$215),IF(_xlpm.top="対象無し", 0, SUMPRODUCT(_xlpm.amount * _xlpm.hitCount))),0)</f>
        <v>0</v>
      </c>
      <c r="BA92" s="157">
        <f t="shared" si="210"/>
        <v>0</v>
      </c>
      <c r="BB92" s="21">
        <f>LEN(配列情報!$D$19)-LEN(SUBSTITUTE(配列情報!$D$19,$D92,""))</f>
        <v>0</v>
      </c>
      <c r="BC92" s="21">
        <f t="shared" si="308"/>
        <v>0</v>
      </c>
      <c r="BD92" s="162" cm="1">
        <f t="array" ref="BD92">BC92-IFERROR(_xlfn.LET(_xlpm.k,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$BC$3:$BC$215),IF(_xlpm.top="対象無し", 0, SUMPRODUCT(_xlpm.amount * _xlpm.hitCount))),0)</f>
        <v>0</v>
      </c>
      <c r="BE92" s="157">
        <f t="shared" si="211"/>
        <v>0</v>
      </c>
      <c r="BF92" s="21">
        <f>LEN(配列情報!$D$20)-LEN(SUBSTITUTE(配列情報!$D$20,$D92,""))</f>
        <v>0</v>
      </c>
      <c r="BG92" s="21">
        <f t="shared" si="309"/>
        <v>0</v>
      </c>
      <c r="BH92" s="162" cm="1">
        <f t="array" ref="BH92">BG92-IFERROR(_xlfn.LET(_xlpm.k,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$BG$3:$BG$215),IF(_xlpm.top="対象無し", 0, SUMPRODUCT(_xlpm.amount * _xlpm.hitCount))),0)</f>
        <v>0</v>
      </c>
      <c r="BI92" s="157">
        <f t="shared" si="212"/>
        <v>0</v>
      </c>
      <c r="BJ92" s="21">
        <f>LEN(配列情報!$D$21)-LEN(SUBSTITUTE(配列情報!$D$21,$D92,""))</f>
        <v>0</v>
      </c>
      <c r="BK92" s="21">
        <f t="shared" si="310"/>
        <v>0</v>
      </c>
      <c r="BL92" s="162" cm="1">
        <f t="array" ref="BL92">BK92-IFERROR(_xlfn.LET(_xlpm.k,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$BK$3:$BK$215),IF(_xlpm.top="対象無し", 0, SUMPRODUCT(_xlpm.amount * _xlpm.hitCount))),0)</f>
        <v>0</v>
      </c>
      <c r="BM92" s="157">
        <f t="shared" si="213"/>
        <v>0</v>
      </c>
      <c r="BN92" s="21">
        <f>LEN(配列情報!$D$22)-LEN(SUBSTITUTE(配列情報!$D$22,$D92,""))</f>
        <v>0</v>
      </c>
      <c r="BO92" s="21">
        <f t="shared" si="311"/>
        <v>0</v>
      </c>
      <c r="BP92" s="162" cm="1">
        <f t="array" ref="BP92">BO92-IFERROR(_xlfn.LET(_xlpm.k,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$BO$3:$BO$215),IF(_xlpm.top="対象無し", 0, SUMPRODUCT(_xlpm.amount * _xlpm.hitCount))),0)</f>
        <v>0</v>
      </c>
      <c r="BQ92" s="157">
        <f t="shared" si="214"/>
        <v>0</v>
      </c>
      <c r="BR92" s="21">
        <f>LEN(配列情報!$D$23)-LEN(SUBSTITUTE(配列情報!$D$23,$D92,""))</f>
        <v>0</v>
      </c>
      <c r="BS92" s="21">
        <f t="shared" si="312"/>
        <v>0</v>
      </c>
      <c r="BT92" s="162" cm="1">
        <f t="array" ref="BT92">BS92-IFERROR(_xlfn.LET(_xlpm.k,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$BS$3:$BS$215),IF(_xlpm.top="対象無し", 0, SUMPRODUCT(_xlpm.amount * _xlpm.hitCount))),0)</f>
        <v>0</v>
      </c>
      <c r="BU92" s="157">
        <f t="shared" si="215"/>
        <v>0</v>
      </c>
      <c r="BV92" s="21">
        <f>LEN(配列情報!$D$24)-LEN(SUBSTITUTE(配列情報!$D$24,$D92,""))</f>
        <v>0</v>
      </c>
      <c r="BW92" s="21">
        <f t="shared" si="313"/>
        <v>0</v>
      </c>
      <c r="BX92" s="162" cm="1">
        <f t="array" ref="BX92">BW92-IFERROR(_xlfn.LET(_xlpm.k,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$BW$3:$BW$215),IF(_xlpm.top="対象無し", 0, SUMPRODUCT(_xlpm.amount * _xlpm.hitCount))),0)</f>
        <v>0</v>
      </c>
      <c r="BY92" s="157">
        <f t="shared" si="216"/>
        <v>0</v>
      </c>
      <c r="BZ92" s="21">
        <f>LEN(配列情報!$D$25)-LEN(SUBSTITUTE(配列情報!$D$25,$D92,""))</f>
        <v>0</v>
      </c>
      <c r="CA92" s="21">
        <f t="shared" si="314"/>
        <v>0</v>
      </c>
      <c r="CB92" s="162" cm="1">
        <f t="array" ref="CB92">CA92-IFERROR(_xlfn.LET(_xlpm.k,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$CA$3:$CA$215),IF(_xlpm.top="対象無し", 0, SUMPRODUCT(_xlpm.amount * _xlpm.hitCount))),0)</f>
        <v>0</v>
      </c>
      <c r="CC92" s="157">
        <f t="shared" si="217"/>
        <v>0</v>
      </c>
      <c r="CD92" s="21">
        <f>LEN(配列情報!$D$26)-LEN(SUBSTITUTE(配列情報!$D$26,$D92,""))</f>
        <v>0</v>
      </c>
      <c r="CE92" s="21">
        <f t="shared" si="315"/>
        <v>0</v>
      </c>
      <c r="CF92" s="162" cm="1">
        <f t="array" ref="CF92">CE92-IFERROR(_xlfn.LET(_xlpm.k,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$CE$3:$CE$215),IF(_xlpm.top="対象無し", 0, SUMPRODUCT(_xlpm.amount * _xlpm.hitCount))),0)</f>
        <v>0</v>
      </c>
      <c r="CG92" s="157">
        <f t="shared" si="218"/>
        <v>0</v>
      </c>
      <c r="CH92" s="21">
        <f>LEN(配列情報!$D$27)-LEN(SUBSTITUTE(配列情報!$D$27,$D92,""))</f>
        <v>0</v>
      </c>
      <c r="CI92" s="21">
        <f t="shared" si="316"/>
        <v>0</v>
      </c>
      <c r="CJ92" s="162" cm="1">
        <f t="array" ref="CJ92">CI92-IFERROR(_xlfn.LET(_xlpm.k,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$CI$3:$CI$215),IF(_xlpm.top="対象無し", 0, SUMPRODUCT(_xlpm.amount * _xlpm.hitCount))),0)</f>
        <v>0</v>
      </c>
      <c r="CK92" s="157">
        <f t="shared" si="219"/>
        <v>0</v>
      </c>
      <c r="CL92" s="21">
        <f>LEN(配列情報!$D$28)-LEN(SUBSTITUTE(配列情報!$D$28,$D92,""))</f>
        <v>0</v>
      </c>
      <c r="CM92" s="21">
        <f t="shared" si="317"/>
        <v>0</v>
      </c>
      <c r="CN92" s="162" cm="1">
        <f t="array" ref="CN92">CM92-IFERROR(_xlfn.LET(_xlpm.k,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$CM$3:$CM$215),IF(_xlpm.top="対象無し", 0, SUMPRODUCT(_xlpm.amount * _xlpm.hitCount))),0)</f>
        <v>0</v>
      </c>
      <c r="CO92" s="157">
        <f t="shared" si="220"/>
        <v>0</v>
      </c>
      <c r="CP92" s="21">
        <f>LEN(配列情報!$D$29)-LEN(SUBSTITUTE(配列情報!$D$29,$D92,""))</f>
        <v>0</v>
      </c>
      <c r="CQ92" s="21">
        <f t="shared" si="318"/>
        <v>0</v>
      </c>
      <c r="CR92" s="162" cm="1">
        <f t="array" ref="CR92">CQ92-IFERROR(_xlfn.LET(_xlpm.k,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$CQ$3:$CQ$215),IF(_xlpm.top="対象無し", 0, SUMPRODUCT(_xlpm.amount * _xlpm.hitCount))),0)</f>
        <v>0</v>
      </c>
      <c r="CS92" s="157">
        <f t="shared" si="221"/>
        <v>0</v>
      </c>
      <c r="CT92" s="21">
        <f>LEN(配列情報!$D$30)-LEN(SUBSTITUTE(配列情報!$D$30,$D92,""))</f>
        <v>0</v>
      </c>
      <c r="CU92" s="21">
        <f t="shared" si="319"/>
        <v>0</v>
      </c>
      <c r="CV92" s="162" cm="1">
        <f t="array" ref="CV92">CU92-IFERROR(_xlfn.LET(_xlpm.k,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$CU$3:$CU$215),IF(_xlpm.top="対象無し", 0, SUMPRODUCT(_xlpm.amount * _xlpm.hitCount))),0)</f>
        <v>0</v>
      </c>
      <c r="CW92" s="157">
        <f t="shared" si="222"/>
        <v>0</v>
      </c>
      <c r="CX92" s="21">
        <f>LEN(配列情報!$D$31)-LEN(SUBSTITUTE(配列情報!$D$31,$D92,""))</f>
        <v>0</v>
      </c>
      <c r="CY92" s="21">
        <f t="shared" si="320"/>
        <v>0</v>
      </c>
      <c r="CZ92" s="162" cm="1">
        <f t="array" ref="CZ92">CY92-IFERROR(_xlfn.LET(_xlpm.k,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$CY$3:$CY$215),IF(_xlpm.top="対象無し", 0, SUMPRODUCT(_xlpm.amount * _xlpm.hitCount))),0)</f>
        <v>0</v>
      </c>
      <c r="DA92" s="157">
        <f t="shared" si="223"/>
        <v>0</v>
      </c>
      <c r="DB92" s="21">
        <f>LEN(配列情報!$D$32)-LEN(SUBSTITUTE(配列情報!$D$32,$D92,""))</f>
        <v>0</v>
      </c>
      <c r="DC92" s="21">
        <f t="shared" si="321"/>
        <v>0</v>
      </c>
      <c r="DD92" s="162" cm="1">
        <f t="array" ref="DD92">DC92-IFERROR(_xlfn.LET(_xlpm.k,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$DC$3:$DC$215),IF(_xlpm.top="対象無し", 0, SUMPRODUCT(_xlpm.amount * _xlpm.hitCount))),0)</f>
        <v>0</v>
      </c>
      <c r="DE92" s="157">
        <f t="shared" si="224"/>
        <v>0</v>
      </c>
      <c r="DF92" s="21">
        <f>LEN(配列情報!$D$33)-LEN(SUBSTITUTE(配列情報!$D$33,$D92,""))</f>
        <v>0</v>
      </c>
      <c r="DG92" s="21">
        <f t="shared" si="322"/>
        <v>0</v>
      </c>
      <c r="DH92" s="162" cm="1">
        <f t="array" ref="DH92">DG92-IFERROR(_xlfn.LET(_xlpm.k,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$DG$3:$DG$215),IF(_xlpm.top="対象無し", 0, SUMPRODUCT(_xlpm.amount * _xlpm.hitCount))),0)</f>
        <v>0</v>
      </c>
      <c r="DI92" s="157">
        <f t="shared" si="225"/>
        <v>0</v>
      </c>
      <c r="DJ92" s="21">
        <f>LEN(配列情報!$D$34)-LEN(SUBSTITUTE(配列情報!$D$34,$D92,""))</f>
        <v>0</v>
      </c>
      <c r="DK92" s="21">
        <f t="shared" si="323"/>
        <v>0</v>
      </c>
      <c r="DL92" s="162" cm="1">
        <f t="array" ref="DL92">DK92-IFERROR(_xlfn.LET(_xlpm.k,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$DK$3:$DK$215),IF(_xlpm.top="対象無し", 0, SUMPRODUCT(_xlpm.amount * _xlpm.hitCount))),0)</f>
        <v>0</v>
      </c>
      <c r="DM92" s="157">
        <f t="shared" si="226"/>
        <v>0</v>
      </c>
      <c r="DN92" s="21">
        <f>LEN(配列情報!$D$35)-LEN(SUBSTITUTE(配列情報!$D$35,$D92,""))</f>
        <v>0</v>
      </c>
      <c r="DO92" s="21">
        <f t="shared" si="324"/>
        <v>0</v>
      </c>
      <c r="DP92" s="162" cm="1">
        <f t="array" ref="DP92">DO92-IFERROR(_xlfn.LET(_xlpm.k,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$DO$3:$DO$215),IF(_xlpm.top="対象無し", 0, SUMPRODUCT(_xlpm.amount * _xlpm.hitCount))),0)</f>
        <v>0</v>
      </c>
      <c r="DQ92" s="157">
        <f t="shared" si="227"/>
        <v>0</v>
      </c>
      <c r="DR92" s="21">
        <f>LEN(配列情報!$D$36)-LEN(SUBSTITUTE(配列情報!$D$36,$D92,""))</f>
        <v>0</v>
      </c>
      <c r="DS92" s="21">
        <f t="shared" si="325"/>
        <v>0</v>
      </c>
      <c r="DT92" s="162" cm="1">
        <f t="array" ref="DT92">DS92-IFERROR(_xlfn.LET(_xlpm.k,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$DS$3:$DS$215),IF(_xlpm.top="対象無し", 0, SUMPRODUCT(_xlpm.amount * _xlpm.hitCount))),0)</f>
        <v>0</v>
      </c>
      <c r="DU92" s="157">
        <f t="shared" si="228"/>
        <v>0</v>
      </c>
      <c r="DV92" s="21">
        <f>LEN(配列情報!$D$37)-LEN(SUBSTITUTE(配列情報!$D$37,$D92,""))</f>
        <v>0</v>
      </c>
      <c r="DW92" s="21">
        <f t="shared" si="326"/>
        <v>0</v>
      </c>
      <c r="DX92" s="162" cm="1">
        <f t="array" ref="DX92">DW92-IFERROR(_xlfn.LET(_xlpm.k,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$DW$3:$DW$215),IF(_xlpm.top="対象無し", 0, SUMPRODUCT(_xlpm.amount * _xlpm.hitCount))),0)</f>
        <v>0</v>
      </c>
      <c r="DY92" s="157">
        <f t="shared" si="229"/>
        <v>0</v>
      </c>
      <c r="DZ92" s="21">
        <f>LEN(配列情報!$D$38)-LEN(SUBSTITUTE(配列情報!$D$38,$D92,""))</f>
        <v>0</v>
      </c>
      <c r="EA92" s="21">
        <f t="shared" si="327"/>
        <v>0</v>
      </c>
      <c r="EB92" s="162" cm="1">
        <f t="array" ref="EB92">EA92-IFERROR(_xlfn.LET(_xlpm.k,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$EA$3:$EA$215),IF(_xlpm.top="対象無し", 0, SUMPRODUCT(_xlpm.amount * _xlpm.hitCount))),0)</f>
        <v>0</v>
      </c>
      <c r="EC92" s="157">
        <f t="shared" si="230"/>
        <v>0</v>
      </c>
      <c r="ED92" s="21">
        <f>LEN(配列情報!$D$39)-LEN(SUBSTITUTE(配列情報!$D$39,$D92,""))</f>
        <v>0</v>
      </c>
      <c r="EE92" s="21">
        <f t="shared" si="328"/>
        <v>0</v>
      </c>
      <c r="EF92" s="162" cm="1">
        <f t="array" ref="EF92">EE92-IFERROR(_xlfn.LET(_xlpm.k,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$EE$3:$EE$215),IF(_xlpm.top="対象無し", 0, SUMPRODUCT(_xlpm.amount * _xlpm.hitCount))),0)</f>
        <v>0</v>
      </c>
      <c r="EG92" s="157">
        <f t="shared" si="231"/>
        <v>0</v>
      </c>
      <c r="EH92" s="21">
        <f>LEN(配列情報!$D$40)-LEN(SUBSTITUTE(配列情報!$D$40,$D92,""))</f>
        <v>0</v>
      </c>
      <c r="EI92" s="21">
        <f t="shared" si="329"/>
        <v>0</v>
      </c>
      <c r="EJ92" s="162" cm="1">
        <f t="array" ref="EJ92">EI92-IFERROR(_xlfn.LET(_xlpm.k,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$EI$3:$EI$215),IF(_xlpm.top="対象無し", 0, SUMPRODUCT(_xlpm.amount * _xlpm.hitCount))),0)</f>
        <v>0</v>
      </c>
      <c r="EK92" s="157">
        <f t="shared" si="232"/>
        <v>0</v>
      </c>
      <c r="EL92" s="21">
        <f>LEN(配列情報!$D$41)-LEN(SUBSTITUTE(配列情報!$D$41,$D92,""))</f>
        <v>0</v>
      </c>
      <c r="EM92" s="21">
        <f t="shared" si="330"/>
        <v>0</v>
      </c>
      <c r="EN92" s="162" cm="1">
        <f t="array" ref="EN92">EM92-IFERROR(_xlfn.LET(_xlpm.k,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$EM$3:$EM$215),IF(_xlpm.top="対象無し", 0, SUMPRODUCT(_xlpm.amount * _xlpm.hitCount))),0)</f>
        <v>0</v>
      </c>
      <c r="EO92" s="157">
        <f t="shared" si="233"/>
        <v>0</v>
      </c>
      <c r="EP92" s="21">
        <f>LEN(配列情報!$D$42)-LEN(SUBSTITUTE(配列情報!$D$42,$D92,""))</f>
        <v>0</v>
      </c>
      <c r="EQ92" s="21">
        <f t="shared" si="331"/>
        <v>0</v>
      </c>
      <c r="ER92" s="162" cm="1">
        <f t="array" ref="ER92">EQ92-IFERROR(_xlfn.LET(_xlpm.k,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$EQ$3:$EQ$215),IF(_xlpm.top="対象無し", 0, SUMPRODUCT(_xlpm.amount * _xlpm.hitCount))),0)</f>
        <v>0</v>
      </c>
      <c r="ES92" s="157">
        <f t="shared" si="234"/>
        <v>0</v>
      </c>
      <c r="ET92" s="21">
        <f>LEN(配列情報!$D$43)-LEN(SUBSTITUTE(配列情報!$D$43,$D92,""))</f>
        <v>0</v>
      </c>
      <c r="EU92" s="21">
        <f t="shared" si="332"/>
        <v>0</v>
      </c>
      <c r="EV92" s="162" cm="1">
        <f t="array" ref="EV92">EU92-IFERROR(_xlfn.LET(_xlpm.k,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$EU$3:$EU$215),IF(_xlpm.top="対象無し", 0, SUMPRODUCT(_xlpm.amount * _xlpm.hitCount))),0)</f>
        <v>0</v>
      </c>
      <c r="EW92" s="157">
        <f t="shared" si="235"/>
        <v>0</v>
      </c>
      <c r="EX92" s="21">
        <f>LEN(配列情報!$D$44)-LEN(SUBSTITUTE(配列情報!$D$44,$D92,""))</f>
        <v>0</v>
      </c>
      <c r="EY92" s="21">
        <f t="shared" si="333"/>
        <v>0</v>
      </c>
      <c r="EZ92" s="162" cm="1">
        <f t="array" ref="EZ92">EY92-IFERROR(_xlfn.LET(_xlpm.k,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$EY$3:$EY$215),IF(_xlpm.top="対象無し", 0, SUMPRODUCT(_xlpm.amount * _xlpm.hitCount))),0)</f>
        <v>0</v>
      </c>
      <c r="FA92" s="157">
        <f t="shared" si="236"/>
        <v>0</v>
      </c>
      <c r="FB92" s="21">
        <f>LEN(配列情報!$D$45)-LEN(SUBSTITUTE(配列情報!$D$45,$D92,""))</f>
        <v>0</v>
      </c>
      <c r="FC92" s="21">
        <f t="shared" si="334"/>
        <v>0</v>
      </c>
      <c r="FD92" s="162" cm="1">
        <f t="array" ref="FD92">FC92-IFERROR(_xlfn.LET(_xlpm.k,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$FC$3:$FC$215),IF(_xlpm.top="対象無し", 0, SUMPRODUCT(_xlpm.amount * _xlpm.hitCount))),0)</f>
        <v>0</v>
      </c>
      <c r="FE92" s="157">
        <f t="shared" si="237"/>
        <v>0</v>
      </c>
      <c r="FF92" s="21">
        <f>LEN(配列情報!$D$46)-LEN(SUBSTITUTE(配列情報!$D$46,$D92,""))</f>
        <v>0</v>
      </c>
      <c r="FG92" s="21">
        <f t="shared" si="335"/>
        <v>0</v>
      </c>
      <c r="FH92" s="162" cm="1">
        <f t="array" ref="FH92">FG92-IFERROR(_xlfn.LET(_xlpm.k,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$FG$3:$FG$215),IF(_xlpm.top="対象無し", 0, SUMPRODUCT(_xlpm.amount * _xlpm.hitCount))),0)</f>
        <v>0</v>
      </c>
      <c r="FI92" s="157">
        <f t="shared" si="238"/>
        <v>0</v>
      </c>
      <c r="FJ92" s="21">
        <f>LEN(配列情報!$D$47)-LEN(SUBSTITUTE(配列情報!$D$47,$D92,""))</f>
        <v>0</v>
      </c>
      <c r="FK92" s="21">
        <f t="shared" si="336"/>
        <v>0</v>
      </c>
      <c r="FL92" s="162" cm="1">
        <f t="array" ref="FL92">FK92-IFERROR(_xlfn.LET(_xlpm.k,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$FK$3:$FK$215),IF(_xlpm.top="対象無し", 0, SUMPRODUCT(_xlpm.amount * _xlpm.hitCount))),0)</f>
        <v>0</v>
      </c>
      <c r="FM92" s="157">
        <f t="shared" si="239"/>
        <v>0</v>
      </c>
      <c r="FN92" s="21">
        <f>LEN(配列情報!$D$48)-LEN(SUBSTITUTE(配列情報!$D$48,$D92,""))</f>
        <v>0</v>
      </c>
      <c r="FO92" s="21">
        <f t="shared" si="337"/>
        <v>0</v>
      </c>
      <c r="FP92" s="162" cm="1">
        <f t="array" ref="FP92">FO92-IFERROR(_xlfn.LET(_xlpm.k,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$FO$3:$FO$215),IF(_xlpm.top="対象無し", 0, SUMPRODUCT(_xlpm.amount * _xlpm.hitCount))),0)</f>
        <v>0</v>
      </c>
      <c r="FQ92" s="157">
        <f t="shared" si="240"/>
        <v>0</v>
      </c>
      <c r="FR92" s="21">
        <f>LEN(配列情報!$D$49)-LEN(SUBSTITUTE(配列情報!$D$49,$D92,""))</f>
        <v>0</v>
      </c>
      <c r="FS92" s="21">
        <f t="shared" si="338"/>
        <v>0</v>
      </c>
      <c r="FT92" s="162" cm="1">
        <f t="array" ref="FT92">FS92-IFERROR(_xlfn.LET(_xlpm.k,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$FS$3:$FS$215),IF(_xlpm.top="対象無し", 0, SUMPRODUCT(_xlpm.amount * _xlpm.hitCount))),0)</f>
        <v>0</v>
      </c>
      <c r="FU92" s="157">
        <f t="shared" si="241"/>
        <v>0</v>
      </c>
      <c r="FV92" s="21">
        <f>LEN(配列情報!$D$50)-LEN(SUBSTITUTE(配列情報!$D$50,$D92,""))</f>
        <v>0</v>
      </c>
      <c r="FW92" s="21">
        <f t="shared" si="339"/>
        <v>0</v>
      </c>
      <c r="FX92" s="162" cm="1">
        <f t="array" ref="FX92">FW92-IFERROR(_xlfn.LET(_xlpm.k,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$FW$3:$FW$215),IF(_xlpm.top="対象無し", 0, SUMPRODUCT(_xlpm.amount * _xlpm.hitCount))),0)</f>
        <v>0</v>
      </c>
      <c r="FY92" s="157">
        <f t="shared" si="242"/>
        <v>0</v>
      </c>
      <c r="FZ92" s="21">
        <f>LEN(配列情報!$D$51)-LEN(SUBSTITUTE(配列情報!$D$51,$D92,""))</f>
        <v>0</v>
      </c>
      <c r="GA92" s="21">
        <f t="shared" si="340"/>
        <v>0</v>
      </c>
      <c r="GB92" s="162" cm="1">
        <f t="array" ref="GB92">GA92-IFERROR(_xlfn.LET(_xlpm.k,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$GA$3:$GA$215),IF(_xlpm.top="対象無し", 0, SUMPRODUCT(_xlpm.amount * _xlpm.hitCount))),0)</f>
        <v>0</v>
      </c>
      <c r="GC92" s="157">
        <f t="shared" si="243"/>
        <v>0</v>
      </c>
      <c r="GD92" s="21">
        <f>LEN(配列情報!$D$52)-LEN(SUBSTITUTE(配列情報!$D$52,$D92,""))</f>
        <v>0</v>
      </c>
      <c r="GE92" s="21">
        <f t="shared" si="341"/>
        <v>0</v>
      </c>
      <c r="GF92" s="162" cm="1">
        <f t="array" ref="GF92">GE92-IFERROR(_xlfn.LET(_xlpm.k,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$GE$3:$GE$215),IF(_xlpm.top="対象無し", 0, SUMPRODUCT(_xlpm.amount * _xlpm.hitCount))),0)</f>
        <v>0</v>
      </c>
      <c r="GG92" s="157">
        <f t="shared" si="244"/>
        <v>0</v>
      </c>
      <c r="GH92" s="21">
        <f>LEN(配列情報!$D$53)-LEN(SUBSTITUTE(配列情報!$D$53,$D92,""))</f>
        <v>0</v>
      </c>
      <c r="GI92" s="21">
        <f t="shared" si="342"/>
        <v>0</v>
      </c>
      <c r="GJ92" s="162" cm="1">
        <f t="array" ref="GJ92">GI92-IFERROR(_xlfn.LET(_xlpm.k,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$GI$3:$GI$215),IF(_xlpm.top="対象無し", 0, SUMPRODUCT(_xlpm.amount * _xlpm.hitCount))),0)</f>
        <v>0</v>
      </c>
      <c r="GK92" s="157">
        <f t="shared" si="245"/>
        <v>0</v>
      </c>
      <c r="GL92" s="21">
        <f>LEN(配列情報!$D$54)-LEN(SUBSTITUTE(配列情報!$D$54,$D92,""))</f>
        <v>0</v>
      </c>
      <c r="GM92" s="21">
        <f t="shared" si="343"/>
        <v>0</v>
      </c>
      <c r="GN92" s="162" cm="1">
        <f t="array" ref="GN92">GM92-IFERROR(_xlfn.LET(_xlpm.k,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$GM$3:$GM$215),IF(_xlpm.top="対象無し", 0, SUMPRODUCT(_xlpm.amount * _xlpm.hitCount))),0)</f>
        <v>0</v>
      </c>
      <c r="GO92" s="157">
        <f t="shared" si="246"/>
        <v>0</v>
      </c>
      <c r="GP92" s="21">
        <f>LEN(配列情報!$D$55)-LEN(SUBSTITUTE(配列情報!$D$55,$D92,""))</f>
        <v>0</v>
      </c>
      <c r="GQ92" s="21">
        <f t="shared" si="344"/>
        <v>0</v>
      </c>
      <c r="GR92" s="162" cm="1">
        <f t="array" ref="GR92">GQ92-IFERROR(_xlfn.LET(_xlpm.k,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$GQ$3:$GQ$215),IF(_xlpm.top="対象無し", 0, SUMPRODUCT(_xlpm.amount * _xlpm.hitCount))),0)</f>
        <v>0</v>
      </c>
      <c r="GS92" s="157">
        <f t="shared" si="247"/>
        <v>0</v>
      </c>
      <c r="GT92" s="21">
        <f>LEN(配列情報!$D$56)-LEN(SUBSTITUTE(配列情報!$D$56,$D92,""))</f>
        <v>0</v>
      </c>
      <c r="GU92" s="21">
        <f t="shared" si="345"/>
        <v>0</v>
      </c>
      <c r="GV92" s="162" cm="1">
        <f t="array" ref="GV92">GU92-IFERROR(_xlfn.LET(_xlpm.k,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$GU$3:$GU$215),IF(_xlpm.top="対象無し", 0, SUMPRODUCT(_xlpm.amount * _xlpm.hitCount))),0)</f>
        <v>0</v>
      </c>
      <c r="GW92" s="157">
        <f t="shared" si="248"/>
        <v>0</v>
      </c>
      <c r="GX92" s="21">
        <f>LEN(配列情報!$D$57)-LEN(SUBSTITUTE(配列情報!$D$57,$D92,""))</f>
        <v>0</v>
      </c>
      <c r="GY92" s="21">
        <f t="shared" si="346"/>
        <v>0</v>
      </c>
      <c r="GZ92" s="162" cm="1">
        <f t="array" ref="GZ92">GY92-IFERROR(_xlfn.LET(_xlpm.k,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$GY$3:$GY$215),IF(_xlpm.top="対象無し", 0, SUMPRODUCT(_xlpm.amount * _xlpm.hitCount))),0)</f>
        <v>0</v>
      </c>
      <c r="HA92" s="157">
        <f t="shared" si="249"/>
        <v>0</v>
      </c>
      <c r="HB92" s="21">
        <f>LEN(配列情報!$D$58)-LEN(SUBSTITUTE(配列情報!$D$58,$D92,""))</f>
        <v>0</v>
      </c>
      <c r="HC92" s="21">
        <f t="shared" si="347"/>
        <v>0</v>
      </c>
      <c r="HD92" s="162" cm="1">
        <f t="array" ref="HD92">HC92-IFERROR(_xlfn.LET(_xlpm.k,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$HC$3:$HC$215),IF(_xlpm.top="対象無し", 0, SUMPRODUCT(_xlpm.amount * _xlpm.hitCount))),0)</f>
        <v>0</v>
      </c>
      <c r="HE92" s="157">
        <f t="shared" si="250"/>
        <v>0</v>
      </c>
      <c r="HF92" s="21">
        <f>LEN(配列情報!$D$59)-LEN(SUBSTITUTE(配列情報!$D$59,$D92,""))</f>
        <v>0</v>
      </c>
      <c r="HG92" s="21">
        <f t="shared" si="348"/>
        <v>0</v>
      </c>
      <c r="HH92" s="162" cm="1">
        <f t="array" ref="HH92">HG92-IFERROR(_xlfn.LET(_xlpm.k,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$HG$3:$HG$215),IF(_xlpm.top="対象無し", 0, SUMPRODUCT(_xlpm.amount * _xlpm.hitCount))),0)</f>
        <v>0</v>
      </c>
      <c r="HI92" s="157">
        <f t="shared" si="251"/>
        <v>0</v>
      </c>
      <c r="HJ92" s="21">
        <f>LEN(配列情報!$D$60)-LEN(SUBSTITUTE(配列情報!$D$60,$D92,""))</f>
        <v>0</v>
      </c>
      <c r="HK92" s="21">
        <f t="shared" si="349"/>
        <v>0</v>
      </c>
      <c r="HL92" s="162" cm="1">
        <f t="array" ref="HL92">HK92-IFERROR(_xlfn.LET(_xlpm.k,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$HK$3:$HK$215),IF(_xlpm.top="対象無し", 0, SUMPRODUCT(_xlpm.amount * _xlpm.hitCount))),0)</f>
        <v>0</v>
      </c>
      <c r="HM92" s="157">
        <f t="shared" si="252"/>
        <v>0</v>
      </c>
      <c r="HN92" s="21">
        <f>LEN(配列情報!$D$61)-LEN(SUBSTITUTE(配列情報!$D$61,$D92,""))</f>
        <v>0</v>
      </c>
      <c r="HO92" s="21">
        <f t="shared" si="350"/>
        <v>0</v>
      </c>
      <c r="HP92" s="162" cm="1">
        <f t="array" ref="HP92">HO92-IFERROR(_xlfn.LET(_xlpm.k,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$HO$3:$HO$215),IF(_xlpm.top="対象無し", 0, SUMPRODUCT(_xlpm.amount * _xlpm.hitCount))),0)</f>
        <v>0</v>
      </c>
      <c r="HQ92" s="157">
        <f t="shared" si="253"/>
        <v>0</v>
      </c>
      <c r="HR92" s="21">
        <f>LEN(配列情報!$D$62)-LEN(SUBSTITUTE(配列情報!$D$62,$D92,""))</f>
        <v>0</v>
      </c>
      <c r="HS92" s="21">
        <f t="shared" si="351"/>
        <v>0</v>
      </c>
      <c r="HT92" s="162" cm="1">
        <f t="array" ref="HT92">HS92-IFERROR(_xlfn.LET(_xlpm.k,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$HS$3:$HS$215),IF(_xlpm.top="対象無し", 0, SUMPRODUCT(_xlpm.amount * _xlpm.hitCount))),0)</f>
        <v>0</v>
      </c>
      <c r="HU92" s="157">
        <f t="shared" si="254"/>
        <v>0</v>
      </c>
      <c r="HV92" s="21">
        <f>LEN(配列情報!$D$63)-LEN(SUBSTITUTE(配列情報!$D$63,$D92,""))</f>
        <v>0</v>
      </c>
      <c r="HW92" s="21">
        <f t="shared" si="352"/>
        <v>0</v>
      </c>
      <c r="HX92" s="162" cm="1">
        <f t="array" ref="HX92">HW92-IFERROR(_xlfn.LET(_xlpm.k,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$HW$3:$HW$215),IF(_xlpm.top="対象無し", 0, SUMPRODUCT(_xlpm.amount * _xlpm.hitCount))),0)</f>
        <v>0</v>
      </c>
      <c r="HY92" s="157">
        <f t="shared" si="255"/>
        <v>0</v>
      </c>
      <c r="HZ92" s="21">
        <f>LEN(配列情報!$D$64)-LEN(SUBSTITUTE(配列情報!$D$64,$D92,""))</f>
        <v>0</v>
      </c>
      <c r="IA92" s="21">
        <f t="shared" si="353"/>
        <v>0</v>
      </c>
      <c r="IB92" s="162" cm="1">
        <f t="array" ref="IB92">IA92-IFERROR(_xlfn.LET(_xlpm.k,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$IA$3:$IA$215),IF(_xlpm.top="対象無し", 0, SUMPRODUCT(_xlpm.amount * _xlpm.hitCount))),0)</f>
        <v>0</v>
      </c>
      <c r="IC92" s="157">
        <f t="shared" si="256"/>
        <v>0</v>
      </c>
      <c r="ID92" s="21">
        <f>LEN(配列情報!$D$65)-LEN(SUBSTITUTE(配列情報!$D$65,$D92,""))</f>
        <v>0</v>
      </c>
      <c r="IE92" s="21">
        <f t="shared" si="354"/>
        <v>0</v>
      </c>
      <c r="IF92" s="162" cm="1">
        <f t="array" ref="IF92">IE92-IFERROR(_xlfn.LET(_xlpm.k,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$IE$3:$IE$215),IF(_xlpm.top="対象無し", 0, SUMPRODUCT(_xlpm.amount * _xlpm.hitCount))),0)</f>
        <v>0</v>
      </c>
      <c r="IG92" s="157">
        <f t="shared" si="257"/>
        <v>0</v>
      </c>
      <c r="IH92" s="21">
        <f>LEN(配列情報!$D$66)-LEN(SUBSTITUTE(配列情報!$D$66,$D92,""))</f>
        <v>0</v>
      </c>
      <c r="II92" s="21">
        <f t="shared" si="355"/>
        <v>0</v>
      </c>
      <c r="IJ92" s="162" cm="1">
        <f t="array" ref="IJ92">II92-IFERROR(_xlfn.LET(_xlpm.k,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$II$3:$II$215),IF(_xlpm.top="対象無し", 0, SUMPRODUCT(_xlpm.amount * _xlpm.hitCount))),0)</f>
        <v>0</v>
      </c>
      <c r="IK92" s="157">
        <f t="shared" si="258"/>
        <v>0</v>
      </c>
      <c r="IL92" s="21">
        <f>LEN(配列情報!$D$67)-LEN(SUBSTITUTE(配列情報!$D$67,$D92,""))</f>
        <v>0</v>
      </c>
      <c r="IM92" s="21">
        <f t="shared" si="356"/>
        <v>0</v>
      </c>
      <c r="IN92" s="162" cm="1">
        <f t="array" ref="IN92">IM92-IFERROR(_xlfn.LET(_xlpm.k,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$IM$3:$IM$215),IF(_xlpm.top="対象無し", 0, SUMPRODUCT(_xlpm.amount * _xlpm.hitCount))),0)</f>
        <v>0</v>
      </c>
      <c r="IO92" s="157">
        <f t="shared" si="259"/>
        <v>0</v>
      </c>
      <c r="IP92" s="21">
        <f>LEN(配列情報!$D$68)-LEN(SUBSTITUTE(配列情報!$D$68,$D92,""))</f>
        <v>0</v>
      </c>
      <c r="IQ92" s="21">
        <f t="shared" si="357"/>
        <v>0</v>
      </c>
      <c r="IR92" s="162" cm="1">
        <f t="array" ref="IR92">IQ92-IFERROR(_xlfn.LET(_xlpm.k,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$IQ$3:$IQ$215),IF(_xlpm.top="対象無し", 0, SUMPRODUCT(_xlpm.amount * _xlpm.hitCount))),0)</f>
        <v>0</v>
      </c>
      <c r="IS92" s="157">
        <f t="shared" si="260"/>
        <v>0</v>
      </c>
      <c r="IT92" s="21">
        <f>LEN(配列情報!$D$69)-LEN(SUBSTITUTE(配列情報!$D$69,$D92,""))</f>
        <v>0</v>
      </c>
      <c r="IU92" s="21">
        <f t="shared" si="358"/>
        <v>0</v>
      </c>
      <c r="IV92" s="162" cm="1">
        <f t="array" ref="IV92">IU92-IFERROR(_xlfn.LET(_xlpm.k,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$IU$3:$IU$215),IF(_xlpm.top="対象無し", 0, SUMPRODUCT(_xlpm.amount * _xlpm.hitCount))),0)</f>
        <v>0</v>
      </c>
      <c r="IW92" s="157">
        <f t="shared" si="261"/>
        <v>0</v>
      </c>
      <c r="IX92" s="21">
        <f>LEN(配列情報!$D$70)-LEN(SUBSTITUTE(配列情報!$D$70,$D92,""))</f>
        <v>0</v>
      </c>
      <c r="IY92" s="21">
        <f t="shared" si="359"/>
        <v>0</v>
      </c>
      <c r="IZ92" s="162" cm="1">
        <f t="array" ref="IZ92">IY92-IFERROR(_xlfn.LET(_xlpm.k,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$IY$3:$IY$215),IF(_xlpm.top="対象無し", 0, SUMPRODUCT(_xlpm.amount * _xlpm.hitCount))),0)</f>
        <v>0</v>
      </c>
      <c r="JA92" s="157">
        <f t="shared" si="262"/>
        <v>0</v>
      </c>
      <c r="JB92" s="21">
        <f>LEN(配列情報!$D$71)-LEN(SUBSTITUTE(配列情報!$D$71,$D92,""))</f>
        <v>0</v>
      </c>
      <c r="JC92" s="21">
        <f t="shared" si="360"/>
        <v>0</v>
      </c>
      <c r="JD92" s="162" cm="1">
        <f t="array" ref="JD92">JC92-IFERROR(_xlfn.LET(_xlpm.k,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$JC$3:$JC$215),IF(_xlpm.top="対象無し", 0, SUMPRODUCT(_xlpm.amount * _xlpm.hitCount))),0)</f>
        <v>0</v>
      </c>
      <c r="JE92" s="157">
        <f t="shared" si="263"/>
        <v>0</v>
      </c>
      <c r="JF92" s="21">
        <f>LEN(配列情報!$D$72)-LEN(SUBSTITUTE(配列情報!$D$72,$D92,""))</f>
        <v>0</v>
      </c>
      <c r="JG92" s="21">
        <f t="shared" si="361"/>
        <v>0</v>
      </c>
      <c r="JH92" s="162" cm="1">
        <f t="array" ref="JH92">JG92-IFERROR(_xlfn.LET(_xlpm.k,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$JG$3:$JG$215),IF(_xlpm.top="対象無し", 0, SUMPRODUCT(_xlpm.amount * _xlpm.hitCount))),0)</f>
        <v>0</v>
      </c>
      <c r="JI92" s="157">
        <f t="shared" si="264"/>
        <v>0</v>
      </c>
      <c r="JJ92" s="21">
        <f>LEN(配列情報!$D$73)-LEN(SUBSTITUTE(配列情報!$D$73,$D92,""))</f>
        <v>0</v>
      </c>
      <c r="JK92" s="21">
        <f t="shared" si="362"/>
        <v>0</v>
      </c>
      <c r="JL92" s="162" cm="1">
        <f t="array" ref="JL92">JK92-IFERROR(_xlfn.LET(_xlpm.k,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$JK$3:$JK$215),IF(_xlpm.top="対象無し", 0, SUMPRODUCT(_xlpm.amount * _xlpm.hitCount))),0)</f>
        <v>0</v>
      </c>
      <c r="JM92" s="157">
        <f t="shared" si="265"/>
        <v>0</v>
      </c>
      <c r="JN92" s="21">
        <f>LEN(配列情報!$D$74)-LEN(SUBSTITUTE(配列情報!$D$74,$D92,""))</f>
        <v>0</v>
      </c>
      <c r="JO92" s="21">
        <f t="shared" si="363"/>
        <v>0</v>
      </c>
      <c r="JP92" s="162" cm="1">
        <f t="array" ref="JP92">JO92-IFERROR(_xlfn.LET(_xlpm.k,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$JO$3:$JO$215),IF(_xlpm.top="対象無し", 0, SUMPRODUCT(_xlpm.amount * _xlpm.hitCount))),0)</f>
        <v>0</v>
      </c>
      <c r="JQ92" s="157">
        <f t="shared" si="266"/>
        <v>0</v>
      </c>
      <c r="JR92" s="21">
        <f>LEN(配列情報!$D$75)-LEN(SUBSTITUTE(配列情報!$D$75,$D92,""))</f>
        <v>0</v>
      </c>
      <c r="JS92" s="21">
        <f t="shared" si="364"/>
        <v>0</v>
      </c>
      <c r="JT92" s="162" cm="1">
        <f t="array" ref="JT92">JS92-IFERROR(_xlfn.LET(_xlpm.k,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$JS$3:$JS$215),IF(_xlpm.top="対象無し", 0, SUMPRODUCT(_xlpm.amount * _xlpm.hitCount))),0)</f>
        <v>0</v>
      </c>
      <c r="JU92" s="157">
        <f t="shared" si="267"/>
        <v>0</v>
      </c>
      <c r="JV92" s="21">
        <f>LEN(配列情報!$D$76)-LEN(SUBSTITUTE(配列情報!$D$76,$D92,""))</f>
        <v>0</v>
      </c>
      <c r="JW92" s="21">
        <f t="shared" si="365"/>
        <v>0</v>
      </c>
      <c r="JX92" s="162" cm="1">
        <f t="array" ref="JX92">JW92-IFERROR(_xlfn.LET(_xlpm.k,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$JW$3:$JW$215),IF(_xlpm.top="対象無し", 0, SUMPRODUCT(_xlpm.amount * _xlpm.hitCount))),0)</f>
        <v>0</v>
      </c>
      <c r="JY92" s="157">
        <f t="shared" si="268"/>
        <v>0</v>
      </c>
      <c r="JZ92" s="21">
        <f>LEN(配列情報!$D$77)-LEN(SUBSTITUTE(配列情報!$D$77,$D92,""))</f>
        <v>0</v>
      </c>
      <c r="KA92" s="21">
        <f t="shared" si="366"/>
        <v>0</v>
      </c>
      <c r="KB92" s="162" cm="1">
        <f t="array" ref="KB92">KA92-IFERROR(_xlfn.LET(_xlpm.k,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$KA$3:$KA$215),IF(_xlpm.top="対象無し", 0, SUMPRODUCT(_xlpm.amount * _xlpm.hitCount))),0)</f>
        <v>0</v>
      </c>
      <c r="KC92" s="157">
        <f t="shared" si="269"/>
        <v>0</v>
      </c>
      <c r="KD92" s="21">
        <f>LEN(配列情報!$D$78)-LEN(SUBSTITUTE(配列情報!$D$78,$D92,""))</f>
        <v>0</v>
      </c>
      <c r="KE92" s="21">
        <f t="shared" si="367"/>
        <v>0</v>
      </c>
      <c r="KF92" s="162" cm="1">
        <f t="array" ref="KF92">KE92-IFERROR(_xlfn.LET(_xlpm.k,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$KE$3:$KE$215),IF(_xlpm.top="対象無し", 0, SUMPRODUCT(_xlpm.amount * _xlpm.hitCount))),0)</f>
        <v>0</v>
      </c>
      <c r="KG92" s="157">
        <f t="shared" si="270"/>
        <v>0</v>
      </c>
      <c r="KH92" s="21">
        <f>LEN(配列情報!$D$79)-LEN(SUBSTITUTE(配列情報!$D$79,$D92,""))</f>
        <v>0</v>
      </c>
      <c r="KI92" s="21">
        <f t="shared" si="368"/>
        <v>0</v>
      </c>
      <c r="KJ92" s="162" cm="1">
        <f t="array" ref="KJ92">KI92-IFERROR(_xlfn.LET(_xlpm.k,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$KI$3:$KI$215),IF(_xlpm.top="対象無し", 0, SUMPRODUCT(_xlpm.amount * _xlpm.hitCount))),0)</f>
        <v>0</v>
      </c>
      <c r="KK92" s="157">
        <f t="shared" si="271"/>
        <v>0</v>
      </c>
      <c r="KL92" s="21">
        <f>LEN(配列情報!$D$80)-LEN(SUBSTITUTE(配列情報!$D$80,$D92,""))</f>
        <v>0</v>
      </c>
      <c r="KM92" s="21">
        <f t="shared" si="369"/>
        <v>0</v>
      </c>
      <c r="KN92" s="162" cm="1">
        <f t="array" ref="KN92">KM92-IFERROR(_xlfn.LET(_xlpm.k,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$KM$3:$KM$215),IF(_xlpm.top="対象無し", 0, SUMPRODUCT(_xlpm.amount * _xlpm.hitCount))),0)</f>
        <v>0</v>
      </c>
      <c r="KO92" s="157">
        <f t="shared" si="272"/>
        <v>0</v>
      </c>
      <c r="KP92" s="21">
        <f>LEN(配列情報!$D$81)-LEN(SUBSTITUTE(配列情報!$D$81,$D92,""))</f>
        <v>0</v>
      </c>
      <c r="KQ92" s="21">
        <f t="shared" si="370"/>
        <v>0</v>
      </c>
      <c r="KR92" s="162" cm="1">
        <f t="array" ref="KR92">KQ92-IFERROR(_xlfn.LET(_xlpm.k,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$KQ$3:$KQ$215),IF(_xlpm.top="対象無し", 0, SUMPRODUCT(_xlpm.amount * _xlpm.hitCount))),0)</f>
        <v>0</v>
      </c>
      <c r="KS92" s="157">
        <f t="shared" si="273"/>
        <v>0</v>
      </c>
      <c r="KT92" s="21">
        <f>LEN(配列情報!$D$82)-LEN(SUBSTITUTE(配列情報!$D$82,$D92,""))</f>
        <v>0</v>
      </c>
      <c r="KU92" s="21">
        <f t="shared" si="371"/>
        <v>0</v>
      </c>
      <c r="KV92" s="162" cm="1">
        <f t="array" ref="KV92">KU92-IFERROR(_xlfn.LET(_xlpm.k,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$KU$3:$KU$215),IF(_xlpm.top="対象無し", 0, SUMPRODUCT(_xlpm.amount * _xlpm.hitCount))),0)</f>
        <v>0</v>
      </c>
      <c r="KW92" s="157">
        <f t="shared" si="274"/>
        <v>0</v>
      </c>
      <c r="KX92" s="21">
        <f>LEN(配列情報!$D$83)-LEN(SUBSTITUTE(配列情報!$D$83,$D92,""))</f>
        <v>0</v>
      </c>
      <c r="KY92" s="21">
        <f t="shared" si="372"/>
        <v>0</v>
      </c>
      <c r="KZ92" s="162" cm="1">
        <f t="array" ref="KZ92">KY92-IFERROR(_xlfn.LET(_xlpm.k,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$KY$3:$KY$215),IF(_xlpm.top="対象無し", 0, SUMPRODUCT(_xlpm.amount * _xlpm.hitCount))),0)</f>
        <v>0</v>
      </c>
      <c r="LA92" s="157">
        <f t="shared" si="275"/>
        <v>0</v>
      </c>
      <c r="LB92" s="21">
        <f>LEN(配列情報!$D$84)-LEN(SUBSTITUTE(配列情報!$D$84,$D92,""))</f>
        <v>0</v>
      </c>
      <c r="LC92" s="21">
        <f t="shared" si="373"/>
        <v>0</v>
      </c>
      <c r="LD92" s="162" cm="1">
        <f t="array" ref="LD92">LC92-IFERROR(_xlfn.LET(_xlpm.k,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$LC$3:$LC$215),IF(_xlpm.top="対象無し", 0, SUMPRODUCT(_xlpm.amount * _xlpm.hitCount))),0)</f>
        <v>0</v>
      </c>
      <c r="LE92" s="157">
        <f t="shared" si="276"/>
        <v>0</v>
      </c>
      <c r="LF92" s="21">
        <f>LEN(配列情報!$D$85)-LEN(SUBSTITUTE(配列情報!$D$85,$D92,""))</f>
        <v>0</v>
      </c>
      <c r="LG92" s="21">
        <f t="shared" si="374"/>
        <v>0</v>
      </c>
      <c r="LH92" s="162" cm="1">
        <f t="array" ref="LH92">LG92-IFERROR(_xlfn.LET(_xlpm.k,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$LG$3:$LG$215),IF(_xlpm.top="対象無し", 0, SUMPRODUCT(_xlpm.amount * _xlpm.hitCount))),0)</f>
        <v>0</v>
      </c>
      <c r="LI92" s="157">
        <f t="shared" si="277"/>
        <v>0</v>
      </c>
      <c r="LJ92" s="21">
        <f>LEN(配列情報!$D$86)-LEN(SUBSTITUTE(配列情報!$D$86,$D92,""))</f>
        <v>0</v>
      </c>
      <c r="LK92" s="21">
        <f t="shared" si="375"/>
        <v>0</v>
      </c>
      <c r="LL92" s="162" cm="1">
        <f t="array" ref="LL92">LK92-IFERROR(_xlfn.LET(_xlpm.k,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$LK$3:$LK$215),IF(_xlpm.top="対象無し", 0, SUMPRODUCT(_xlpm.amount * _xlpm.hitCount))),0)</f>
        <v>0</v>
      </c>
      <c r="LM92" s="157">
        <f t="shared" si="278"/>
        <v>0</v>
      </c>
      <c r="LN92" s="21">
        <f>LEN(配列情報!$D$87)-LEN(SUBSTITUTE(配列情報!$D$87,$D92,""))</f>
        <v>0</v>
      </c>
      <c r="LO92" s="21">
        <f t="shared" si="376"/>
        <v>0</v>
      </c>
      <c r="LP92" s="162" cm="1">
        <f t="array" ref="LP92">LO92-IFERROR(_xlfn.LET(_xlpm.k,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$LO$3:$LO$215),IF(_xlpm.top="対象無し", 0, SUMPRODUCT(_xlpm.amount * _xlpm.hitCount))),0)</f>
        <v>0</v>
      </c>
      <c r="LQ92" s="157">
        <f t="shared" si="279"/>
        <v>0</v>
      </c>
      <c r="LR92" s="21">
        <f>LEN(配列情報!$D$88)-LEN(SUBSTITUTE(配列情報!$D$88,$D92,""))</f>
        <v>0</v>
      </c>
      <c r="LS92" s="21">
        <f t="shared" si="377"/>
        <v>0</v>
      </c>
      <c r="LT92" s="162" cm="1">
        <f t="array" ref="LT92">LS92-IFERROR(_xlfn.LET(_xlpm.k,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$LS$3:$LS$215),IF(_xlpm.top="対象無し", 0, SUMPRODUCT(_xlpm.amount * _xlpm.hitCount))),0)</f>
        <v>0</v>
      </c>
      <c r="LU92" s="157">
        <f t="shared" si="280"/>
        <v>0</v>
      </c>
      <c r="LV92" s="21">
        <f>LEN(配列情報!$D$89)-LEN(SUBSTITUTE(配列情報!$D$89,$D92,""))</f>
        <v>0</v>
      </c>
      <c r="LW92" s="21">
        <f t="shared" si="378"/>
        <v>0</v>
      </c>
      <c r="LX92" s="162" cm="1">
        <f t="array" ref="LX92">LW92-IFERROR(_xlfn.LET(_xlpm.k,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$LW$3:$LW$215),IF(_xlpm.top="対象無し", 0, SUMPRODUCT(_xlpm.amount * _xlpm.hitCount))),0)</f>
        <v>0</v>
      </c>
      <c r="LY92" s="157">
        <f t="shared" si="281"/>
        <v>0</v>
      </c>
      <c r="LZ92" s="21">
        <f>LEN(配列情報!$D$90)-LEN(SUBSTITUTE(配列情報!$D$90,$D92,""))</f>
        <v>0</v>
      </c>
      <c r="MA92" s="21">
        <f t="shared" si="379"/>
        <v>0</v>
      </c>
      <c r="MB92" s="162" cm="1">
        <f t="array" ref="MB92">MA92-IFERROR(_xlfn.LET(_xlpm.k,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$MA$3:$MA$215),IF(_xlpm.top="対象無し", 0, SUMPRODUCT(_xlpm.amount * _xlpm.hitCount))),0)</f>
        <v>0</v>
      </c>
      <c r="MC92" s="157">
        <f t="shared" si="282"/>
        <v>0</v>
      </c>
      <c r="MD92" s="21">
        <f>LEN(配列情報!$D$91)-LEN(SUBSTITUTE(配列情報!$D$91,$D92,""))</f>
        <v>0</v>
      </c>
      <c r="ME92" s="21">
        <f t="shared" si="380"/>
        <v>0</v>
      </c>
      <c r="MF92" s="162" cm="1">
        <f t="array" ref="MF92">ME92-IFERROR(_xlfn.LET(_xlpm.k,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$ME$3:$ME$215),IF(_xlpm.top="対象無し", 0, SUMPRODUCT(_xlpm.amount * _xlpm.hitCount))),0)</f>
        <v>0</v>
      </c>
      <c r="MG92" s="157">
        <f t="shared" si="283"/>
        <v>0</v>
      </c>
      <c r="MH92" s="21">
        <f>LEN(配列情報!$D$92)-LEN(SUBSTITUTE(配列情報!$D$92,$D92,""))</f>
        <v>0</v>
      </c>
      <c r="MI92" s="21">
        <f t="shared" si="381"/>
        <v>0</v>
      </c>
      <c r="MJ92" s="162" cm="1">
        <f t="array" ref="MJ92">MI92-IFERROR(_xlfn.LET(_xlpm.k,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$MI$3:$MI$215),IF(_xlpm.top="対象無し", 0, SUMPRODUCT(_xlpm.amount * _xlpm.hitCount))),0)</f>
        <v>0</v>
      </c>
      <c r="MK92" s="157">
        <f t="shared" si="284"/>
        <v>0</v>
      </c>
      <c r="ML92" s="21">
        <f>LEN(配列情報!$D$93)-LEN(SUBSTITUTE(配列情報!$D$93,$D92,""))</f>
        <v>0</v>
      </c>
      <c r="MM92" s="21">
        <f t="shared" si="382"/>
        <v>0</v>
      </c>
      <c r="MN92" s="162" cm="1">
        <f t="array" ref="MN92">MM92-IFERROR(_xlfn.LET(_xlpm.k,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$MM$3:$MM$215),IF(_xlpm.top="対象無し", 0, SUMPRODUCT(_xlpm.amount * _xlpm.hitCount))),0)</f>
        <v>0</v>
      </c>
      <c r="MO92" s="157">
        <f t="shared" si="285"/>
        <v>0</v>
      </c>
      <c r="MP92" s="21">
        <f>LEN(配列情報!$D$94)-LEN(SUBSTITUTE(配列情報!$D$94,$D92,""))</f>
        <v>0</v>
      </c>
      <c r="MQ92" s="21">
        <f t="shared" si="383"/>
        <v>0</v>
      </c>
      <c r="MR92" s="162" cm="1">
        <f t="array" ref="MR92">MQ92-IFERROR(_xlfn.LET(_xlpm.k,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$MQ$3:$MQ$215),IF(_xlpm.top="対象無し", 0, SUMPRODUCT(_xlpm.amount * _xlpm.hitCount))),0)</f>
        <v>0</v>
      </c>
      <c r="MS92" s="157">
        <f t="shared" si="286"/>
        <v>0</v>
      </c>
      <c r="MT92" s="21">
        <f>LEN(配列情報!$D$95)-LEN(SUBSTITUTE(配列情報!$D$95,$D92,""))</f>
        <v>0</v>
      </c>
      <c r="MU92" s="21">
        <f t="shared" si="384"/>
        <v>0</v>
      </c>
      <c r="MV92" s="162" cm="1">
        <f t="array" ref="MV92">MU92-IFERROR(_xlfn.LET(_xlpm.k,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$MU$3:$MU$215),IF(_xlpm.top="対象無し", 0, SUMPRODUCT(_xlpm.amount * _xlpm.hitCount))),0)</f>
        <v>0</v>
      </c>
      <c r="MW92" s="157">
        <f t="shared" si="287"/>
        <v>0</v>
      </c>
      <c r="MX92" s="21">
        <f>LEN(配列情報!$D$96)-LEN(SUBSTITUTE(配列情報!$D$96,$D92,""))</f>
        <v>0</v>
      </c>
      <c r="MY92" s="21">
        <f t="shared" si="385"/>
        <v>0</v>
      </c>
      <c r="MZ92" s="162" cm="1">
        <f t="array" ref="MZ92">MY92-IFERROR(_xlfn.LET(_xlpm.k,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$MY$3:$MY$215),IF(_xlpm.top="対象無し", 0, SUMPRODUCT(_xlpm.amount * _xlpm.hitCount))),0)</f>
        <v>0</v>
      </c>
      <c r="NA92" s="157">
        <f t="shared" si="288"/>
        <v>0</v>
      </c>
      <c r="NB92" s="21">
        <f>LEN(配列情報!$D$97)-LEN(SUBSTITUTE(配列情報!$D$97,$D92,""))</f>
        <v>0</v>
      </c>
      <c r="NC92" s="21">
        <f t="shared" si="386"/>
        <v>0</v>
      </c>
      <c r="ND92" s="162" cm="1">
        <f t="array" ref="ND92">NC92-IFERROR(_xlfn.LET(_xlpm.k,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$NC$3:$NC$215),IF(_xlpm.top="対象無し", 0, SUMPRODUCT(_xlpm.amount * _xlpm.hitCount))),0)</f>
        <v>0</v>
      </c>
      <c r="NE92" s="157">
        <f t="shared" si="289"/>
        <v>0</v>
      </c>
      <c r="NF92" s="21">
        <f>LEN(配列情報!$D$98)-LEN(SUBSTITUTE(配列情報!$D$98,$D92,""))</f>
        <v>0</v>
      </c>
      <c r="NG92" s="21">
        <f t="shared" si="387"/>
        <v>0</v>
      </c>
      <c r="NH92" s="162" cm="1">
        <f t="array" ref="NH92">NG92-IFERROR(_xlfn.LET(_xlpm.k,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$NG$3:$NG$215),IF(_xlpm.top="対象無し", 0, SUMPRODUCT(_xlpm.amount * _xlpm.hitCount))),0)</f>
        <v>0</v>
      </c>
      <c r="NI92" s="157">
        <f t="shared" si="290"/>
        <v>0</v>
      </c>
      <c r="NJ92" s="21">
        <f>LEN(配列情報!$D$99)-LEN(SUBSTITUTE(配列情報!$D$99,$D92,""))</f>
        <v>0</v>
      </c>
      <c r="NK92" s="21">
        <f t="shared" si="388"/>
        <v>0</v>
      </c>
      <c r="NL92" s="162" cm="1">
        <f t="array" ref="NL92">NK92-IFERROR(_xlfn.LET(_xlpm.k,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$NK$3:$NK$215),IF(_xlpm.top="対象無し", 0, SUMPRODUCT(_xlpm.amount * _xlpm.hitCount))),0)</f>
        <v>0</v>
      </c>
      <c r="NM92" s="157">
        <f t="shared" si="291"/>
        <v>0</v>
      </c>
      <c r="NN92" s="21">
        <f>LEN(配列情報!$D$100)-LEN(SUBSTITUTE(配列情報!$D$100,$D92,""))</f>
        <v>0</v>
      </c>
      <c r="NO92" s="21">
        <f t="shared" si="389"/>
        <v>0</v>
      </c>
      <c r="NP92" s="162" cm="1">
        <f t="array" ref="NP92">NO92-IFERROR(_xlfn.LET(_xlpm.k,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$NO$3:$NO$215),IF(_xlpm.top="対象無し", 0, SUMPRODUCT(_xlpm.amount * _xlpm.hitCount))),0)</f>
        <v>0</v>
      </c>
      <c r="NQ92" s="157">
        <f t="shared" si="292"/>
        <v>0</v>
      </c>
      <c r="NR92" s="21">
        <f>LEN(配列情報!$D$101)-LEN(SUBSTITUTE(配列情報!$D$101,$D92,""))</f>
        <v>0</v>
      </c>
      <c r="NS92" s="21">
        <f t="shared" si="390"/>
        <v>0</v>
      </c>
      <c r="NT92" s="162" cm="1">
        <f t="array" ref="NT92">NS92-IFERROR(_xlfn.LET(_xlpm.k,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$NS$3:$NS$215),IF(_xlpm.top="対象無し", 0, SUMPRODUCT(_xlpm.amount * _xlpm.hitCount))),0)</f>
        <v>0</v>
      </c>
      <c r="NU92" s="157">
        <f t="shared" si="293"/>
        <v>0</v>
      </c>
      <c r="NV92" s="21">
        <f>LEN(配列情報!$D$102)-LEN(SUBSTITUTE(配列情報!$D$102,$D92,""))</f>
        <v>0</v>
      </c>
      <c r="NW92" s="21">
        <f t="shared" si="391"/>
        <v>0</v>
      </c>
      <c r="NX92" s="162" cm="1">
        <f t="array" ref="NX92">NW92-IFERROR(_xlfn.LET(_xlpm.k, _xlfn.XMATCH(TRUE, EXACT($OB$2:$RL$2, D92),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D92, ""))) / LEN(D92),_xlpm.amount, SUMIF($C$3:$C$215, _xlpm.arrCode, $NW$3:$NW$215),IF(_xlpm.top="対象無し", 0, SUMPRODUCT(_xlpm.amount * _xlpm.hitCount))),0)</f>
        <v>0</v>
      </c>
      <c r="NY92" s="157">
        <f t="shared" si="294"/>
        <v>0</v>
      </c>
    </row>
    <row r="93" spans="1:389">
      <c r="A93" s="163" t="str">
        <f>塩基・修飾表記の定義!A72 &amp; "[特殊]"</f>
        <v>[特殊]</v>
      </c>
      <c r="B93" s="176"/>
      <c r="C93" s="45">
        <v>91</v>
      </c>
      <c r="D93" s="19">
        <f>塩基・修飾表記の定義!D72</f>
        <v>0</v>
      </c>
      <c r="E93" s="160">
        <f t="shared" si="295"/>
        <v>1</v>
      </c>
      <c r="F93" s="21">
        <f>LEN(配列情報!$D$7)-LEN(SUBSTITUTE(配列情報!$D$7,$D93,""))</f>
        <v>0</v>
      </c>
      <c r="G93" s="21">
        <f t="shared" si="296"/>
        <v>0</v>
      </c>
      <c r="H93" s="162" cm="1">
        <f t="array" ref="H93">G93-IFERROR(_xlfn.LET(_xlpm.k,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$G$3:$G$215),IF(_xlpm.top="対象無し", 0, SUMPRODUCT(_xlpm.amount * _xlpm.hitCount))),0)</f>
        <v>0</v>
      </c>
      <c r="I93" s="157">
        <f>H93</f>
        <v>0</v>
      </c>
      <c r="J93" s="21">
        <f>LEN(配列情報!$D$8)-LEN(SUBSTITUTE(配列情報!$D$8,$D93,""))</f>
        <v>0</v>
      </c>
      <c r="K93" s="21">
        <f t="shared" si="297"/>
        <v>0</v>
      </c>
      <c r="L93" s="162" cm="1">
        <f t="array" ref="L93">K93-IFERROR(_xlfn.LET(_xlpm.k,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$K$3:$K$215),IF(_xlpm.top="対象無し", 0, SUMPRODUCT(_xlpm.amount * _xlpm.hitCount))),0)</f>
        <v>0</v>
      </c>
      <c r="M93" s="157">
        <f t="shared" si="200"/>
        <v>0</v>
      </c>
      <c r="N93" s="21">
        <f>LEN(配列情報!$D$9)-LEN(SUBSTITUTE(配列情報!$D$9,$D93,""))</f>
        <v>0</v>
      </c>
      <c r="O93" s="21">
        <f t="shared" si="298"/>
        <v>0</v>
      </c>
      <c r="P93" s="162" cm="1">
        <f t="array" ref="P93">O93-IFERROR(_xlfn.LET(_xlpm.k,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$O$3:$O$215),IF(_xlpm.top="対象無し", 0, SUMPRODUCT(_xlpm.amount * _xlpm.hitCount))),0)</f>
        <v>0</v>
      </c>
      <c r="Q93" s="157">
        <f t="shared" si="201"/>
        <v>0</v>
      </c>
      <c r="R93" s="21">
        <f>LEN(配列情報!$D$10)-LEN(SUBSTITUTE(配列情報!$D$10,$D93,""))</f>
        <v>0</v>
      </c>
      <c r="S93" s="21">
        <f t="shared" si="299"/>
        <v>0</v>
      </c>
      <c r="T93" s="162" cm="1">
        <f t="array" ref="T93">S93-IFERROR(_xlfn.LET(_xlpm.k,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$S$3:$S$215),IF(_xlpm.top="対象無し", 0, SUMPRODUCT(_xlpm.amount * _xlpm.hitCount))),0)</f>
        <v>0</v>
      </c>
      <c r="U93" s="157">
        <f t="shared" si="202"/>
        <v>0</v>
      </c>
      <c r="V93" s="21">
        <f>LEN(配列情報!$D$11)-LEN(SUBSTITUTE(配列情報!$D$11,$D93,""))</f>
        <v>0</v>
      </c>
      <c r="W93" s="21">
        <f t="shared" si="300"/>
        <v>0</v>
      </c>
      <c r="X93" s="162" cm="1">
        <f t="array" ref="X93">W93-IFERROR(_xlfn.LET(_xlpm.k,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$W$3:$W$215),IF(_xlpm.top="対象無し", 0, SUMPRODUCT(_xlpm.amount * _xlpm.hitCount))),0)</f>
        <v>0</v>
      </c>
      <c r="Y93" s="157">
        <f t="shared" si="203"/>
        <v>0</v>
      </c>
      <c r="Z93" s="21">
        <f>LEN(配列情報!$D$12)-LEN(SUBSTITUTE(配列情報!$D$12,$D93,""))</f>
        <v>0</v>
      </c>
      <c r="AA93" s="21">
        <f t="shared" si="301"/>
        <v>0</v>
      </c>
      <c r="AB93" s="162" cm="1">
        <f t="array" ref="AB93">AA93-IFERROR(_xlfn.LET(_xlpm.k,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$AA$3:$AA$215),IF(_xlpm.top="対象無し", 0, SUMPRODUCT(_xlpm.amount * _xlpm.hitCount))),0)</f>
        <v>0</v>
      </c>
      <c r="AC93" s="157">
        <f t="shared" si="204"/>
        <v>0</v>
      </c>
      <c r="AD93" s="21">
        <f>LEN(配列情報!$D$13)-LEN(SUBSTITUTE(配列情報!$D$13,$D93,""))</f>
        <v>0</v>
      </c>
      <c r="AE93" s="21">
        <f t="shared" si="302"/>
        <v>0</v>
      </c>
      <c r="AF93" s="162" cm="1">
        <f t="array" ref="AF93">AE93-IFERROR(_xlfn.LET(_xlpm.k,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$AE$3:$AE$215),IF(_xlpm.top="対象無し", 0, SUMPRODUCT(_xlpm.amount * _xlpm.hitCount))),0)</f>
        <v>0</v>
      </c>
      <c r="AG93" s="157">
        <f>AF93</f>
        <v>0</v>
      </c>
      <c r="AH93" s="21">
        <f>LEN(配列情報!$D$14)-LEN(SUBSTITUTE(配列情報!$D$14,$D93,""))</f>
        <v>0</v>
      </c>
      <c r="AI93" s="21">
        <f t="shared" si="303"/>
        <v>0</v>
      </c>
      <c r="AJ93" s="162" cm="1">
        <f t="array" ref="AJ93">AI93-IFERROR(_xlfn.LET(_xlpm.k,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$AI$3:$AI$215),IF(_xlpm.top="対象無し", 0, SUMPRODUCT(_xlpm.amount * _xlpm.hitCount))),0)</f>
        <v>0</v>
      </c>
      <c r="AK93" s="157">
        <f t="shared" si="206"/>
        <v>0</v>
      </c>
      <c r="AL93" s="21">
        <f>LEN(配列情報!$D$15)-LEN(SUBSTITUTE(配列情報!$D$15,$D93,""))</f>
        <v>0</v>
      </c>
      <c r="AM93" s="21">
        <f t="shared" si="304"/>
        <v>0</v>
      </c>
      <c r="AN93" s="162" cm="1">
        <f t="array" ref="AN93">AM93-IFERROR(_xlfn.LET(_xlpm.k,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$AM$3:$AM$215),IF(_xlpm.top="対象無し", 0, SUMPRODUCT(_xlpm.amount * _xlpm.hitCount))),0)</f>
        <v>0</v>
      </c>
      <c r="AO93" s="157">
        <f t="shared" si="207"/>
        <v>0</v>
      </c>
      <c r="AP93" s="21">
        <f>LEN(配列情報!$D$16)-LEN(SUBSTITUTE(配列情報!$D$16,$D93,""))</f>
        <v>0</v>
      </c>
      <c r="AQ93" s="21">
        <f t="shared" si="305"/>
        <v>0</v>
      </c>
      <c r="AR93" s="162" cm="1">
        <f t="array" ref="AR93">AQ93-IFERROR(_xlfn.LET(_xlpm.k,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$AQ$3:$AQ$215),IF(_xlpm.top="対象無し", 0, SUMPRODUCT(_xlpm.amount * _xlpm.hitCount))),0)</f>
        <v>0</v>
      </c>
      <c r="AS93" s="157">
        <f t="shared" si="208"/>
        <v>0</v>
      </c>
      <c r="AT93" s="21">
        <f>LEN(配列情報!$D$17)-LEN(SUBSTITUTE(配列情報!$D$17,$D93,""))</f>
        <v>0</v>
      </c>
      <c r="AU93" s="21">
        <f t="shared" si="306"/>
        <v>0</v>
      </c>
      <c r="AV93" s="162" cm="1">
        <f t="array" ref="AV93">AU93-IFERROR(_xlfn.LET(_xlpm.k,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$AU$3:$AU$215),IF(_xlpm.top="対象無し", 0, SUMPRODUCT(_xlpm.amount * _xlpm.hitCount))),0)</f>
        <v>0</v>
      </c>
      <c r="AW93" s="157">
        <f t="shared" si="209"/>
        <v>0</v>
      </c>
      <c r="AX93" s="21">
        <f>LEN(配列情報!$D$18)-LEN(SUBSTITUTE(配列情報!$D$18,$D93,""))</f>
        <v>0</v>
      </c>
      <c r="AY93" s="21">
        <f t="shared" si="307"/>
        <v>0</v>
      </c>
      <c r="AZ93" s="162" cm="1">
        <f t="array" ref="AZ93">AY93-IFERROR(_xlfn.LET(_xlpm.k,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$AY$3:$AY$215),IF(_xlpm.top="対象無し", 0, SUMPRODUCT(_xlpm.amount * _xlpm.hitCount))),0)</f>
        <v>0</v>
      </c>
      <c r="BA93" s="157">
        <f t="shared" si="210"/>
        <v>0</v>
      </c>
      <c r="BB93" s="21">
        <f>LEN(配列情報!$D$19)-LEN(SUBSTITUTE(配列情報!$D$19,$D93,""))</f>
        <v>0</v>
      </c>
      <c r="BC93" s="21">
        <f t="shared" si="308"/>
        <v>0</v>
      </c>
      <c r="BD93" s="162" cm="1">
        <f t="array" ref="BD93">BC93-IFERROR(_xlfn.LET(_xlpm.k,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$BC$3:$BC$215),IF(_xlpm.top="対象無し", 0, SUMPRODUCT(_xlpm.amount * _xlpm.hitCount))),0)</f>
        <v>0</v>
      </c>
      <c r="BE93" s="157">
        <f t="shared" si="211"/>
        <v>0</v>
      </c>
      <c r="BF93" s="21">
        <f>LEN(配列情報!$D$20)-LEN(SUBSTITUTE(配列情報!$D$20,$D93,""))</f>
        <v>0</v>
      </c>
      <c r="BG93" s="21">
        <f t="shared" si="309"/>
        <v>0</v>
      </c>
      <c r="BH93" s="162" cm="1">
        <f t="array" ref="BH93">BG93-IFERROR(_xlfn.LET(_xlpm.k,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$BG$3:$BG$215),IF(_xlpm.top="対象無し", 0, SUMPRODUCT(_xlpm.amount * _xlpm.hitCount))),0)</f>
        <v>0</v>
      </c>
      <c r="BI93" s="157">
        <f t="shared" si="212"/>
        <v>0</v>
      </c>
      <c r="BJ93" s="21">
        <f>LEN(配列情報!$D$21)-LEN(SUBSTITUTE(配列情報!$D$21,$D93,""))</f>
        <v>0</v>
      </c>
      <c r="BK93" s="21">
        <f t="shared" si="310"/>
        <v>0</v>
      </c>
      <c r="BL93" s="162" cm="1">
        <f t="array" ref="BL93">BK93-IFERROR(_xlfn.LET(_xlpm.k,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$BK$3:$BK$215),IF(_xlpm.top="対象無し", 0, SUMPRODUCT(_xlpm.amount * _xlpm.hitCount))),0)</f>
        <v>0</v>
      </c>
      <c r="BM93" s="157">
        <f t="shared" si="213"/>
        <v>0</v>
      </c>
      <c r="BN93" s="21">
        <f>LEN(配列情報!$D$22)-LEN(SUBSTITUTE(配列情報!$D$22,$D93,""))</f>
        <v>0</v>
      </c>
      <c r="BO93" s="21">
        <f t="shared" si="311"/>
        <v>0</v>
      </c>
      <c r="BP93" s="162" cm="1">
        <f t="array" ref="BP93">BO93-IFERROR(_xlfn.LET(_xlpm.k,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$BO$3:$BO$215),IF(_xlpm.top="対象無し", 0, SUMPRODUCT(_xlpm.amount * _xlpm.hitCount))),0)</f>
        <v>0</v>
      </c>
      <c r="BQ93" s="157">
        <f t="shared" si="214"/>
        <v>0</v>
      </c>
      <c r="BR93" s="21">
        <f>LEN(配列情報!$D$23)-LEN(SUBSTITUTE(配列情報!$D$23,$D93,""))</f>
        <v>0</v>
      </c>
      <c r="BS93" s="21">
        <f t="shared" si="312"/>
        <v>0</v>
      </c>
      <c r="BT93" s="162" cm="1">
        <f t="array" ref="BT93">BS93-IFERROR(_xlfn.LET(_xlpm.k,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$BS$3:$BS$215),IF(_xlpm.top="対象無し", 0, SUMPRODUCT(_xlpm.amount * _xlpm.hitCount))),0)</f>
        <v>0</v>
      </c>
      <c r="BU93" s="157">
        <f t="shared" si="215"/>
        <v>0</v>
      </c>
      <c r="BV93" s="21">
        <f>LEN(配列情報!$D$24)-LEN(SUBSTITUTE(配列情報!$D$24,$D93,""))</f>
        <v>0</v>
      </c>
      <c r="BW93" s="21">
        <f t="shared" si="313"/>
        <v>0</v>
      </c>
      <c r="BX93" s="162" cm="1">
        <f t="array" ref="BX93">BW93-IFERROR(_xlfn.LET(_xlpm.k,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$BW$3:$BW$215),IF(_xlpm.top="対象無し", 0, SUMPRODUCT(_xlpm.amount * _xlpm.hitCount))),0)</f>
        <v>0</v>
      </c>
      <c r="BY93" s="157">
        <f t="shared" si="216"/>
        <v>0</v>
      </c>
      <c r="BZ93" s="21">
        <f>LEN(配列情報!$D$25)-LEN(SUBSTITUTE(配列情報!$D$25,$D93,""))</f>
        <v>0</v>
      </c>
      <c r="CA93" s="21">
        <f t="shared" si="314"/>
        <v>0</v>
      </c>
      <c r="CB93" s="162" cm="1">
        <f t="array" ref="CB93">CA93-IFERROR(_xlfn.LET(_xlpm.k,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$CA$3:$CA$215),IF(_xlpm.top="対象無し", 0, SUMPRODUCT(_xlpm.amount * _xlpm.hitCount))),0)</f>
        <v>0</v>
      </c>
      <c r="CC93" s="157">
        <f t="shared" si="217"/>
        <v>0</v>
      </c>
      <c r="CD93" s="21">
        <f>LEN(配列情報!$D$26)-LEN(SUBSTITUTE(配列情報!$D$26,$D93,""))</f>
        <v>0</v>
      </c>
      <c r="CE93" s="21">
        <f t="shared" si="315"/>
        <v>0</v>
      </c>
      <c r="CF93" s="162" cm="1">
        <f t="array" ref="CF93">CE93-IFERROR(_xlfn.LET(_xlpm.k,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$CE$3:$CE$215),IF(_xlpm.top="対象無し", 0, SUMPRODUCT(_xlpm.amount * _xlpm.hitCount))),0)</f>
        <v>0</v>
      </c>
      <c r="CG93" s="157">
        <f t="shared" si="218"/>
        <v>0</v>
      </c>
      <c r="CH93" s="21">
        <f>LEN(配列情報!$D$27)-LEN(SUBSTITUTE(配列情報!$D$27,$D93,""))</f>
        <v>0</v>
      </c>
      <c r="CI93" s="21">
        <f t="shared" si="316"/>
        <v>0</v>
      </c>
      <c r="CJ93" s="162" cm="1">
        <f t="array" ref="CJ93">CI93-IFERROR(_xlfn.LET(_xlpm.k,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$CI$3:$CI$215),IF(_xlpm.top="対象無し", 0, SUMPRODUCT(_xlpm.amount * _xlpm.hitCount))),0)</f>
        <v>0</v>
      </c>
      <c r="CK93" s="157">
        <f t="shared" si="219"/>
        <v>0</v>
      </c>
      <c r="CL93" s="21">
        <f>LEN(配列情報!$D$28)-LEN(SUBSTITUTE(配列情報!$D$28,$D93,""))</f>
        <v>0</v>
      </c>
      <c r="CM93" s="21">
        <f t="shared" si="317"/>
        <v>0</v>
      </c>
      <c r="CN93" s="162" cm="1">
        <f t="array" ref="CN93">CM93-IFERROR(_xlfn.LET(_xlpm.k,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$CM$3:$CM$215),IF(_xlpm.top="対象無し", 0, SUMPRODUCT(_xlpm.amount * _xlpm.hitCount))),0)</f>
        <v>0</v>
      </c>
      <c r="CO93" s="157">
        <f t="shared" si="220"/>
        <v>0</v>
      </c>
      <c r="CP93" s="21">
        <f>LEN(配列情報!$D$29)-LEN(SUBSTITUTE(配列情報!$D$29,$D93,""))</f>
        <v>0</v>
      </c>
      <c r="CQ93" s="21">
        <f t="shared" si="318"/>
        <v>0</v>
      </c>
      <c r="CR93" s="162" cm="1">
        <f t="array" ref="CR93">CQ93-IFERROR(_xlfn.LET(_xlpm.k,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$CQ$3:$CQ$215),IF(_xlpm.top="対象無し", 0, SUMPRODUCT(_xlpm.amount * _xlpm.hitCount))),0)</f>
        <v>0</v>
      </c>
      <c r="CS93" s="157">
        <f t="shared" si="221"/>
        <v>0</v>
      </c>
      <c r="CT93" s="21">
        <f>LEN(配列情報!$D$30)-LEN(SUBSTITUTE(配列情報!$D$30,$D93,""))</f>
        <v>0</v>
      </c>
      <c r="CU93" s="21">
        <f t="shared" si="319"/>
        <v>0</v>
      </c>
      <c r="CV93" s="162" cm="1">
        <f t="array" ref="CV93">CU93-IFERROR(_xlfn.LET(_xlpm.k,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$CU$3:$CU$215),IF(_xlpm.top="対象無し", 0, SUMPRODUCT(_xlpm.amount * _xlpm.hitCount))),0)</f>
        <v>0</v>
      </c>
      <c r="CW93" s="157">
        <f t="shared" si="222"/>
        <v>0</v>
      </c>
      <c r="CX93" s="21">
        <f>LEN(配列情報!$D$31)-LEN(SUBSTITUTE(配列情報!$D$31,$D93,""))</f>
        <v>0</v>
      </c>
      <c r="CY93" s="21">
        <f t="shared" si="320"/>
        <v>0</v>
      </c>
      <c r="CZ93" s="162" cm="1">
        <f t="array" ref="CZ93">CY93-IFERROR(_xlfn.LET(_xlpm.k,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$CY$3:$CY$215),IF(_xlpm.top="対象無し", 0, SUMPRODUCT(_xlpm.amount * _xlpm.hitCount))),0)</f>
        <v>0</v>
      </c>
      <c r="DA93" s="157">
        <f t="shared" si="223"/>
        <v>0</v>
      </c>
      <c r="DB93" s="21">
        <f>LEN(配列情報!$D$32)-LEN(SUBSTITUTE(配列情報!$D$32,$D93,""))</f>
        <v>0</v>
      </c>
      <c r="DC93" s="21">
        <f t="shared" si="321"/>
        <v>0</v>
      </c>
      <c r="DD93" s="162" cm="1">
        <f t="array" ref="DD93">DC93-IFERROR(_xlfn.LET(_xlpm.k,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$DC$3:$DC$215),IF(_xlpm.top="対象無し", 0, SUMPRODUCT(_xlpm.amount * _xlpm.hitCount))),0)</f>
        <v>0</v>
      </c>
      <c r="DE93" s="157">
        <f t="shared" si="224"/>
        <v>0</v>
      </c>
      <c r="DF93" s="21">
        <f>LEN(配列情報!$D$33)-LEN(SUBSTITUTE(配列情報!$D$33,$D93,""))</f>
        <v>0</v>
      </c>
      <c r="DG93" s="21">
        <f t="shared" si="322"/>
        <v>0</v>
      </c>
      <c r="DH93" s="162" cm="1">
        <f t="array" ref="DH93">DG93-IFERROR(_xlfn.LET(_xlpm.k,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$DG$3:$DG$215),IF(_xlpm.top="対象無し", 0, SUMPRODUCT(_xlpm.amount * _xlpm.hitCount))),0)</f>
        <v>0</v>
      </c>
      <c r="DI93" s="157">
        <f t="shared" si="225"/>
        <v>0</v>
      </c>
      <c r="DJ93" s="21">
        <f>LEN(配列情報!$D$34)-LEN(SUBSTITUTE(配列情報!$D$34,$D93,""))</f>
        <v>0</v>
      </c>
      <c r="DK93" s="21">
        <f t="shared" si="323"/>
        <v>0</v>
      </c>
      <c r="DL93" s="162" cm="1">
        <f t="array" ref="DL93">DK93-IFERROR(_xlfn.LET(_xlpm.k,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$DK$3:$DK$215),IF(_xlpm.top="対象無し", 0, SUMPRODUCT(_xlpm.amount * _xlpm.hitCount))),0)</f>
        <v>0</v>
      </c>
      <c r="DM93" s="157">
        <f t="shared" si="226"/>
        <v>0</v>
      </c>
      <c r="DN93" s="21">
        <f>LEN(配列情報!$D$35)-LEN(SUBSTITUTE(配列情報!$D$35,$D93,""))</f>
        <v>0</v>
      </c>
      <c r="DO93" s="21">
        <f t="shared" si="324"/>
        <v>0</v>
      </c>
      <c r="DP93" s="162" cm="1">
        <f t="array" ref="DP93">DO93-IFERROR(_xlfn.LET(_xlpm.k,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$DO$3:$DO$215),IF(_xlpm.top="対象無し", 0, SUMPRODUCT(_xlpm.amount * _xlpm.hitCount))),0)</f>
        <v>0</v>
      </c>
      <c r="DQ93" s="157">
        <f t="shared" si="227"/>
        <v>0</v>
      </c>
      <c r="DR93" s="21">
        <f>LEN(配列情報!$D$36)-LEN(SUBSTITUTE(配列情報!$D$36,$D93,""))</f>
        <v>0</v>
      </c>
      <c r="DS93" s="21">
        <f t="shared" si="325"/>
        <v>0</v>
      </c>
      <c r="DT93" s="162" cm="1">
        <f t="array" ref="DT93">DS93-IFERROR(_xlfn.LET(_xlpm.k,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$DS$3:$DS$215),IF(_xlpm.top="対象無し", 0, SUMPRODUCT(_xlpm.amount * _xlpm.hitCount))),0)</f>
        <v>0</v>
      </c>
      <c r="DU93" s="157">
        <f t="shared" si="228"/>
        <v>0</v>
      </c>
      <c r="DV93" s="21">
        <f>LEN(配列情報!$D$37)-LEN(SUBSTITUTE(配列情報!$D$37,$D93,""))</f>
        <v>0</v>
      </c>
      <c r="DW93" s="21">
        <f t="shared" si="326"/>
        <v>0</v>
      </c>
      <c r="DX93" s="162" cm="1">
        <f t="array" ref="DX93">DW93-IFERROR(_xlfn.LET(_xlpm.k,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$DW$3:$DW$215),IF(_xlpm.top="対象無し", 0, SUMPRODUCT(_xlpm.amount * _xlpm.hitCount))),0)</f>
        <v>0</v>
      </c>
      <c r="DY93" s="157">
        <f t="shared" si="229"/>
        <v>0</v>
      </c>
      <c r="DZ93" s="21">
        <f>LEN(配列情報!$D$38)-LEN(SUBSTITUTE(配列情報!$D$38,$D93,""))</f>
        <v>0</v>
      </c>
      <c r="EA93" s="21">
        <f t="shared" si="327"/>
        <v>0</v>
      </c>
      <c r="EB93" s="162" cm="1">
        <f t="array" ref="EB93">EA93-IFERROR(_xlfn.LET(_xlpm.k,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$EA$3:$EA$215),IF(_xlpm.top="対象無し", 0, SUMPRODUCT(_xlpm.amount * _xlpm.hitCount))),0)</f>
        <v>0</v>
      </c>
      <c r="EC93" s="157">
        <f t="shared" si="230"/>
        <v>0</v>
      </c>
      <c r="ED93" s="21">
        <f>LEN(配列情報!$D$39)-LEN(SUBSTITUTE(配列情報!$D$39,$D93,""))</f>
        <v>0</v>
      </c>
      <c r="EE93" s="21">
        <f t="shared" si="328"/>
        <v>0</v>
      </c>
      <c r="EF93" s="162" cm="1">
        <f t="array" ref="EF93">EE93-IFERROR(_xlfn.LET(_xlpm.k,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$EE$3:$EE$215),IF(_xlpm.top="対象無し", 0, SUMPRODUCT(_xlpm.amount * _xlpm.hitCount))),0)</f>
        <v>0</v>
      </c>
      <c r="EG93" s="157">
        <f t="shared" si="231"/>
        <v>0</v>
      </c>
      <c r="EH93" s="21">
        <f>LEN(配列情報!$D$40)-LEN(SUBSTITUTE(配列情報!$D$40,$D93,""))</f>
        <v>0</v>
      </c>
      <c r="EI93" s="21">
        <f t="shared" si="329"/>
        <v>0</v>
      </c>
      <c r="EJ93" s="162" cm="1">
        <f t="array" ref="EJ93">EI93-IFERROR(_xlfn.LET(_xlpm.k,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$EI$3:$EI$215),IF(_xlpm.top="対象無し", 0, SUMPRODUCT(_xlpm.amount * _xlpm.hitCount))),0)</f>
        <v>0</v>
      </c>
      <c r="EK93" s="157">
        <f t="shared" si="232"/>
        <v>0</v>
      </c>
      <c r="EL93" s="21">
        <f>LEN(配列情報!$D$41)-LEN(SUBSTITUTE(配列情報!$D$41,$D93,""))</f>
        <v>0</v>
      </c>
      <c r="EM93" s="21">
        <f t="shared" si="330"/>
        <v>0</v>
      </c>
      <c r="EN93" s="162" cm="1">
        <f t="array" ref="EN93">EM93-IFERROR(_xlfn.LET(_xlpm.k,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$EM$3:$EM$215),IF(_xlpm.top="対象無し", 0, SUMPRODUCT(_xlpm.amount * _xlpm.hitCount))),0)</f>
        <v>0</v>
      </c>
      <c r="EO93" s="157">
        <f t="shared" si="233"/>
        <v>0</v>
      </c>
      <c r="EP93" s="21">
        <f>LEN(配列情報!$D$42)-LEN(SUBSTITUTE(配列情報!$D$42,$D93,""))</f>
        <v>0</v>
      </c>
      <c r="EQ93" s="21">
        <f t="shared" si="331"/>
        <v>0</v>
      </c>
      <c r="ER93" s="162" cm="1">
        <f t="array" ref="ER93">EQ93-IFERROR(_xlfn.LET(_xlpm.k,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$EQ$3:$EQ$215),IF(_xlpm.top="対象無し", 0, SUMPRODUCT(_xlpm.amount * _xlpm.hitCount))),0)</f>
        <v>0</v>
      </c>
      <c r="ES93" s="157">
        <f t="shared" si="234"/>
        <v>0</v>
      </c>
      <c r="ET93" s="21">
        <f>LEN(配列情報!$D$43)-LEN(SUBSTITUTE(配列情報!$D$43,$D93,""))</f>
        <v>0</v>
      </c>
      <c r="EU93" s="21">
        <f t="shared" si="332"/>
        <v>0</v>
      </c>
      <c r="EV93" s="162" cm="1">
        <f t="array" ref="EV93">EU93-IFERROR(_xlfn.LET(_xlpm.k,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$EU$3:$EU$215),IF(_xlpm.top="対象無し", 0, SUMPRODUCT(_xlpm.amount * _xlpm.hitCount))),0)</f>
        <v>0</v>
      </c>
      <c r="EW93" s="157">
        <f t="shared" si="235"/>
        <v>0</v>
      </c>
      <c r="EX93" s="21">
        <f>LEN(配列情報!$D$44)-LEN(SUBSTITUTE(配列情報!$D$44,$D93,""))</f>
        <v>0</v>
      </c>
      <c r="EY93" s="21">
        <f t="shared" si="333"/>
        <v>0</v>
      </c>
      <c r="EZ93" s="162" cm="1">
        <f t="array" ref="EZ93">EY93-IFERROR(_xlfn.LET(_xlpm.k,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$EY$3:$EY$215),IF(_xlpm.top="対象無し", 0, SUMPRODUCT(_xlpm.amount * _xlpm.hitCount))),0)</f>
        <v>0</v>
      </c>
      <c r="FA93" s="157">
        <f t="shared" si="236"/>
        <v>0</v>
      </c>
      <c r="FB93" s="21">
        <f>LEN(配列情報!$D$45)-LEN(SUBSTITUTE(配列情報!$D$45,$D93,""))</f>
        <v>0</v>
      </c>
      <c r="FC93" s="21">
        <f t="shared" si="334"/>
        <v>0</v>
      </c>
      <c r="FD93" s="162" cm="1">
        <f t="array" ref="FD93">FC93-IFERROR(_xlfn.LET(_xlpm.k,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$FC$3:$FC$215),IF(_xlpm.top="対象無し", 0, SUMPRODUCT(_xlpm.amount * _xlpm.hitCount))),0)</f>
        <v>0</v>
      </c>
      <c r="FE93" s="157">
        <f t="shared" si="237"/>
        <v>0</v>
      </c>
      <c r="FF93" s="21">
        <f>LEN(配列情報!$D$46)-LEN(SUBSTITUTE(配列情報!$D$46,$D93,""))</f>
        <v>0</v>
      </c>
      <c r="FG93" s="21">
        <f t="shared" si="335"/>
        <v>0</v>
      </c>
      <c r="FH93" s="162" cm="1">
        <f t="array" ref="FH93">FG93-IFERROR(_xlfn.LET(_xlpm.k,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$FG$3:$FG$215),IF(_xlpm.top="対象無し", 0, SUMPRODUCT(_xlpm.amount * _xlpm.hitCount))),0)</f>
        <v>0</v>
      </c>
      <c r="FI93" s="157">
        <f t="shared" si="238"/>
        <v>0</v>
      </c>
      <c r="FJ93" s="21">
        <f>LEN(配列情報!$D$47)-LEN(SUBSTITUTE(配列情報!$D$47,$D93,""))</f>
        <v>0</v>
      </c>
      <c r="FK93" s="21">
        <f t="shared" si="336"/>
        <v>0</v>
      </c>
      <c r="FL93" s="162" cm="1">
        <f t="array" ref="FL93">FK93-IFERROR(_xlfn.LET(_xlpm.k,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$FK$3:$FK$215),IF(_xlpm.top="対象無し", 0, SUMPRODUCT(_xlpm.amount * _xlpm.hitCount))),0)</f>
        <v>0</v>
      </c>
      <c r="FM93" s="157">
        <f t="shared" si="239"/>
        <v>0</v>
      </c>
      <c r="FN93" s="21">
        <f>LEN(配列情報!$D$48)-LEN(SUBSTITUTE(配列情報!$D$48,$D93,""))</f>
        <v>0</v>
      </c>
      <c r="FO93" s="21">
        <f t="shared" si="337"/>
        <v>0</v>
      </c>
      <c r="FP93" s="162" cm="1">
        <f t="array" ref="FP93">FO93-IFERROR(_xlfn.LET(_xlpm.k,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$FO$3:$FO$215),IF(_xlpm.top="対象無し", 0, SUMPRODUCT(_xlpm.amount * _xlpm.hitCount))),0)</f>
        <v>0</v>
      </c>
      <c r="FQ93" s="157">
        <f t="shared" si="240"/>
        <v>0</v>
      </c>
      <c r="FR93" s="21">
        <f>LEN(配列情報!$D$49)-LEN(SUBSTITUTE(配列情報!$D$49,$D93,""))</f>
        <v>0</v>
      </c>
      <c r="FS93" s="21">
        <f t="shared" si="338"/>
        <v>0</v>
      </c>
      <c r="FT93" s="162" cm="1">
        <f t="array" ref="FT93">FS93-IFERROR(_xlfn.LET(_xlpm.k,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$FS$3:$FS$215),IF(_xlpm.top="対象無し", 0, SUMPRODUCT(_xlpm.amount * _xlpm.hitCount))),0)</f>
        <v>0</v>
      </c>
      <c r="FU93" s="157">
        <f t="shared" si="241"/>
        <v>0</v>
      </c>
      <c r="FV93" s="21">
        <f>LEN(配列情報!$D$50)-LEN(SUBSTITUTE(配列情報!$D$50,$D93,""))</f>
        <v>0</v>
      </c>
      <c r="FW93" s="21">
        <f t="shared" si="339"/>
        <v>0</v>
      </c>
      <c r="FX93" s="162" cm="1">
        <f t="array" ref="FX93">FW93-IFERROR(_xlfn.LET(_xlpm.k,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$FW$3:$FW$215),IF(_xlpm.top="対象無し", 0, SUMPRODUCT(_xlpm.amount * _xlpm.hitCount))),0)</f>
        <v>0</v>
      </c>
      <c r="FY93" s="157">
        <f t="shared" si="242"/>
        <v>0</v>
      </c>
      <c r="FZ93" s="21">
        <f>LEN(配列情報!$D$51)-LEN(SUBSTITUTE(配列情報!$D$51,$D93,""))</f>
        <v>0</v>
      </c>
      <c r="GA93" s="21">
        <f t="shared" si="340"/>
        <v>0</v>
      </c>
      <c r="GB93" s="162" cm="1">
        <f t="array" ref="GB93">GA93-IFERROR(_xlfn.LET(_xlpm.k,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$GA$3:$GA$215),IF(_xlpm.top="対象無し", 0, SUMPRODUCT(_xlpm.amount * _xlpm.hitCount))),0)</f>
        <v>0</v>
      </c>
      <c r="GC93" s="157">
        <f t="shared" si="243"/>
        <v>0</v>
      </c>
      <c r="GD93" s="21">
        <f>LEN(配列情報!$D$52)-LEN(SUBSTITUTE(配列情報!$D$52,$D93,""))</f>
        <v>0</v>
      </c>
      <c r="GE93" s="21">
        <f t="shared" si="341"/>
        <v>0</v>
      </c>
      <c r="GF93" s="162" cm="1">
        <f t="array" ref="GF93">GE93-IFERROR(_xlfn.LET(_xlpm.k,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$GE$3:$GE$215),IF(_xlpm.top="対象無し", 0, SUMPRODUCT(_xlpm.amount * _xlpm.hitCount))),0)</f>
        <v>0</v>
      </c>
      <c r="GG93" s="157">
        <f t="shared" si="244"/>
        <v>0</v>
      </c>
      <c r="GH93" s="21">
        <f>LEN(配列情報!$D$53)-LEN(SUBSTITUTE(配列情報!$D$53,$D93,""))</f>
        <v>0</v>
      </c>
      <c r="GI93" s="21">
        <f t="shared" si="342"/>
        <v>0</v>
      </c>
      <c r="GJ93" s="162" cm="1">
        <f t="array" ref="GJ93">GI93-IFERROR(_xlfn.LET(_xlpm.k,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$GI$3:$GI$215),IF(_xlpm.top="対象無し", 0, SUMPRODUCT(_xlpm.amount * _xlpm.hitCount))),0)</f>
        <v>0</v>
      </c>
      <c r="GK93" s="157">
        <f t="shared" si="245"/>
        <v>0</v>
      </c>
      <c r="GL93" s="21">
        <f>LEN(配列情報!$D$54)-LEN(SUBSTITUTE(配列情報!$D$54,$D93,""))</f>
        <v>0</v>
      </c>
      <c r="GM93" s="21">
        <f t="shared" si="343"/>
        <v>0</v>
      </c>
      <c r="GN93" s="162" cm="1">
        <f t="array" ref="GN93">GM93-IFERROR(_xlfn.LET(_xlpm.k,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$GM$3:$GM$215),IF(_xlpm.top="対象無し", 0, SUMPRODUCT(_xlpm.amount * _xlpm.hitCount))),0)</f>
        <v>0</v>
      </c>
      <c r="GO93" s="157">
        <f t="shared" si="246"/>
        <v>0</v>
      </c>
      <c r="GP93" s="21">
        <f>LEN(配列情報!$D$55)-LEN(SUBSTITUTE(配列情報!$D$55,$D93,""))</f>
        <v>0</v>
      </c>
      <c r="GQ93" s="21">
        <f t="shared" si="344"/>
        <v>0</v>
      </c>
      <c r="GR93" s="162" cm="1">
        <f t="array" ref="GR93">GQ93-IFERROR(_xlfn.LET(_xlpm.k,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$GQ$3:$GQ$215),IF(_xlpm.top="対象無し", 0, SUMPRODUCT(_xlpm.amount * _xlpm.hitCount))),0)</f>
        <v>0</v>
      </c>
      <c r="GS93" s="157">
        <f t="shared" si="247"/>
        <v>0</v>
      </c>
      <c r="GT93" s="21">
        <f>LEN(配列情報!$D$56)-LEN(SUBSTITUTE(配列情報!$D$56,$D93,""))</f>
        <v>0</v>
      </c>
      <c r="GU93" s="21">
        <f t="shared" si="345"/>
        <v>0</v>
      </c>
      <c r="GV93" s="162" cm="1">
        <f t="array" ref="GV93">GU93-IFERROR(_xlfn.LET(_xlpm.k,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$GU$3:$GU$215),IF(_xlpm.top="対象無し", 0, SUMPRODUCT(_xlpm.amount * _xlpm.hitCount))),0)</f>
        <v>0</v>
      </c>
      <c r="GW93" s="157">
        <f>GV93</f>
        <v>0</v>
      </c>
      <c r="GX93" s="21">
        <f>LEN(配列情報!$D$57)-LEN(SUBSTITUTE(配列情報!$D$57,$D93,""))</f>
        <v>0</v>
      </c>
      <c r="GY93" s="21">
        <f t="shared" si="346"/>
        <v>0</v>
      </c>
      <c r="GZ93" s="162" cm="1">
        <f t="array" ref="GZ93">GY93-IFERROR(_xlfn.LET(_xlpm.k,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$GY$3:$GY$215),IF(_xlpm.top="対象無し", 0, SUMPRODUCT(_xlpm.amount * _xlpm.hitCount))),0)</f>
        <v>0</v>
      </c>
      <c r="HA93" s="157">
        <f t="shared" si="249"/>
        <v>0</v>
      </c>
      <c r="HB93" s="21">
        <f>LEN(配列情報!$D$58)-LEN(SUBSTITUTE(配列情報!$D$58,$D93,""))</f>
        <v>0</v>
      </c>
      <c r="HC93" s="21">
        <f t="shared" si="347"/>
        <v>0</v>
      </c>
      <c r="HD93" s="162" cm="1">
        <f t="array" ref="HD93">HC93-IFERROR(_xlfn.LET(_xlpm.k,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$HC$3:$HC$215),IF(_xlpm.top="対象無し", 0, SUMPRODUCT(_xlpm.amount * _xlpm.hitCount))),0)</f>
        <v>0</v>
      </c>
      <c r="HE93" s="157">
        <f t="shared" si="250"/>
        <v>0</v>
      </c>
      <c r="HF93" s="21">
        <f>LEN(配列情報!$D$59)-LEN(SUBSTITUTE(配列情報!$D$59,$D93,""))</f>
        <v>0</v>
      </c>
      <c r="HG93" s="21">
        <f t="shared" si="348"/>
        <v>0</v>
      </c>
      <c r="HH93" s="162" cm="1">
        <f t="array" ref="HH93">HG93-IFERROR(_xlfn.LET(_xlpm.k,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$HG$3:$HG$215),IF(_xlpm.top="対象無し", 0, SUMPRODUCT(_xlpm.amount * _xlpm.hitCount))),0)</f>
        <v>0</v>
      </c>
      <c r="HI93" s="157">
        <f t="shared" si="251"/>
        <v>0</v>
      </c>
      <c r="HJ93" s="21">
        <f>LEN(配列情報!$D$60)-LEN(SUBSTITUTE(配列情報!$D$60,$D93,""))</f>
        <v>0</v>
      </c>
      <c r="HK93" s="21">
        <f t="shared" si="349"/>
        <v>0</v>
      </c>
      <c r="HL93" s="162" cm="1">
        <f t="array" ref="HL93">HK93-IFERROR(_xlfn.LET(_xlpm.k,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$HK$3:$HK$215),IF(_xlpm.top="対象無し", 0, SUMPRODUCT(_xlpm.amount * _xlpm.hitCount))),0)</f>
        <v>0</v>
      </c>
      <c r="HM93" s="157">
        <f t="shared" si="252"/>
        <v>0</v>
      </c>
      <c r="HN93" s="21">
        <f>LEN(配列情報!$D$61)-LEN(SUBSTITUTE(配列情報!$D$61,$D93,""))</f>
        <v>0</v>
      </c>
      <c r="HO93" s="21">
        <f t="shared" si="350"/>
        <v>0</v>
      </c>
      <c r="HP93" s="162" cm="1">
        <f t="array" ref="HP93">HO93-IFERROR(_xlfn.LET(_xlpm.k,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$HO$3:$HO$215),IF(_xlpm.top="対象無し", 0, SUMPRODUCT(_xlpm.amount * _xlpm.hitCount))),0)</f>
        <v>0</v>
      </c>
      <c r="HQ93" s="157">
        <f t="shared" si="253"/>
        <v>0</v>
      </c>
      <c r="HR93" s="21">
        <f>LEN(配列情報!$D$62)-LEN(SUBSTITUTE(配列情報!$D$62,$D93,""))</f>
        <v>0</v>
      </c>
      <c r="HS93" s="21">
        <f t="shared" si="351"/>
        <v>0</v>
      </c>
      <c r="HT93" s="162" cm="1">
        <f t="array" ref="HT93">HS93-IFERROR(_xlfn.LET(_xlpm.k,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$HS$3:$HS$215),IF(_xlpm.top="対象無し", 0, SUMPRODUCT(_xlpm.amount * _xlpm.hitCount))),0)</f>
        <v>0</v>
      </c>
      <c r="HU93" s="157">
        <f t="shared" si="254"/>
        <v>0</v>
      </c>
      <c r="HV93" s="21">
        <f>LEN(配列情報!$D$63)-LEN(SUBSTITUTE(配列情報!$D$63,$D93,""))</f>
        <v>0</v>
      </c>
      <c r="HW93" s="21">
        <f t="shared" si="352"/>
        <v>0</v>
      </c>
      <c r="HX93" s="162" cm="1">
        <f t="array" ref="HX93">HW93-IFERROR(_xlfn.LET(_xlpm.k,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$HW$3:$HW$215),IF(_xlpm.top="対象無し", 0, SUMPRODUCT(_xlpm.amount * _xlpm.hitCount))),0)</f>
        <v>0</v>
      </c>
      <c r="HY93" s="157">
        <f t="shared" si="255"/>
        <v>0</v>
      </c>
      <c r="HZ93" s="21">
        <f>LEN(配列情報!$D$64)-LEN(SUBSTITUTE(配列情報!$D$64,$D93,""))</f>
        <v>0</v>
      </c>
      <c r="IA93" s="21">
        <f t="shared" si="353"/>
        <v>0</v>
      </c>
      <c r="IB93" s="162" cm="1">
        <f t="array" ref="IB93">IA93-IFERROR(_xlfn.LET(_xlpm.k,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$IA$3:$IA$215),IF(_xlpm.top="対象無し", 0, SUMPRODUCT(_xlpm.amount * _xlpm.hitCount))),0)</f>
        <v>0</v>
      </c>
      <c r="IC93" s="157">
        <f t="shared" si="256"/>
        <v>0</v>
      </c>
      <c r="ID93" s="21">
        <f>LEN(配列情報!$D$65)-LEN(SUBSTITUTE(配列情報!$D$65,$D93,""))</f>
        <v>0</v>
      </c>
      <c r="IE93" s="21">
        <f t="shared" si="354"/>
        <v>0</v>
      </c>
      <c r="IF93" s="162" cm="1">
        <f t="array" ref="IF93">IE93-IFERROR(_xlfn.LET(_xlpm.k,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$IE$3:$IE$215),IF(_xlpm.top="対象無し", 0, SUMPRODUCT(_xlpm.amount * _xlpm.hitCount))),0)</f>
        <v>0</v>
      </c>
      <c r="IG93" s="157">
        <f t="shared" si="257"/>
        <v>0</v>
      </c>
      <c r="IH93" s="21">
        <f>LEN(配列情報!$D$66)-LEN(SUBSTITUTE(配列情報!$D$66,$D93,""))</f>
        <v>0</v>
      </c>
      <c r="II93" s="21">
        <f t="shared" si="355"/>
        <v>0</v>
      </c>
      <c r="IJ93" s="162" cm="1">
        <f t="array" ref="IJ93">II93-IFERROR(_xlfn.LET(_xlpm.k,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$II$3:$II$215),IF(_xlpm.top="対象無し", 0, SUMPRODUCT(_xlpm.amount * _xlpm.hitCount))),0)</f>
        <v>0</v>
      </c>
      <c r="IK93" s="157">
        <f t="shared" si="258"/>
        <v>0</v>
      </c>
      <c r="IL93" s="21">
        <f>LEN(配列情報!$D$67)-LEN(SUBSTITUTE(配列情報!$D$67,$D93,""))</f>
        <v>0</v>
      </c>
      <c r="IM93" s="21">
        <f t="shared" si="356"/>
        <v>0</v>
      </c>
      <c r="IN93" s="162" cm="1">
        <f t="array" ref="IN93">IM93-IFERROR(_xlfn.LET(_xlpm.k,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$IM$3:$IM$215),IF(_xlpm.top="対象無し", 0, SUMPRODUCT(_xlpm.amount * _xlpm.hitCount))),0)</f>
        <v>0</v>
      </c>
      <c r="IO93" s="157">
        <f t="shared" si="259"/>
        <v>0</v>
      </c>
      <c r="IP93" s="21">
        <f>LEN(配列情報!$D$68)-LEN(SUBSTITUTE(配列情報!$D$68,$D93,""))</f>
        <v>0</v>
      </c>
      <c r="IQ93" s="21">
        <f t="shared" si="357"/>
        <v>0</v>
      </c>
      <c r="IR93" s="162" cm="1">
        <f t="array" ref="IR93">IQ93-IFERROR(_xlfn.LET(_xlpm.k,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$IQ$3:$IQ$215),IF(_xlpm.top="対象無し", 0, SUMPRODUCT(_xlpm.amount * _xlpm.hitCount))),0)</f>
        <v>0</v>
      </c>
      <c r="IS93" s="157">
        <f t="shared" si="260"/>
        <v>0</v>
      </c>
      <c r="IT93" s="21">
        <f>LEN(配列情報!$D$69)-LEN(SUBSTITUTE(配列情報!$D$69,$D93,""))</f>
        <v>0</v>
      </c>
      <c r="IU93" s="21">
        <f t="shared" si="358"/>
        <v>0</v>
      </c>
      <c r="IV93" s="162" cm="1">
        <f t="array" ref="IV93">IU93-IFERROR(_xlfn.LET(_xlpm.k,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$IU$3:$IU$215),IF(_xlpm.top="対象無し", 0, SUMPRODUCT(_xlpm.amount * _xlpm.hitCount))),0)</f>
        <v>0</v>
      </c>
      <c r="IW93" s="157">
        <f t="shared" si="261"/>
        <v>0</v>
      </c>
      <c r="IX93" s="21">
        <f>LEN(配列情報!$D$70)-LEN(SUBSTITUTE(配列情報!$D$70,$D93,""))</f>
        <v>0</v>
      </c>
      <c r="IY93" s="21">
        <f t="shared" si="359"/>
        <v>0</v>
      </c>
      <c r="IZ93" s="162" cm="1">
        <f t="array" ref="IZ93">IY93-IFERROR(_xlfn.LET(_xlpm.k,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$IY$3:$IY$215),IF(_xlpm.top="対象無し", 0, SUMPRODUCT(_xlpm.amount * _xlpm.hitCount))),0)</f>
        <v>0</v>
      </c>
      <c r="JA93" s="157">
        <f t="shared" si="262"/>
        <v>0</v>
      </c>
      <c r="JB93" s="21">
        <f>LEN(配列情報!$D$71)-LEN(SUBSTITUTE(配列情報!$D$71,$D93,""))</f>
        <v>0</v>
      </c>
      <c r="JC93" s="21">
        <f t="shared" si="360"/>
        <v>0</v>
      </c>
      <c r="JD93" s="162" cm="1">
        <f t="array" ref="JD93">JC93-IFERROR(_xlfn.LET(_xlpm.k,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$JC$3:$JC$215),IF(_xlpm.top="対象無し", 0, SUMPRODUCT(_xlpm.amount * _xlpm.hitCount))),0)</f>
        <v>0</v>
      </c>
      <c r="JE93" s="157">
        <f t="shared" si="263"/>
        <v>0</v>
      </c>
      <c r="JF93" s="21">
        <f>LEN(配列情報!$D$72)-LEN(SUBSTITUTE(配列情報!$D$72,$D93,""))</f>
        <v>0</v>
      </c>
      <c r="JG93" s="21">
        <f t="shared" si="361"/>
        <v>0</v>
      </c>
      <c r="JH93" s="162" cm="1">
        <f t="array" ref="JH93">JG93-IFERROR(_xlfn.LET(_xlpm.k,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$JG$3:$JG$215),IF(_xlpm.top="対象無し", 0, SUMPRODUCT(_xlpm.amount * _xlpm.hitCount))),0)</f>
        <v>0</v>
      </c>
      <c r="JI93" s="157">
        <f t="shared" si="264"/>
        <v>0</v>
      </c>
      <c r="JJ93" s="21">
        <f>LEN(配列情報!$D$73)-LEN(SUBSTITUTE(配列情報!$D$73,$D93,""))</f>
        <v>0</v>
      </c>
      <c r="JK93" s="21">
        <f t="shared" si="362"/>
        <v>0</v>
      </c>
      <c r="JL93" s="162" cm="1">
        <f t="array" ref="JL93">JK93-IFERROR(_xlfn.LET(_xlpm.k,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$JK$3:$JK$215),IF(_xlpm.top="対象無し", 0, SUMPRODUCT(_xlpm.amount * _xlpm.hitCount))),0)</f>
        <v>0</v>
      </c>
      <c r="JM93" s="157">
        <f t="shared" si="265"/>
        <v>0</v>
      </c>
      <c r="JN93" s="21">
        <f>LEN(配列情報!$D$74)-LEN(SUBSTITUTE(配列情報!$D$74,$D93,""))</f>
        <v>0</v>
      </c>
      <c r="JO93" s="21">
        <f t="shared" si="363"/>
        <v>0</v>
      </c>
      <c r="JP93" s="162" cm="1">
        <f t="array" ref="JP93">JO93-IFERROR(_xlfn.LET(_xlpm.k,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$JO$3:$JO$215),IF(_xlpm.top="対象無し", 0, SUMPRODUCT(_xlpm.amount * _xlpm.hitCount))),0)</f>
        <v>0</v>
      </c>
      <c r="JQ93" s="157">
        <f t="shared" si="266"/>
        <v>0</v>
      </c>
      <c r="JR93" s="21">
        <f>LEN(配列情報!$D$75)-LEN(SUBSTITUTE(配列情報!$D$75,$D93,""))</f>
        <v>0</v>
      </c>
      <c r="JS93" s="21">
        <f t="shared" si="364"/>
        <v>0</v>
      </c>
      <c r="JT93" s="162" cm="1">
        <f t="array" ref="JT93">JS93-IFERROR(_xlfn.LET(_xlpm.k,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$JS$3:$JS$215),IF(_xlpm.top="対象無し", 0, SUMPRODUCT(_xlpm.amount * _xlpm.hitCount))),0)</f>
        <v>0</v>
      </c>
      <c r="JU93" s="157">
        <f t="shared" si="267"/>
        <v>0</v>
      </c>
      <c r="JV93" s="21">
        <f>LEN(配列情報!$D$76)-LEN(SUBSTITUTE(配列情報!$D$76,$D93,""))</f>
        <v>0</v>
      </c>
      <c r="JW93" s="21">
        <f t="shared" si="365"/>
        <v>0</v>
      </c>
      <c r="JX93" s="162" cm="1">
        <f t="array" ref="JX93">JW93-IFERROR(_xlfn.LET(_xlpm.k,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$JW$3:$JW$215),IF(_xlpm.top="対象無し", 0, SUMPRODUCT(_xlpm.amount * _xlpm.hitCount))),0)</f>
        <v>0</v>
      </c>
      <c r="JY93" s="157">
        <f t="shared" si="268"/>
        <v>0</v>
      </c>
      <c r="JZ93" s="21">
        <f>LEN(配列情報!$D$77)-LEN(SUBSTITUTE(配列情報!$D$77,$D93,""))</f>
        <v>0</v>
      </c>
      <c r="KA93" s="21">
        <f t="shared" si="366"/>
        <v>0</v>
      </c>
      <c r="KB93" s="162" cm="1">
        <f t="array" ref="KB93">KA93-IFERROR(_xlfn.LET(_xlpm.k,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$KA$3:$KA$215),IF(_xlpm.top="対象無し", 0, SUMPRODUCT(_xlpm.amount * _xlpm.hitCount))),0)</f>
        <v>0</v>
      </c>
      <c r="KC93" s="157">
        <f t="shared" si="269"/>
        <v>0</v>
      </c>
      <c r="KD93" s="21">
        <f>LEN(配列情報!$D$78)-LEN(SUBSTITUTE(配列情報!$D$78,$D93,""))</f>
        <v>0</v>
      </c>
      <c r="KE93" s="21">
        <f t="shared" si="367"/>
        <v>0</v>
      </c>
      <c r="KF93" s="162" cm="1">
        <f t="array" ref="KF93">KE93-IFERROR(_xlfn.LET(_xlpm.k,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$KE$3:$KE$215),IF(_xlpm.top="対象無し", 0, SUMPRODUCT(_xlpm.amount * _xlpm.hitCount))),0)</f>
        <v>0</v>
      </c>
      <c r="KG93" s="157">
        <f t="shared" si="270"/>
        <v>0</v>
      </c>
      <c r="KH93" s="21">
        <f>LEN(配列情報!$D$79)-LEN(SUBSTITUTE(配列情報!$D$79,$D93,""))</f>
        <v>0</v>
      </c>
      <c r="KI93" s="21">
        <f t="shared" si="368"/>
        <v>0</v>
      </c>
      <c r="KJ93" s="162" cm="1">
        <f t="array" ref="KJ93">KI93-IFERROR(_xlfn.LET(_xlpm.k,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$KI$3:$KI$215),IF(_xlpm.top="対象無し", 0, SUMPRODUCT(_xlpm.amount * _xlpm.hitCount))),0)</f>
        <v>0</v>
      </c>
      <c r="KK93" s="157">
        <f t="shared" si="271"/>
        <v>0</v>
      </c>
      <c r="KL93" s="21">
        <f>LEN(配列情報!$D$80)-LEN(SUBSTITUTE(配列情報!$D$80,$D93,""))</f>
        <v>0</v>
      </c>
      <c r="KM93" s="21">
        <f t="shared" si="369"/>
        <v>0</v>
      </c>
      <c r="KN93" s="162" cm="1">
        <f t="array" ref="KN93">KM93-IFERROR(_xlfn.LET(_xlpm.k,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$KM$3:$KM$215),IF(_xlpm.top="対象無し", 0, SUMPRODUCT(_xlpm.amount * _xlpm.hitCount))),0)</f>
        <v>0</v>
      </c>
      <c r="KO93" s="157">
        <f t="shared" si="272"/>
        <v>0</v>
      </c>
      <c r="KP93" s="21">
        <f>LEN(配列情報!$D$81)-LEN(SUBSTITUTE(配列情報!$D$81,$D93,""))</f>
        <v>0</v>
      </c>
      <c r="KQ93" s="21">
        <f t="shared" si="370"/>
        <v>0</v>
      </c>
      <c r="KR93" s="162" cm="1">
        <f t="array" ref="KR93">KQ93-IFERROR(_xlfn.LET(_xlpm.k,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$KQ$3:$KQ$215),IF(_xlpm.top="対象無し", 0, SUMPRODUCT(_xlpm.amount * _xlpm.hitCount))),0)</f>
        <v>0</v>
      </c>
      <c r="KS93" s="157">
        <f t="shared" si="273"/>
        <v>0</v>
      </c>
      <c r="KT93" s="21">
        <f>LEN(配列情報!$D$82)-LEN(SUBSTITUTE(配列情報!$D$82,$D93,""))</f>
        <v>0</v>
      </c>
      <c r="KU93" s="21">
        <f t="shared" si="371"/>
        <v>0</v>
      </c>
      <c r="KV93" s="162" cm="1">
        <f t="array" ref="KV93">KU93-IFERROR(_xlfn.LET(_xlpm.k,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$KU$3:$KU$215),IF(_xlpm.top="対象無し", 0, SUMPRODUCT(_xlpm.amount * _xlpm.hitCount))),0)</f>
        <v>0</v>
      </c>
      <c r="KW93" s="157">
        <f t="shared" si="274"/>
        <v>0</v>
      </c>
      <c r="KX93" s="21">
        <f>LEN(配列情報!$D$83)-LEN(SUBSTITUTE(配列情報!$D$83,$D93,""))</f>
        <v>0</v>
      </c>
      <c r="KY93" s="21">
        <f t="shared" si="372"/>
        <v>0</v>
      </c>
      <c r="KZ93" s="162" cm="1">
        <f t="array" ref="KZ93">KY93-IFERROR(_xlfn.LET(_xlpm.k,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$KY$3:$KY$215),IF(_xlpm.top="対象無し", 0, SUMPRODUCT(_xlpm.amount * _xlpm.hitCount))),0)</f>
        <v>0</v>
      </c>
      <c r="LA93" s="157">
        <f t="shared" si="275"/>
        <v>0</v>
      </c>
      <c r="LB93" s="21">
        <f>LEN(配列情報!$D$84)-LEN(SUBSTITUTE(配列情報!$D$84,$D93,""))</f>
        <v>0</v>
      </c>
      <c r="LC93" s="21">
        <f t="shared" si="373"/>
        <v>0</v>
      </c>
      <c r="LD93" s="162" cm="1">
        <f t="array" ref="LD93">LC93-IFERROR(_xlfn.LET(_xlpm.k,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$LC$3:$LC$215),IF(_xlpm.top="対象無し", 0, SUMPRODUCT(_xlpm.amount * _xlpm.hitCount))),0)</f>
        <v>0</v>
      </c>
      <c r="LE93" s="157">
        <f t="shared" si="276"/>
        <v>0</v>
      </c>
      <c r="LF93" s="21">
        <f>LEN(配列情報!$D$85)-LEN(SUBSTITUTE(配列情報!$D$85,$D93,""))</f>
        <v>0</v>
      </c>
      <c r="LG93" s="21">
        <f t="shared" si="374"/>
        <v>0</v>
      </c>
      <c r="LH93" s="162" cm="1">
        <f t="array" ref="LH93">LG93-IFERROR(_xlfn.LET(_xlpm.k,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$LG$3:$LG$215),IF(_xlpm.top="対象無し", 0, SUMPRODUCT(_xlpm.amount * _xlpm.hitCount))),0)</f>
        <v>0</v>
      </c>
      <c r="LI93" s="157">
        <f t="shared" si="277"/>
        <v>0</v>
      </c>
      <c r="LJ93" s="21">
        <f>LEN(配列情報!$D$86)-LEN(SUBSTITUTE(配列情報!$D$86,$D93,""))</f>
        <v>0</v>
      </c>
      <c r="LK93" s="21">
        <f t="shared" si="375"/>
        <v>0</v>
      </c>
      <c r="LL93" s="162" cm="1">
        <f t="array" ref="LL93">LK93-IFERROR(_xlfn.LET(_xlpm.k,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$LK$3:$LK$215),IF(_xlpm.top="対象無し", 0, SUMPRODUCT(_xlpm.amount * _xlpm.hitCount))),0)</f>
        <v>0</v>
      </c>
      <c r="LM93" s="157">
        <f t="shared" si="278"/>
        <v>0</v>
      </c>
      <c r="LN93" s="21">
        <f>LEN(配列情報!$D$87)-LEN(SUBSTITUTE(配列情報!$D$87,$D93,""))</f>
        <v>0</v>
      </c>
      <c r="LO93" s="21">
        <f t="shared" si="376"/>
        <v>0</v>
      </c>
      <c r="LP93" s="162" cm="1">
        <f t="array" ref="LP93">LO93-IFERROR(_xlfn.LET(_xlpm.k,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$LO$3:$LO$215),IF(_xlpm.top="対象無し", 0, SUMPRODUCT(_xlpm.amount * _xlpm.hitCount))),0)</f>
        <v>0</v>
      </c>
      <c r="LQ93" s="157">
        <f t="shared" si="279"/>
        <v>0</v>
      </c>
      <c r="LR93" s="21">
        <f>LEN(配列情報!$D$88)-LEN(SUBSTITUTE(配列情報!$D$88,$D93,""))</f>
        <v>0</v>
      </c>
      <c r="LS93" s="21">
        <f t="shared" si="377"/>
        <v>0</v>
      </c>
      <c r="LT93" s="162" cm="1">
        <f t="array" ref="LT93">LS93-IFERROR(_xlfn.LET(_xlpm.k,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$LS$3:$LS$215),IF(_xlpm.top="対象無し", 0, SUMPRODUCT(_xlpm.amount * _xlpm.hitCount))),0)</f>
        <v>0</v>
      </c>
      <c r="LU93" s="157">
        <f t="shared" si="280"/>
        <v>0</v>
      </c>
      <c r="LV93" s="21">
        <f>LEN(配列情報!$D$89)-LEN(SUBSTITUTE(配列情報!$D$89,$D93,""))</f>
        <v>0</v>
      </c>
      <c r="LW93" s="21">
        <f t="shared" si="378"/>
        <v>0</v>
      </c>
      <c r="LX93" s="162" cm="1">
        <f t="array" ref="LX93">LW93-IFERROR(_xlfn.LET(_xlpm.k,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$LW$3:$LW$215),IF(_xlpm.top="対象無し", 0, SUMPRODUCT(_xlpm.amount * _xlpm.hitCount))),0)</f>
        <v>0</v>
      </c>
      <c r="LY93" s="157">
        <f t="shared" si="281"/>
        <v>0</v>
      </c>
      <c r="LZ93" s="21">
        <f>LEN(配列情報!$D$90)-LEN(SUBSTITUTE(配列情報!$D$90,$D93,""))</f>
        <v>0</v>
      </c>
      <c r="MA93" s="21">
        <f t="shared" si="379"/>
        <v>0</v>
      </c>
      <c r="MB93" s="162" cm="1">
        <f t="array" ref="MB93">MA93-IFERROR(_xlfn.LET(_xlpm.k,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$MA$3:$MA$215),IF(_xlpm.top="対象無し", 0, SUMPRODUCT(_xlpm.amount * _xlpm.hitCount))),0)</f>
        <v>0</v>
      </c>
      <c r="MC93" s="157">
        <f t="shared" si="282"/>
        <v>0</v>
      </c>
      <c r="MD93" s="21">
        <f>LEN(配列情報!$D$91)-LEN(SUBSTITUTE(配列情報!$D$91,$D93,""))</f>
        <v>0</v>
      </c>
      <c r="ME93" s="21">
        <f t="shared" si="380"/>
        <v>0</v>
      </c>
      <c r="MF93" s="162" cm="1">
        <f t="array" ref="MF93">ME93-IFERROR(_xlfn.LET(_xlpm.k,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$ME$3:$ME$215),IF(_xlpm.top="対象無し", 0, SUMPRODUCT(_xlpm.amount * _xlpm.hitCount))),0)</f>
        <v>0</v>
      </c>
      <c r="MG93" s="157">
        <f t="shared" si="283"/>
        <v>0</v>
      </c>
      <c r="MH93" s="21">
        <f>LEN(配列情報!$D$92)-LEN(SUBSTITUTE(配列情報!$D$92,$D93,""))</f>
        <v>0</v>
      </c>
      <c r="MI93" s="21">
        <f t="shared" si="381"/>
        <v>0</v>
      </c>
      <c r="MJ93" s="162" cm="1">
        <f t="array" ref="MJ93">MI93-IFERROR(_xlfn.LET(_xlpm.k,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$MI$3:$MI$215),IF(_xlpm.top="対象無し", 0, SUMPRODUCT(_xlpm.amount * _xlpm.hitCount))),0)</f>
        <v>0</v>
      </c>
      <c r="MK93" s="157">
        <f t="shared" si="284"/>
        <v>0</v>
      </c>
      <c r="ML93" s="21">
        <f>LEN(配列情報!$D$93)-LEN(SUBSTITUTE(配列情報!$D$93,$D93,""))</f>
        <v>0</v>
      </c>
      <c r="MM93" s="21">
        <f t="shared" si="382"/>
        <v>0</v>
      </c>
      <c r="MN93" s="162" cm="1">
        <f t="array" ref="MN93">MM93-IFERROR(_xlfn.LET(_xlpm.k,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$MM$3:$MM$215),IF(_xlpm.top="対象無し", 0, SUMPRODUCT(_xlpm.amount * _xlpm.hitCount))),0)</f>
        <v>0</v>
      </c>
      <c r="MO93" s="157">
        <f t="shared" si="285"/>
        <v>0</v>
      </c>
      <c r="MP93" s="21">
        <f>LEN(配列情報!$D$94)-LEN(SUBSTITUTE(配列情報!$D$94,$D93,""))</f>
        <v>0</v>
      </c>
      <c r="MQ93" s="21">
        <f t="shared" si="383"/>
        <v>0</v>
      </c>
      <c r="MR93" s="162" cm="1">
        <f t="array" ref="MR93">MQ93-IFERROR(_xlfn.LET(_xlpm.k,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$MQ$3:$MQ$215),IF(_xlpm.top="対象無し", 0, SUMPRODUCT(_xlpm.amount * _xlpm.hitCount))),0)</f>
        <v>0</v>
      </c>
      <c r="MS93" s="157">
        <f t="shared" si="286"/>
        <v>0</v>
      </c>
      <c r="MT93" s="21">
        <f>LEN(配列情報!$D$95)-LEN(SUBSTITUTE(配列情報!$D$95,$D93,""))</f>
        <v>0</v>
      </c>
      <c r="MU93" s="21">
        <f t="shared" si="384"/>
        <v>0</v>
      </c>
      <c r="MV93" s="162" cm="1">
        <f t="array" ref="MV93">MU93-IFERROR(_xlfn.LET(_xlpm.k,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$MU$3:$MU$215),IF(_xlpm.top="対象無し", 0, SUMPRODUCT(_xlpm.amount * _xlpm.hitCount))),0)</f>
        <v>0</v>
      </c>
      <c r="MW93" s="157">
        <f t="shared" si="287"/>
        <v>0</v>
      </c>
      <c r="MX93" s="21">
        <f>LEN(配列情報!$D$96)-LEN(SUBSTITUTE(配列情報!$D$96,$D93,""))</f>
        <v>0</v>
      </c>
      <c r="MY93" s="21">
        <f t="shared" si="385"/>
        <v>0</v>
      </c>
      <c r="MZ93" s="162" cm="1">
        <f t="array" ref="MZ93">MY93-IFERROR(_xlfn.LET(_xlpm.k,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$MY$3:$MY$215),IF(_xlpm.top="対象無し", 0, SUMPRODUCT(_xlpm.amount * _xlpm.hitCount))),0)</f>
        <v>0</v>
      </c>
      <c r="NA93" s="157">
        <f t="shared" si="288"/>
        <v>0</v>
      </c>
      <c r="NB93" s="21">
        <f>LEN(配列情報!$D$97)-LEN(SUBSTITUTE(配列情報!$D$97,$D93,""))</f>
        <v>0</v>
      </c>
      <c r="NC93" s="21">
        <f t="shared" si="386"/>
        <v>0</v>
      </c>
      <c r="ND93" s="162" cm="1">
        <f t="array" ref="ND93">NC93-IFERROR(_xlfn.LET(_xlpm.k,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$NC$3:$NC$215),IF(_xlpm.top="対象無し", 0, SUMPRODUCT(_xlpm.amount * _xlpm.hitCount))),0)</f>
        <v>0</v>
      </c>
      <c r="NE93" s="157">
        <f t="shared" si="289"/>
        <v>0</v>
      </c>
      <c r="NF93" s="21">
        <f>LEN(配列情報!$D$98)-LEN(SUBSTITUTE(配列情報!$D$98,$D93,""))</f>
        <v>0</v>
      </c>
      <c r="NG93" s="21">
        <f t="shared" si="387"/>
        <v>0</v>
      </c>
      <c r="NH93" s="162" cm="1">
        <f t="array" ref="NH93">NG93-IFERROR(_xlfn.LET(_xlpm.k,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$NG$3:$NG$215),IF(_xlpm.top="対象無し", 0, SUMPRODUCT(_xlpm.amount * _xlpm.hitCount))),0)</f>
        <v>0</v>
      </c>
      <c r="NI93" s="157">
        <f t="shared" si="290"/>
        <v>0</v>
      </c>
      <c r="NJ93" s="21">
        <f>LEN(配列情報!$D$99)-LEN(SUBSTITUTE(配列情報!$D$99,$D93,""))</f>
        <v>0</v>
      </c>
      <c r="NK93" s="21">
        <f t="shared" si="388"/>
        <v>0</v>
      </c>
      <c r="NL93" s="162" cm="1">
        <f t="array" ref="NL93">NK93-IFERROR(_xlfn.LET(_xlpm.k,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$NK$3:$NK$215),IF(_xlpm.top="対象無し", 0, SUMPRODUCT(_xlpm.amount * _xlpm.hitCount))),0)</f>
        <v>0</v>
      </c>
      <c r="NM93" s="157">
        <f t="shared" si="291"/>
        <v>0</v>
      </c>
      <c r="NN93" s="21">
        <f>LEN(配列情報!$D$100)-LEN(SUBSTITUTE(配列情報!$D$100,$D93,""))</f>
        <v>0</v>
      </c>
      <c r="NO93" s="21">
        <f t="shared" si="389"/>
        <v>0</v>
      </c>
      <c r="NP93" s="162" cm="1">
        <f t="array" ref="NP93">NO93-IFERROR(_xlfn.LET(_xlpm.k,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$NO$3:$NO$215),IF(_xlpm.top="対象無し", 0, SUMPRODUCT(_xlpm.amount * _xlpm.hitCount))),0)</f>
        <v>0</v>
      </c>
      <c r="NQ93" s="157">
        <f t="shared" si="292"/>
        <v>0</v>
      </c>
      <c r="NR93" s="21">
        <f>LEN(配列情報!$D$101)-LEN(SUBSTITUTE(配列情報!$D$101,$D93,""))</f>
        <v>0</v>
      </c>
      <c r="NS93" s="21">
        <f t="shared" si="390"/>
        <v>0</v>
      </c>
      <c r="NT93" s="162" cm="1">
        <f t="array" ref="NT93">NS93-IFERROR(_xlfn.LET(_xlpm.k,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$NS$3:$NS$215),IF(_xlpm.top="対象無し", 0, SUMPRODUCT(_xlpm.amount * _xlpm.hitCount))),0)</f>
        <v>0</v>
      </c>
      <c r="NU93" s="157">
        <f t="shared" si="293"/>
        <v>0</v>
      </c>
      <c r="NV93" s="21">
        <f>LEN(配列情報!$D$102)-LEN(SUBSTITUTE(配列情報!$D$102,$D93,""))</f>
        <v>0</v>
      </c>
      <c r="NW93" s="21">
        <f>NV93/$E93</f>
        <v>0</v>
      </c>
      <c r="NX93" s="162" cm="1">
        <f t="array" ref="NX93">NW93-IFERROR(_xlfn.LET(_xlpm.k, _xlfn.XMATCH(TRUE, EXACT($OB$2:$RL$2, D93), 0),_xlpm.top, INDEX($OB$5:$RL$5, _xlpm.k),_xlpm.arr, _xlfn.CHOOSECOLS($OB$5:$RL$213, _xlpm.k),_xlpm.arrCode, _xlfn.MAP(_xlpm.arr, _xlfn.LAMBDA(_xlpm.x, _xlfn.XLOOKUP(TRUE, EXACT($D$3:$D$215, _xlpm.x), $C$3:$C$215, ""))),_xlpm.hitCount, (LEN(_xlpm.arr)-LEN(SUBSTITUTE(_xlpm.arr, D93, ""))) / LEN(D93),_xlpm.amount, SUMIF($C$3:$C$215, _xlpm.arrCode, $NW$3:$NW$215),IF(_xlpm.top="対象無し", 0, SUMPRODUCT(_xlpm.amount * _xlpm.hitCount))),0)</f>
        <v>0</v>
      </c>
      <c r="NY93" s="157">
        <f>NX93</f>
        <v>0</v>
      </c>
    </row>
    <row r="96" spans="1:389">
      <c r="A96" s="122"/>
    </row>
    <row r="97" spans="1:1">
      <c r="A97" s="122"/>
    </row>
    <row r="98" spans="1:1">
      <c r="A98" s="122"/>
    </row>
    <row r="99" spans="1:1">
      <c r="A99" s="122"/>
    </row>
    <row r="100" spans="1:1">
      <c r="A100" s="122"/>
    </row>
    <row r="101" spans="1:1">
      <c r="A101" s="122"/>
    </row>
    <row r="102" spans="1:1">
      <c r="A102" s="122"/>
    </row>
    <row r="103" spans="1:1">
      <c r="A103" s="122"/>
    </row>
    <row r="104" spans="1:1">
      <c r="A104" s="122"/>
    </row>
    <row r="105" spans="1:1">
      <c r="A105" s="122"/>
    </row>
    <row r="106" spans="1:1">
      <c r="A106" s="122"/>
    </row>
    <row r="107" spans="1:1">
      <c r="A107" s="122"/>
    </row>
    <row r="117" spans="1:4">
      <c r="A117" s="6"/>
    </row>
    <row r="120" spans="1:4">
      <c r="D120" s="23"/>
    </row>
  </sheetData>
  <sheetProtection algorithmName="SHA-512" hashValue="YBMkfscAEBU5ntEaNQXseCkVed/9lVLQkgfI7Ug+7juZIZ6W5D2TqqphZKmFPJUhvg10YrTCeGPWpDT75MXFSQ==" saltValue="ob54jerAKeHaQqlr8zzTlg==" spinCount="100000" sheet="1" objects="1" scenarios="1"/>
  <mergeCells count="878">
    <mergeCell ref="F1:I1"/>
    <mergeCell ref="J1:M1"/>
    <mergeCell ref="N1:Q1"/>
    <mergeCell ref="R1:U1"/>
    <mergeCell ref="V1:Y1"/>
    <mergeCell ref="Z1:AC1"/>
    <mergeCell ref="BB1:BE1"/>
    <mergeCell ref="BF1:BI1"/>
    <mergeCell ref="BJ1:BM1"/>
    <mergeCell ref="BN1:BQ1"/>
    <mergeCell ref="BR1:BU1"/>
    <mergeCell ref="BV1:BY1"/>
    <mergeCell ref="AD1:AG1"/>
    <mergeCell ref="AH1:AK1"/>
    <mergeCell ref="AL1:AO1"/>
    <mergeCell ref="AP1:AS1"/>
    <mergeCell ref="AT1:AW1"/>
    <mergeCell ref="AX1:BA1"/>
    <mergeCell ref="CX1:DA1"/>
    <mergeCell ref="DB1:DE1"/>
    <mergeCell ref="DF1:DI1"/>
    <mergeCell ref="DJ1:DM1"/>
    <mergeCell ref="DN1:DQ1"/>
    <mergeCell ref="DR1:DU1"/>
    <mergeCell ref="BZ1:CC1"/>
    <mergeCell ref="CD1:CG1"/>
    <mergeCell ref="CH1:CK1"/>
    <mergeCell ref="CL1:CO1"/>
    <mergeCell ref="CP1:CS1"/>
    <mergeCell ref="CT1:CW1"/>
    <mergeCell ref="ET1:EW1"/>
    <mergeCell ref="EX1:FA1"/>
    <mergeCell ref="FB1:FE1"/>
    <mergeCell ref="FF1:FI1"/>
    <mergeCell ref="FJ1:FM1"/>
    <mergeCell ref="FN1:FQ1"/>
    <mergeCell ref="DV1:DY1"/>
    <mergeCell ref="DZ1:EC1"/>
    <mergeCell ref="ED1:EG1"/>
    <mergeCell ref="EH1:EK1"/>
    <mergeCell ref="EL1:EO1"/>
    <mergeCell ref="EP1:ES1"/>
    <mergeCell ref="GP1:GS1"/>
    <mergeCell ref="GT1:GW1"/>
    <mergeCell ref="GX1:HA1"/>
    <mergeCell ref="HB1:HE1"/>
    <mergeCell ref="HF1:HI1"/>
    <mergeCell ref="HJ1:HM1"/>
    <mergeCell ref="FR1:FU1"/>
    <mergeCell ref="FV1:FY1"/>
    <mergeCell ref="FZ1:GC1"/>
    <mergeCell ref="GD1:GG1"/>
    <mergeCell ref="GH1:GK1"/>
    <mergeCell ref="GL1:GO1"/>
    <mergeCell ref="IL1:IO1"/>
    <mergeCell ref="IP1:IS1"/>
    <mergeCell ref="IT1:IW1"/>
    <mergeCell ref="IX1:JA1"/>
    <mergeCell ref="JB1:JE1"/>
    <mergeCell ref="JF1:JI1"/>
    <mergeCell ref="HN1:HQ1"/>
    <mergeCell ref="HR1:HU1"/>
    <mergeCell ref="HV1:HY1"/>
    <mergeCell ref="HZ1:IC1"/>
    <mergeCell ref="ID1:IG1"/>
    <mergeCell ref="IH1:IK1"/>
    <mergeCell ref="NN1:NQ1"/>
    <mergeCell ref="NR1:NU1"/>
    <mergeCell ref="NV1:NY1"/>
    <mergeCell ref="MD1:MG1"/>
    <mergeCell ref="MH1:MK1"/>
    <mergeCell ref="ML1:MO1"/>
    <mergeCell ref="MP1:MS1"/>
    <mergeCell ref="MT1:MW1"/>
    <mergeCell ref="MX1:NA1"/>
    <mergeCell ref="NB1:NE1"/>
    <mergeCell ref="NF1:NI1"/>
    <mergeCell ref="NJ1:NM1"/>
    <mergeCell ref="KH1:KK1"/>
    <mergeCell ref="KL1:KO1"/>
    <mergeCell ref="KP1:KS1"/>
    <mergeCell ref="KT1:KW1"/>
    <mergeCell ref="KX1:LA1"/>
    <mergeCell ref="LB1:LE1"/>
    <mergeCell ref="JJ1:JM1"/>
    <mergeCell ref="JN1:JQ1"/>
    <mergeCell ref="JR1:JU1"/>
    <mergeCell ref="JV1:JY1"/>
    <mergeCell ref="JZ1:KC1"/>
    <mergeCell ref="KD1:KG1"/>
    <mergeCell ref="LF1:LI1"/>
    <mergeCell ref="LJ1:LM1"/>
    <mergeCell ref="LN1:LQ1"/>
    <mergeCell ref="LR1:LU1"/>
    <mergeCell ref="LV1:LY1"/>
    <mergeCell ref="LZ1:MC1"/>
    <mergeCell ref="A46:A49"/>
    <mergeCell ref="B46:B49"/>
    <mergeCell ref="I46:I49"/>
    <mergeCell ref="M46:M49"/>
    <mergeCell ref="Q46:Q49"/>
    <mergeCell ref="U46:U49"/>
    <mergeCell ref="Y46:Y49"/>
    <mergeCell ref="AC46:AC49"/>
    <mergeCell ref="B42:B45"/>
    <mergeCell ref="BE46:BE49"/>
    <mergeCell ref="BI46:BI49"/>
    <mergeCell ref="BM46:BM49"/>
    <mergeCell ref="BQ46:BQ49"/>
    <mergeCell ref="BU46:BU49"/>
    <mergeCell ref="BY46:BY49"/>
    <mergeCell ref="AG46:AG49"/>
    <mergeCell ref="AK46:AK49"/>
    <mergeCell ref="AO46:AO49"/>
    <mergeCell ref="AS46:AS49"/>
    <mergeCell ref="AW46:AW49"/>
    <mergeCell ref="BA46:BA49"/>
    <mergeCell ref="DA46:DA49"/>
    <mergeCell ref="DE46:DE49"/>
    <mergeCell ref="DI46:DI49"/>
    <mergeCell ref="DM46:DM49"/>
    <mergeCell ref="DQ46:DQ49"/>
    <mergeCell ref="DU46:DU49"/>
    <mergeCell ref="CC46:CC49"/>
    <mergeCell ref="CG46:CG49"/>
    <mergeCell ref="CK46:CK49"/>
    <mergeCell ref="CO46:CO49"/>
    <mergeCell ref="CS46:CS49"/>
    <mergeCell ref="CW46:CW49"/>
    <mergeCell ref="EW46:EW49"/>
    <mergeCell ref="FA46:FA49"/>
    <mergeCell ref="FE46:FE49"/>
    <mergeCell ref="FI46:FI49"/>
    <mergeCell ref="FM46:FM49"/>
    <mergeCell ref="FQ46:FQ49"/>
    <mergeCell ref="DY46:DY49"/>
    <mergeCell ref="EC46:EC49"/>
    <mergeCell ref="EG46:EG49"/>
    <mergeCell ref="EK46:EK49"/>
    <mergeCell ref="EO46:EO49"/>
    <mergeCell ref="ES46:ES49"/>
    <mergeCell ref="GS46:GS49"/>
    <mergeCell ref="GW46:GW49"/>
    <mergeCell ref="HA46:HA49"/>
    <mergeCell ref="HE46:HE49"/>
    <mergeCell ref="HI46:HI49"/>
    <mergeCell ref="HM46:HM49"/>
    <mergeCell ref="FU46:FU49"/>
    <mergeCell ref="FY46:FY49"/>
    <mergeCell ref="GC46:GC49"/>
    <mergeCell ref="GG46:GG49"/>
    <mergeCell ref="GK46:GK49"/>
    <mergeCell ref="GO46:GO49"/>
    <mergeCell ref="IO46:IO49"/>
    <mergeCell ref="IS46:IS49"/>
    <mergeCell ref="IW46:IW49"/>
    <mergeCell ref="JA46:JA49"/>
    <mergeCell ref="JE46:JE49"/>
    <mergeCell ref="JI46:JI49"/>
    <mergeCell ref="HQ46:HQ49"/>
    <mergeCell ref="HU46:HU49"/>
    <mergeCell ref="HY46:HY49"/>
    <mergeCell ref="IC46:IC49"/>
    <mergeCell ref="IG46:IG49"/>
    <mergeCell ref="IK46:IK49"/>
    <mergeCell ref="NQ46:NQ49"/>
    <mergeCell ref="NU46:NU49"/>
    <mergeCell ref="NY46:NY49"/>
    <mergeCell ref="MG46:MG49"/>
    <mergeCell ref="MK46:MK49"/>
    <mergeCell ref="MO46:MO49"/>
    <mergeCell ref="MS46:MS49"/>
    <mergeCell ref="MW46:MW49"/>
    <mergeCell ref="NA46:NA49"/>
    <mergeCell ref="NE46:NE49"/>
    <mergeCell ref="NI46:NI49"/>
    <mergeCell ref="NM46:NM49"/>
    <mergeCell ref="KK46:KK49"/>
    <mergeCell ref="KO46:KO49"/>
    <mergeCell ref="KS46:KS49"/>
    <mergeCell ref="KW46:KW49"/>
    <mergeCell ref="LA46:LA49"/>
    <mergeCell ref="LE46:LE49"/>
    <mergeCell ref="JM46:JM49"/>
    <mergeCell ref="JQ46:JQ49"/>
    <mergeCell ref="JU46:JU49"/>
    <mergeCell ref="JY46:JY49"/>
    <mergeCell ref="KC46:KC49"/>
    <mergeCell ref="KG46:KG49"/>
    <mergeCell ref="LI46:LI49"/>
    <mergeCell ref="LM46:LM49"/>
    <mergeCell ref="LQ46:LQ49"/>
    <mergeCell ref="LU46:LU49"/>
    <mergeCell ref="LY46:LY49"/>
    <mergeCell ref="MC46:MC49"/>
    <mergeCell ref="Y50:Y53"/>
    <mergeCell ref="AC50:AC53"/>
    <mergeCell ref="AG50:AG53"/>
    <mergeCell ref="AK50:AK53"/>
    <mergeCell ref="AO50:AO53"/>
    <mergeCell ref="AS50:AS53"/>
    <mergeCell ref="CG50:CG53"/>
    <mergeCell ref="CK50:CK53"/>
    <mergeCell ref="CO50:CO53"/>
    <mergeCell ref="DQ50:DQ53"/>
    <mergeCell ref="DU50:DU53"/>
    <mergeCell ref="DY50:DY53"/>
    <mergeCell ref="EC50:EC53"/>
    <mergeCell ref="EG50:EG53"/>
    <mergeCell ref="EK50:EK53"/>
    <mergeCell ref="CS50:CS53"/>
    <mergeCell ref="CW50:CW53"/>
    <mergeCell ref="DA50:DA53"/>
    <mergeCell ref="A50:A53"/>
    <mergeCell ref="B50:B53"/>
    <mergeCell ref="I50:I53"/>
    <mergeCell ref="M50:M53"/>
    <mergeCell ref="Q50:Q53"/>
    <mergeCell ref="U50:U53"/>
    <mergeCell ref="BU50:BU53"/>
    <mergeCell ref="BY50:BY53"/>
    <mergeCell ref="CC50:CC53"/>
    <mergeCell ref="AW50:AW53"/>
    <mergeCell ref="BA50:BA53"/>
    <mergeCell ref="BE50:BE53"/>
    <mergeCell ref="BI50:BI53"/>
    <mergeCell ref="BM50:BM53"/>
    <mergeCell ref="BQ50:BQ53"/>
    <mergeCell ref="DE50:DE53"/>
    <mergeCell ref="DI50:DI53"/>
    <mergeCell ref="DM50:DM53"/>
    <mergeCell ref="FM50:FM53"/>
    <mergeCell ref="FQ50:FQ53"/>
    <mergeCell ref="FU50:FU53"/>
    <mergeCell ref="FY50:FY53"/>
    <mergeCell ref="GC50:GC53"/>
    <mergeCell ref="GG50:GG53"/>
    <mergeCell ref="EO50:EO53"/>
    <mergeCell ref="ES50:ES53"/>
    <mergeCell ref="EW50:EW53"/>
    <mergeCell ref="FA50:FA53"/>
    <mergeCell ref="FE50:FE53"/>
    <mergeCell ref="FI50:FI53"/>
    <mergeCell ref="HI50:HI53"/>
    <mergeCell ref="HM50:HM53"/>
    <mergeCell ref="HQ50:HQ53"/>
    <mergeCell ref="HU50:HU53"/>
    <mergeCell ref="HY50:HY53"/>
    <mergeCell ref="IC50:IC53"/>
    <mergeCell ref="GK50:GK53"/>
    <mergeCell ref="GO50:GO53"/>
    <mergeCell ref="GS50:GS53"/>
    <mergeCell ref="GW50:GW53"/>
    <mergeCell ref="HA50:HA53"/>
    <mergeCell ref="HE50:HE53"/>
    <mergeCell ref="JE50:JE53"/>
    <mergeCell ref="JI50:JI53"/>
    <mergeCell ref="JM50:JM53"/>
    <mergeCell ref="JQ50:JQ53"/>
    <mergeCell ref="JU50:JU53"/>
    <mergeCell ref="JY50:JY53"/>
    <mergeCell ref="IG50:IG53"/>
    <mergeCell ref="IK50:IK53"/>
    <mergeCell ref="IO50:IO53"/>
    <mergeCell ref="IS50:IS53"/>
    <mergeCell ref="IW50:IW53"/>
    <mergeCell ref="JA50:JA53"/>
    <mergeCell ref="LI50:LI53"/>
    <mergeCell ref="LM50:LM53"/>
    <mergeCell ref="LQ50:LQ53"/>
    <mergeCell ref="LU50:LU53"/>
    <mergeCell ref="KC50:KC53"/>
    <mergeCell ref="KG50:KG53"/>
    <mergeCell ref="KK50:KK53"/>
    <mergeCell ref="KO50:KO53"/>
    <mergeCell ref="KS50:KS53"/>
    <mergeCell ref="KW50:KW53"/>
    <mergeCell ref="NU50:NU53"/>
    <mergeCell ref="NY50:NY53"/>
    <mergeCell ref="A36:A39"/>
    <mergeCell ref="B36:B39"/>
    <mergeCell ref="I36:I39"/>
    <mergeCell ref="M36:M39"/>
    <mergeCell ref="Q36:Q39"/>
    <mergeCell ref="U36:U39"/>
    <mergeCell ref="Y36:Y39"/>
    <mergeCell ref="AC36:AC39"/>
    <mergeCell ref="MW50:MW53"/>
    <mergeCell ref="NA50:NA53"/>
    <mergeCell ref="NE50:NE53"/>
    <mergeCell ref="NI50:NI53"/>
    <mergeCell ref="NM50:NM53"/>
    <mergeCell ref="NQ50:NQ53"/>
    <mergeCell ref="LY50:LY53"/>
    <mergeCell ref="MC50:MC53"/>
    <mergeCell ref="MG50:MG53"/>
    <mergeCell ref="MK50:MK53"/>
    <mergeCell ref="MO50:MO53"/>
    <mergeCell ref="MS50:MS53"/>
    <mergeCell ref="LA50:LA53"/>
    <mergeCell ref="LE50:LE53"/>
    <mergeCell ref="A42:A44"/>
    <mergeCell ref="I42:I44"/>
    <mergeCell ref="A28:A30"/>
    <mergeCell ref="I28:I30"/>
    <mergeCell ref="M3:M6"/>
    <mergeCell ref="M11:M25"/>
    <mergeCell ref="M28:M30"/>
    <mergeCell ref="M42:M44"/>
    <mergeCell ref="Q3:Q6"/>
    <mergeCell ref="Q11:Q25"/>
    <mergeCell ref="Q28:Q30"/>
    <mergeCell ref="Q42:Q44"/>
    <mergeCell ref="A3:A6"/>
    <mergeCell ref="I3:I6"/>
    <mergeCell ref="A11:A25"/>
    <mergeCell ref="I11:I25"/>
    <mergeCell ref="B28:B31"/>
    <mergeCell ref="A32:A35"/>
    <mergeCell ref="B32:B35"/>
    <mergeCell ref="I32:I35"/>
    <mergeCell ref="M32:M35"/>
    <mergeCell ref="Q32:Q35"/>
    <mergeCell ref="U3:U6"/>
    <mergeCell ref="U11:U25"/>
    <mergeCell ref="U28:U30"/>
    <mergeCell ref="U42:U44"/>
    <mergeCell ref="Y3:Y6"/>
    <mergeCell ref="Y11:Y25"/>
    <mergeCell ref="Y28:Y30"/>
    <mergeCell ref="Y42:Y44"/>
    <mergeCell ref="AC3:AC6"/>
    <mergeCell ref="AC11:AC25"/>
    <mergeCell ref="AC28:AC30"/>
    <mergeCell ref="AC42:AC44"/>
    <mergeCell ref="Y32:Y35"/>
    <mergeCell ref="AC32:AC35"/>
    <mergeCell ref="U32:U35"/>
    <mergeCell ref="AG3:AG6"/>
    <mergeCell ref="AG11:AG25"/>
    <mergeCell ref="AG28:AG30"/>
    <mergeCell ref="AG42:AG44"/>
    <mergeCell ref="AK3:AK6"/>
    <mergeCell ref="AK11:AK25"/>
    <mergeCell ref="AK28:AK30"/>
    <mergeCell ref="AK42:AK44"/>
    <mergeCell ref="AO3:AO6"/>
    <mergeCell ref="AO11:AO25"/>
    <mergeCell ref="AO28:AO30"/>
    <mergeCell ref="AO42:AO44"/>
    <mergeCell ref="AG32:AG35"/>
    <mergeCell ref="AK32:AK35"/>
    <mergeCell ref="AO32:AO35"/>
    <mergeCell ref="AG36:AG39"/>
    <mergeCell ref="AK36:AK39"/>
    <mergeCell ref="AO36:AO39"/>
    <mergeCell ref="AS3:AS6"/>
    <mergeCell ref="AS11:AS25"/>
    <mergeCell ref="AS28:AS30"/>
    <mergeCell ref="AS42:AS44"/>
    <mergeCell ref="AW3:AW6"/>
    <mergeCell ref="AW11:AW25"/>
    <mergeCell ref="AW28:AW30"/>
    <mergeCell ref="AW42:AW44"/>
    <mergeCell ref="BA3:BA6"/>
    <mergeCell ref="BA11:BA25"/>
    <mergeCell ref="BA28:BA30"/>
    <mergeCell ref="BA42:BA44"/>
    <mergeCell ref="AW32:AW35"/>
    <mergeCell ref="BA32:BA35"/>
    <mergeCell ref="AS32:AS35"/>
    <mergeCell ref="AS36:AS39"/>
    <mergeCell ref="AW36:AW39"/>
    <mergeCell ref="BA36:BA39"/>
    <mergeCell ref="BE3:BE6"/>
    <mergeCell ref="BE11:BE25"/>
    <mergeCell ref="BE28:BE30"/>
    <mergeCell ref="BE42:BE44"/>
    <mergeCell ref="BI3:BI6"/>
    <mergeCell ref="BI11:BI25"/>
    <mergeCell ref="BI28:BI30"/>
    <mergeCell ref="BI42:BI44"/>
    <mergeCell ref="BM3:BM6"/>
    <mergeCell ref="BM11:BM25"/>
    <mergeCell ref="BM28:BM30"/>
    <mergeCell ref="BM42:BM44"/>
    <mergeCell ref="BE32:BE35"/>
    <mergeCell ref="BI32:BI35"/>
    <mergeCell ref="BM32:BM35"/>
    <mergeCell ref="BE36:BE39"/>
    <mergeCell ref="BI36:BI39"/>
    <mergeCell ref="BM36:BM39"/>
    <mergeCell ref="BQ3:BQ6"/>
    <mergeCell ref="BQ11:BQ25"/>
    <mergeCell ref="BQ28:BQ30"/>
    <mergeCell ref="BQ42:BQ44"/>
    <mergeCell ref="BU3:BU6"/>
    <mergeCell ref="BU11:BU25"/>
    <mergeCell ref="BU28:BU30"/>
    <mergeCell ref="BU42:BU44"/>
    <mergeCell ref="BY3:BY6"/>
    <mergeCell ref="BY11:BY25"/>
    <mergeCell ref="BY28:BY30"/>
    <mergeCell ref="BY42:BY44"/>
    <mergeCell ref="BU32:BU35"/>
    <mergeCell ref="BY32:BY35"/>
    <mergeCell ref="BQ32:BQ35"/>
    <mergeCell ref="BQ36:BQ39"/>
    <mergeCell ref="BU36:BU39"/>
    <mergeCell ref="BY36:BY39"/>
    <mergeCell ref="CC3:CC6"/>
    <mergeCell ref="CC11:CC25"/>
    <mergeCell ref="CC28:CC30"/>
    <mergeCell ref="CC42:CC44"/>
    <mergeCell ref="CG3:CG6"/>
    <mergeCell ref="CG11:CG25"/>
    <mergeCell ref="CG28:CG30"/>
    <mergeCell ref="CG42:CG44"/>
    <mergeCell ref="CK3:CK6"/>
    <mergeCell ref="CK11:CK25"/>
    <mergeCell ref="CK28:CK30"/>
    <mergeCell ref="CK42:CK44"/>
    <mergeCell ref="CC32:CC35"/>
    <mergeCell ref="CG32:CG35"/>
    <mergeCell ref="CK32:CK35"/>
    <mergeCell ref="CC36:CC39"/>
    <mergeCell ref="CG36:CG39"/>
    <mergeCell ref="CK36:CK39"/>
    <mergeCell ref="CO3:CO6"/>
    <mergeCell ref="CO11:CO25"/>
    <mergeCell ref="CO28:CO30"/>
    <mergeCell ref="CO42:CO44"/>
    <mergeCell ref="CS3:CS6"/>
    <mergeCell ref="CS11:CS25"/>
    <mergeCell ref="CS28:CS30"/>
    <mergeCell ref="CS42:CS44"/>
    <mergeCell ref="CW3:CW6"/>
    <mergeCell ref="CW11:CW25"/>
    <mergeCell ref="CW28:CW30"/>
    <mergeCell ref="CW42:CW44"/>
    <mergeCell ref="CS32:CS35"/>
    <mergeCell ref="CW32:CW35"/>
    <mergeCell ref="CO32:CO35"/>
    <mergeCell ref="CO36:CO39"/>
    <mergeCell ref="CS36:CS39"/>
    <mergeCell ref="CW36:CW39"/>
    <mergeCell ref="DA3:DA6"/>
    <mergeCell ref="DA11:DA25"/>
    <mergeCell ref="DA28:DA30"/>
    <mergeCell ref="DA42:DA44"/>
    <mergeCell ref="DE3:DE6"/>
    <mergeCell ref="DE11:DE25"/>
    <mergeCell ref="DE28:DE30"/>
    <mergeCell ref="DE42:DE44"/>
    <mergeCell ref="DI3:DI6"/>
    <mergeCell ref="DI11:DI25"/>
    <mergeCell ref="DI28:DI30"/>
    <mergeCell ref="DI42:DI44"/>
    <mergeCell ref="DA32:DA35"/>
    <mergeCell ref="DE32:DE35"/>
    <mergeCell ref="DI32:DI35"/>
    <mergeCell ref="DA36:DA39"/>
    <mergeCell ref="DE36:DE39"/>
    <mergeCell ref="DI36:DI39"/>
    <mergeCell ref="DM3:DM6"/>
    <mergeCell ref="DM11:DM25"/>
    <mergeCell ref="DM28:DM30"/>
    <mergeCell ref="DM42:DM44"/>
    <mergeCell ref="DQ3:DQ6"/>
    <mergeCell ref="DQ11:DQ25"/>
    <mergeCell ref="DQ28:DQ30"/>
    <mergeCell ref="DQ42:DQ44"/>
    <mergeCell ref="DU3:DU6"/>
    <mergeCell ref="DU11:DU25"/>
    <mergeCell ref="DU28:DU30"/>
    <mergeCell ref="DU42:DU44"/>
    <mergeCell ref="DQ32:DQ35"/>
    <mergeCell ref="DU32:DU35"/>
    <mergeCell ref="DM32:DM35"/>
    <mergeCell ref="DM36:DM39"/>
    <mergeCell ref="DQ36:DQ39"/>
    <mergeCell ref="DU36:DU39"/>
    <mergeCell ref="DY3:DY6"/>
    <mergeCell ref="DY11:DY25"/>
    <mergeCell ref="DY28:DY30"/>
    <mergeCell ref="DY42:DY44"/>
    <mergeCell ref="EC3:EC6"/>
    <mergeCell ref="EC11:EC25"/>
    <mergeCell ref="EC28:EC30"/>
    <mergeCell ref="EC42:EC44"/>
    <mergeCell ref="EG3:EG6"/>
    <mergeCell ref="EG11:EG25"/>
    <mergeCell ref="EG28:EG30"/>
    <mergeCell ref="EG42:EG44"/>
    <mergeCell ref="DY32:DY35"/>
    <mergeCell ref="EC32:EC35"/>
    <mergeCell ref="EG32:EG35"/>
    <mergeCell ref="DY36:DY39"/>
    <mergeCell ref="EC36:EC39"/>
    <mergeCell ref="EG36:EG39"/>
    <mergeCell ref="EK3:EK6"/>
    <mergeCell ref="EK11:EK25"/>
    <mergeCell ref="EK28:EK30"/>
    <mergeCell ref="EK42:EK44"/>
    <mergeCell ref="EO3:EO6"/>
    <mergeCell ref="EO11:EO25"/>
    <mergeCell ref="EO28:EO30"/>
    <mergeCell ref="EO42:EO44"/>
    <mergeCell ref="ES3:ES6"/>
    <mergeCell ref="ES11:ES25"/>
    <mergeCell ref="ES28:ES30"/>
    <mergeCell ref="ES42:ES44"/>
    <mergeCell ref="EO32:EO35"/>
    <mergeCell ref="ES32:ES35"/>
    <mergeCell ref="EK32:EK35"/>
    <mergeCell ref="EK36:EK39"/>
    <mergeCell ref="EO36:EO39"/>
    <mergeCell ref="ES36:ES39"/>
    <mergeCell ref="EW3:EW6"/>
    <mergeCell ref="EW11:EW25"/>
    <mergeCell ref="EW28:EW30"/>
    <mergeCell ref="EW42:EW44"/>
    <mergeCell ref="FA3:FA6"/>
    <mergeCell ref="FA11:FA25"/>
    <mergeCell ref="FA28:FA30"/>
    <mergeCell ref="FA42:FA44"/>
    <mergeCell ref="FE3:FE6"/>
    <mergeCell ref="FE11:FE25"/>
    <mergeCell ref="FE28:FE30"/>
    <mergeCell ref="FE42:FE44"/>
    <mergeCell ref="EW32:EW35"/>
    <mergeCell ref="FA32:FA35"/>
    <mergeCell ref="FE32:FE35"/>
    <mergeCell ref="EW36:EW39"/>
    <mergeCell ref="FA36:FA39"/>
    <mergeCell ref="FE36:FE39"/>
    <mergeCell ref="FI3:FI6"/>
    <mergeCell ref="FI11:FI25"/>
    <mergeCell ref="FI28:FI30"/>
    <mergeCell ref="FI42:FI44"/>
    <mergeCell ref="FM3:FM6"/>
    <mergeCell ref="FM11:FM25"/>
    <mergeCell ref="FM28:FM30"/>
    <mergeCell ref="FM42:FM44"/>
    <mergeCell ref="FQ3:FQ6"/>
    <mergeCell ref="FQ11:FQ25"/>
    <mergeCell ref="FQ28:FQ30"/>
    <mergeCell ref="FQ42:FQ44"/>
    <mergeCell ref="FM32:FM35"/>
    <mergeCell ref="FQ32:FQ35"/>
    <mergeCell ref="FI32:FI35"/>
    <mergeCell ref="FI36:FI39"/>
    <mergeCell ref="FM36:FM39"/>
    <mergeCell ref="FQ36:FQ39"/>
    <mergeCell ref="FU3:FU6"/>
    <mergeCell ref="FU11:FU25"/>
    <mergeCell ref="FU28:FU30"/>
    <mergeCell ref="FU42:FU44"/>
    <mergeCell ref="FY3:FY6"/>
    <mergeCell ref="FY11:FY25"/>
    <mergeCell ref="FY28:FY30"/>
    <mergeCell ref="FY42:FY44"/>
    <mergeCell ref="GC3:GC6"/>
    <mergeCell ref="GC11:GC25"/>
    <mergeCell ref="GC28:GC30"/>
    <mergeCell ref="GC42:GC44"/>
    <mergeCell ref="FU32:FU35"/>
    <mergeCell ref="FY32:FY35"/>
    <mergeCell ref="GC32:GC35"/>
    <mergeCell ref="FU36:FU39"/>
    <mergeCell ref="FY36:FY39"/>
    <mergeCell ref="GC36:GC39"/>
    <mergeCell ref="GG3:GG6"/>
    <mergeCell ref="GG11:GG25"/>
    <mergeCell ref="GG28:GG30"/>
    <mergeCell ref="GG42:GG44"/>
    <mergeCell ref="GK3:GK6"/>
    <mergeCell ref="GK11:GK25"/>
    <mergeCell ref="GK28:GK30"/>
    <mergeCell ref="GK42:GK44"/>
    <mergeCell ref="GO3:GO6"/>
    <mergeCell ref="GO11:GO25"/>
    <mergeCell ref="GO28:GO30"/>
    <mergeCell ref="GO42:GO44"/>
    <mergeCell ref="GK32:GK35"/>
    <mergeCell ref="GO32:GO35"/>
    <mergeCell ref="GG32:GG35"/>
    <mergeCell ref="GG36:GG39"/>
    <mergeCell ref="GK36:GK39"/>
    <mergeCell ref="GO36:GO39"/>
    <mergeCell ref="GS3:GS6"/>
    <mergeCell ref="GS11:GS25"/>
    <mergeCell ref="GS28:GS30"/>
    <mergeCell ref="GS42:GS44"/>
    <mergeCell ref="GW3:GW6"/>
    <mergeCell ref="GW11:GW25"/>
    <mergeCell ref="GW28:GW30"/>
    <mergeCell ref="GW42:GW44"/>
    <mergeCell ref="HA3:HA6"/>
    <mergeCell ref="HA11:HA25"/>
    <mergeCell ref="HA28:HA30"/>
    <mergeCell ref="HA42:HA44"/>
    <mergeCell ref="GS32:GS35"/>
    <mergeCell ref="GW32:GW35"/>
    <mergeCell ref="HA32:HA35"/>
    <mergeCell ref="GS36:GS39"/>
    <mergeCell ref="GW36:GW39"/>
    <mergeCell ref="HA36:HA39"/>
    <mergeCell ref="HE3:HE6"/>
    <mergeCell ref="HE11:HE25"/>
    <mergeCell ref="HE28:HE30"/>
    <mergeCell ref="HE42:HE44"/>
    <mergeCell ref="HI3:HI6"/>
    <mergeCell ref="HI11:HI25"/>
    <mergeCell ref="HI28:HI30"/>
    <mergeCell ref="HI42:HI44"/>
    <mergeCell ref="HM3:HM6"/>
    <mergeCell ref="HM11:HM25"/>
    <mergeCell ref="HM28:HM30"/>
    <mergeCell ref="HM42:HM44"/>
    <mergeCell ref="HI32:HI35"/>
    <mergeCell ref="HM32:HM35"/>
    <mergeCell ref="HE32:HE35"/>
    <mergeCell ref="HE36:HE39"/>
    <mergeCell ref="HI36:HI39"/>
    <mergeCell ref="HM36:HM39"/>
    <mergeCell ref="HQ3:HQ6"/>
    <mergeCell ref="HQ11:HQ25"/>
    <mergeCell ref="HQ28:HQ30"/>
    <mergeCell ref="HQ42:HQ44"/>
    <mergeCell ref="HU3:HU6"/>
    <mergeCell ref="HU11:HU25"/>
    <mergeCell ref="HU28:HU30"/>
    <mergeCell ref="HU42:HU44"/>
    <mergeCell ref="HY3:HY6"/>
    <mergeCell ref="HY11:HY25"/>
    <mergeCell ref="HY28:HY30"/>
    <mergeCell ref="HY42:HY44"/>
    <mergeCell ref="HQ32:HQ35"/>
    <mergeCell ref="HU32:HU35"/>
    <mergeCell ref="HY32:HY35"/>
    <mergeCell ref="HQ36:HQ39"/>
    <mergeCell ref="HU36:HU39"/>
    <mergeCell ref="HY36:HY39"/>
    <mergeCell ref="IC3:IC6"/>
    <mergeCell ref="IC11:IC25"/>
    <mergeCell ref="IC28:IC30"/>
    <mergeCell ref="IC42:IC44"/>
    <mergeCell ref="IG3:IG6"/>
    <mergeCell ref="IG11:IG25"/>
    <mergeCell ref="IG28:IG30"/>
    <mergeCell ref="IG42:IG44"/>
    <mergeCell ref="IK3:IK6"/>
    <mergeCell ref="IK11:IK25"/>
    <mergeCell ref="IK28:IK30"/>
    <mergeCell ref="IK42:IK44"/>
    <mergeCell ref="IG32:IG35"/>
    <mergeCell ref="IK32:IK35"/>
    <mergeCell ref="IC32:IC35"/>
    <mergeCell ref="IC36:IC39"/>
    <mergeCell ref="IG36:IG39"/>
    <mergeCell ref="IK36:IK39"/>
    <mergeCell ref="IO3:IO6"/>
    <mergeCell ref="IO11:IO25"/>
    <mergeCell ref="IO28:IO30"/>
    <mergeCell ref="IO42:IO44"/>
    <mergeCell ref="IS3:IS6"/>
    <mergeCell ref="IS11:IS25"/>
    <mergeCell ref="IS28:IS30"/>
    <mergeCell ref="IS42:IS44"/>
    <mergeCell ref="IW3:IW6"/>
    <mergeCell ref="IW11:IW25"/>
    <mergeCell ref="IW28:IW30"/>
    <mergeCell ref="IW42:IW44"/>
    <mergeCell ref="IO32:IO35"/>
    <mergeCell ref="IS32:IS35"/>
    <mergeCell ref="IW32:IW35"/>
    <mergeCell ref="IO36:IO39"/>
    <mergeCell ref="IS36:IS39"/>
    <mergeCell ref="IW36:IW39"/>
    <mergeCell ref="JA3:JA6"/>
    <mergeCell ref="JA11:JA25"/>
    <mergeCell ref="JA28:JA30"/>
    <mergeCell ref="JA42:JA44"/>
    <mergeCell ref="JE3:JE6"/>
    <mergeCell ref="JE11:JE25"/>
    <mergeCell ref="JE28:JE30"/>
    <mergeCell ref="JE42:JE44"/>
    <mergeCell ref="JI3:JI6"/>
    <mergeCell ref="JI11:JI25"/>
    <mergeCell ref="JI28:JI30"/>
    <mergeCell ref="JI42:JI44"/>
    <mergeCell ref="JE32:JE35"/>
    <mergeCell ref="JI32:JI35"/>
    <mergeCell ref="JA32:JA35"/>
    <mergeCell ref="JA36:JA39"/>
    <mergeCell ref="JE36:JE39"/>
    <mergeCell ref="JI36:JI39"/>
    <mergeCell ref="JM3:JM6"/>
    <mergeCell ref="JM11:JM25"/>
    <mergeCell ref="JM28:JM30"/>
    <mergeCell ref="JM42:JM44"/>
    <mergeCell ref="JQ3:JQ6"/>
    <mergeCell ref="JQ11:JQ25"/>
    <mergeCell ref="JQ28:JQ30"/>
    <mergeCell ref="JQ42:JQ44"/>
    <mergeCell ref="JU3:JU6"/>
    <mergeCell ref="JU11:JU25"/>
    <mergeCell ref="JU28:JU30"/>
    <mergeCell ref="JU42:JU44"/>
    <mergeCell ref="JM32:JM35"/>
    <mergeCell ref="JQ32:JQ35"/>
    <mergeCell ref="JU32:JU35"/>
    <mergeCell ref="JM36:JM39"/>
    <mergeCell ref="JQ36:JQ39"/>
    <mergeCell ref="JU36:JU39"/>
    <mergeCell ref="JY3:JY6"/>
    <mergeCell ref="JY11:JY25"/>
    <mergeCell ref="JY28:JY30"/>
    <mergeCell ref="JY42:JY44"/>
    <mergeCell ref="KC3:KC6"/>
    <mergeCell ref="KC11:KC25"/>
    <mergeCell ref="KC28:KC30"/>
    <mergeCell ref="KC42:KC44"/>
    <mergeCell ref="KG3:KG6"/>
    <mergeCell ref="KG11:KG25"/>
    <mergeCell ref="KG28:KG30"/>
    <mergeCell ref="KG42:KG44"/>
    <mergeCell ref="KC32:KC35"/>
    <mergeCell ref="KG32:KG35"/>
    <mergeCell ref="JY32:JY35"/>
    <mergeCell ref="JY36:JY39"/>
    <mergeCell ref="KC36:KC39"/>
    <mergeCell ref="KG36:KG39"/>
    <mergeCell ref="KK3:KK6"/>
    <mergeCell ref="KK11:KK25"/>
    <mergeCell ref="KK28:KK30"/>
    <mergeCell ref="KK42:KK44"/>
    <mergeCell ref="KO3:KO6"/>
    <mergeCell ref="KO11:KO25"/>
    <mergeCell ref="KO28:KO30"/>
    <mergeCell ref="KO42:KO44"/>
    <mergeCell ref="KS3:KS6"/>
    <mergeCell ref="KS11:KS25"/>
    <mergeCell ref="KS28:KS30"/>
    <mergeCell ref="KS42:KS44"/>
    <mergeCell ref="KK32:KK35"/>
    <mergeCell ref="KO32:KO35"/>
    <mergeCell ref="KS32:KS35"/>
    <mergeCell ref="KK36:KK39"/>
    <mergeCell ref="KO36:KO39"/>
    <mergeCell ref="KS36:KS39"/>
    <mergeCell ref="KW3:KW6"/>
    <mergeCell ref="KW11:KW25"/>
    <mergeCell ref="KW28:KW30"/>
    <mergeCell ref="KW42:KW44"/>
    <mergeCell ref="LA3:LA6"/>
    <mergeCell ref="LA11:LA25"/>
    <mergeCell ref="LA28:LA30"/>
    <mergeCell ref="LA42:LA44"/>
    <mergeCell ref="LE3:LE6"/>
    <mergeCell ref="LE11:LE25"/>
    <mergeCell ref="LE28:LE30"/>
    <mergeCell ref="LE42:LE44"/>
    <mergeCell ref="LA32:LA35"/>
    <mergeCell ref="LE32:LE35"/>
    <mergeCell ref="KW32:KW35"/>
    <mergeCell ref="KW36:KW39"/>
    <mergeCell ref="LA36:LA39"/>
    <mergeCell ref="LE36:LE39"/>
    <mergeCell ref="LI3:LI6"/>
    <mergeCell ref="LI11:LI25"/>
    <mergeCell ref="LI28:LI30"/>
    <mergeCell ref="LI42:LI44"/>
    <mergeCell ref="LM3:LM6"/>
    <mergeCell ref="LM11:LM25"/>
    <mergeCell ref="LM28:LM30"/>
    <mergeCell ref="LM42:LM44"/>
    <mergeCell ref="LQ3:LQ6"/>
    <mergeCell ref="LQ11:LQ25"/>
    <mergeCell ref="LQ28:LQ30"/>
    <mergeCell ref="LQ42:LQ44"/>
    <mergeCell ref="LI32:LI35"/>
    <mergeCell ref="LM32:LM35"/>
    <mergeCell ref="LQ32:LQ35"/>
    <mergeCell ref="LI36:LI39"/>
    <mergeCell ref="LM36:LM39"/>
    <mergeCell ref="LQ36:LQ39"/>
    <mergeCell ref="LU3:LU6"/>
    <mergeCell ref="LU11:LU25"/>
    <mergeCell ref="LU28:LU30"/>
    <mergeCell ref="LU42:LU44"/>
    <mergeCell ref="LY3:LY6"/>
    <mergeCell ref="LY11:LY25"/>
    <mergeCell ref="LY28:LY30"/>
    <mergeCell ref="LY42:LY44"/>
    <mergeCell ref="MC3:MC6"/>
    <mergeCell ref="MC11:MC25"/>
    <mergeCell ref="MC28:MC30"/>
    <mergeCell ref="MC42:MC44"/>
    <mergeCell ref="LY32:LY35"/>
    <mergeCell ref="MC32:MC35"/>
    <mergeCell ref="LU32:LU35"/>
    <mergeCell ref="LU36:LU39"/>
    <mergeCell ref="LY36:LY39"/>
    <mergeCell ref="MC36:MC39"/>
    <mergeCell ref="MG3:MG6"/>
    <mergeCell ref="MG11:MG25"/>
    <mergeCell ref="MG28:MG30"/>
    <mergeCell ref="MG42:MG44"/>
    <mergeCell ref="MK3:MK6"/>
    <mergeCell ref="MK11:MK25"/>
    <mergeCell ref="MK28:MK30"/>
    <mergeCell ref="MK42:MK44"/>
    <mergeCell ref="MO3:MO6"/>
    <mergeCell ref="MO11:MO25"/>
    <mergeCell ref="MO28:MO30"/>
    <mergeCell ref="MO42:MO44"/>
    <mergeCell ref="MG32:MG35"/>
    <mergeCell ref="MK32:MK35"/>
    <mergeCell ref="MO32:MO35"/>
    <mergeCell ref="MG36:MG39"/>
    <mergeCell ref="MK36:MK39"/>
    <mergeCell ref="MO36:MO39"/>
    <mergeCell ref="MS3:MS6"/>
    <mergeCell ref="MS11:MS25"/>
    <mergeCell ref="MS28:MS30"/>
    <mergeCell ref="MS42:MS44"/>
    <mergeCell ref="MW3:MW6"/>
    <mergeCell ref="MW11:MW25"/>
    <mergeCell ref="MW28:MW30"/>
    <mergeCell ref="MW42:MW44"/>
    <mergeCell ref="NA3:NA6"/>
    <mergeCell ref="NA11:NA25"/>
    <mergeCell ref="NA28:NA30"/>
    <mergeCell ref="NA42:NA44"/>
    <mergeCell ref="MW32:MW35"/>
    <mergeCell ref="NA32:NA35"/>
    <mergeCell ref="MS32:MS35"/>
    <mergeCell ref="MS36:MS39"/>
    <mergeCell ref="MW36:MW39"/>
    <mergeCell ref="NA36:NA39"/>
    <mergeCell ref="NE3:NE6"/>
    <mergeCell ref="NE11:NE25"/>
    <mergeCell ref="NE28:NE30"/>
    <mergeCell ref="NE42:NE44"/>
    <mergeCell ref="NI3:NI6"/>
    <mergeCell ref="NI11:NI25"/>
    <mergeCell ref="NI28:NI30"/>
    <mergeCell ref="NI42:NI44"/>
    <mergeCell ref="NM3:NM6"/>
    <mergeCell ref="NM11:NM25"/>
    <mergeCell ref="NM28:NM30"/>
    <mergeCell ref="NM42:NM44"/>
    <mergeCell ref="NE32:NE35"/>
    <mergeCell ref="NI32:NI35"/>
    <mergeCell ref="NM32:NM35"/>
    <mergeCell ref="NE36:NE39"/>
    <mergeCell ref="NI36:NI39"/>
    <mergeCell ref="NM36:NM39"/>
    <mergeCell ref="NQ3:NQ6"/>
    <mergeCell ref="NQ11:NQ25"/>
    <mergeCell ref="NQ28:NQ30"/>
    <mergeCell ref="NQ42:NQ44"/>
    <mergeCell ref="NU3:NU6"/>
    <mergeCell ref="NU11:NU25"/>
    <mergeCell ref="NU28:NU30"/>
    <mergeCell ref="NU42:NU44"/>
    <mergeCell ref="NY3:NY6"/>
    <mergeCell ref="NY11:NY25"/>
    <mergeCell ref="NY28:NY30"/>
    <mergeCell ref="NY42:NY44"/>
    <mergeCell ref="NU32:NU35"/>
    <mergeCell ref="NY32:NY35"/>
    <mergeCell ref="NQ32:NQ35"/>
    <mergeCell ref="NQ36:NQ39"/>
    <mergeCell ref="NU36:NU39"/>
    <mergeCell ref="NY36:NY39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10</vt:i4>
      </vt:variant>
    </vt:vector>
  </HeadingPairs>
  <TitlesOfParts>
    <vt:vector size="19" baseType="lpstr">
      <vt:lpstr>ご注文に際して</vt:lpstr>
      <vt:lpstr>お客様情報</vt:lpstr>
      <vt:lpstr>塩基・修飾表記の定義</vt:lpstr>
      <vt:lpstr>配列情報</vt:lpstr>
      <vt:lpstr>配列情報の記入方法</vt:lpstr>
      <vt:lpstr>HSS確認用 </vt:lpstr>
      <vt:lpstr>プルダウン用</vt:lpstr>
      <vt:lpstr>Sheet1</vt:lpstr>
      <vt:lpstr>Sheet2</vt:lpstr>
      <vt:lpstr>'HSS確認用 '!Print_Area</vt:lpstr>
      <vt:lpstr>Sheet1!Print_Area</vt:lpstr>
      <vt:lpstr>お客様情報!Print_Area</vt:lpstr>
      <vt:lpstr>塩基・修飾表記の定義!Print_Area</vt:lpstr>
      <vt:lpstr>配列情報!Print_Area</vt:lpstr>
      <vt:lpstr>配列情報の記入方法!Print_Area</vt:lpstr>
      <vt:lpstr>'HSS確認用 '!Print_Titles</vt:lpstr>
      <vt:lpstr>配列情報!Print_Titles</vt:lpstr>
      <vt:lpstr>お客様情報!ご氏名</vt:lpstr>
      <vt:lpstr>お客様情報!ご所属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金子 衣菜美</dc:creator>
  <cp:lastModifiedBy>徳中 琢</cp:lastModifiedBy>
  <cp:lastPrinted>2026-07-07T00:25:18Z</cp:lastPrinted>
  <dcterms:created xsi:type="dcterms:W3CDTF">2025-01-28T01:37:26Z</dcterms:created>
  <dcterms:modified xsi:type="dcterms:W3CDTF">2026-07-07T14:10:00Z</dcterms:modified>
</cp:coreProperties>
</file>